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4260" yWindow="345" windowWidth="19005" windowHeight="11925" tabRatio="758" firstSheet="2" activeTab="2"/>
  </bookViews>
  <sheets>
    <sheet name="Checks" sheetId="1" state="hidden" r:id="rId1"/>
    <sheet name="Table 1" sheetId="106" state="hidden" r:id="rId2"/>
    <sheet name="Table 1 Aggregates" sheetId="163" r:id="rId3"/>
    <sheet name="Table 2" sheetId="109" r:id="rId4"/>
    <sheet name="Table 3" sheetId="162" r:id="rId5"/>
    <sheet name="Table 4" sheetId="120" r:id="rId6"/>
    <sheet name="Table 5" sheetId="153" r:id="rId7"/>
    <sheet name="Table 6" sheetId="154" r:id="rId8"/>
    <sheet name="Table 7" sheetId="155" r:id="rId9"/>
    <sheet name="Table 8" sheetId="161" r:id="rId10"/>
    <sheet name="Table 9" sheetId="110" r:id="rId11"/>
    <sheet name="Table 10" sheetId="121" r:id="rId12"/>
    <sheet name="Table 11" sheetId="122" r:id="rId13"/>
    <sheet name="Table 12" sheetId="123" r:id="rId14"/>
    <sheet name="Note 13drop " sheetId="141" state="hidden" r:id="rId15"/>
  </sheets>
  <externalReferences>
    <externalReference r:id="rId16"/>
    <externalReference r:id="rId17"/>
    <externalReference r:id="rId18"/>
    <externalReference r:id="rId19"/>
    <externalReference r:id="rId20"/>
  </externalReferences>
  <definedNames>
    <definedName name="_AAScash0910" localSheetId="2">'[1]Note 4 - Indirect taxation'!#REF!</definedName>
    <definedName name="_AAScash0910">'[1]Note 4 - Indirect taxation'!#REF!</definedName>
    <definedName name="_GDP0405">'[2]Source 2 BREAD summary'!$B$4</definedName>
    <definedName name="_IOP0910" localSheetId="2">'[1]Note 4 - Indirect taxation'!#REF!</definedName>
    <definedName name="_IOP0910">'[1]Note 4 - Indirect taxation'!#REF!</definedName>
    <definedName name="_Pca0910" localSheetId="2">'[1]Note 4 - Indirect taxation'!#REF!</definedName>
    <definedName name="_Pca0910">'[1]Note 4 - Indirect taxation'!#REF!</definedName>
    <definedName name="_Rec0910" localSheetId="2">'[1]Note 4 - Indirect taxation'!#REF!</definedName>
    <definedName name="_Rec0910">'[1]Note 4 - Indirect taxation'!#REF!</definedName>
    <definedName name="_Woff0910" localSheetId="2">'[1]Note 4 - Indirect taxation'!#REF!</definedName>
    <definedName name="_Woff0910">'[1]Note 4 - Indirect taxation'!#REF!</definedName>
    <definedName name="AgenLength" localSheetId="2">#REF!</definedName>
    <definedName name="AgenLength" localSheetId="4">#REF!</definedName>
    <definedName name="AgenLength">#REF!</definedName>
    <definedName name="Aglevies_cash0405">'[2]Source 2 BREAD summary'!$B$511</definedName>
    <definedName name="AustHistory" localSheetId="2">#REF!</definedName>
    <definedName name="AustHistory">#REF!</definedName>
    <definedName name="AustRates" localSheetId="2">#REF!</definedName>
    <definedName name="AustRates">#REF!</definedName>
    <definedName name="BEER_Cash0405">'[2]Source 2 BREAD summary'!$B$196</definedName>
    <definedName name="CashFlow_a">[3]Checks!$B$5</definedName>
    <definedName name="CashFlow_b">[3]Checks!$B$59</definedName>
    <definedName name="CashFlow_c_finbor">[3]Checks!$B$129</definedName>
    <definedName name="CashFlow_c_finr">[3]Checks!$B$142</definedName>
    <definedName name="CashFlow_c_finu">[3]Checks!$B$151</definedName>
    <definedName name="CashFlow_c_inr">[3]Checks!$B$91</definedName>
    <definedName name="CashFlow_c_inu">[3]Checks!$B$113</definedName>
    <definedName name="CashFlow_c_invppe">[3]Checks!$B$108</definedName>
    <definedName name="CashFlow_c_opr">[3]Checks!$B$75</definedName>
    <definedName name="CashFlow_c_opu">[3]Checks!$B$83</definedName>
    <definedName name="central_TABLE" localSheetId="2">#REF!</definedName>
    <definedName name="central_TABLE">#REF!</definedName>
    <definedName name="changename_year1" localSheetId="2">#REF!</definedName>
    <definedName name="changename_year1">#REF!</definedName>
    <definedName name="changename_year2" localSheetId="2">#REF!</definedName>
    <definedName name="changename_year2">#REF!</definedName>
    <definedName name="changename_year3" localSheetId="2">#REF!</definedName>
    <definedName name="changename_year3">#REF!</definedName>
    <definedName name="changename_year4" localSheetId="2">#REF!</definedName>
    <definedName name="changename_year4">#REF!</definedName>
    <definedName name="Companies" localSheetId="2">#REF!</definedName>
    <definedName name="Companies">#REF!</definedName>
    <definedName name="COMPANY_Cash0405">'[2]Source 2 BREAD summary'!$B$68</definedName>
    <definedName name="company_outcome" localSheetId="2">#REF!</definedName>
    <definedName name="company_outcome">#REF!</definedName>
    <definedName name="company_source1_year1" localSheetId="2">#REF!</definedName>
    <definedName name="company_source1_year1">#REF!</definedName>
    <definedName name="company_source1_year2" localSheetId="2">#REF!</definedName>
    <definedName name="company_source1_year2">#REF!</definedName>
    <definedName name="company_source1_year3" localSheetId="2">#REF!</definedName>
    <definedName name="company_source1_year3">#REF!</definedName>
    <definedName name="company_source1_year4" localSheetId="2">#REF!</definedName>
    <definedName name="company_source1_year4">#REF!</definedName>
    <definedName name="company_source1_year5" localSheetId="2">#REF!</definedName>
    <definedName name="company_source1_year5">#REF!</definedName>
    <definedName name="company_source2_year1" localSheetId="2">#REF!</definedName>
    <definedName name="company_source2_year1">#REF!</definedName>
    <definedName name="company_source2_year2" localSheetId="2">#REF!</definedName>
    <definedName name="company_source2_year2">#REF!</definedName>
    <definedName name="company_source2_year3" localSheetId="2">#REF!</definedName>
    <definedName name="company_source2_year3">#REF!</definedName>
    <definedName name="company_source2_year4" localSheetId="2">#REF!</definedName>
    <definedName name="company_source2_year4">#REF!</definedName>
    <definedName name="company_source2_year5" localSheetId="2">#REF!</definedName>
    <definedName name="company_source2_year5">#REF!</definedName>
    <definedName name="CRUDE_Cash0405">'[2]Source 2 BREAD summary'!$B$180</definedName>
    <definedName name="CUSTOMS_BEER_Cash0405">'[2]Source 2 BREAD summary'!$B$423</definedName>
    <definedName name="CUSTOMS_GEN_Cash0405">'[2]Source 2 BREAD summary'!$B$391</definedName>
    <definedName name="customs_outcome" localSheetId="2">#REF!</definedName>
    <definedName name="customs_outcome">#REF!</definedName>
    <definedName name="CUSTOMS_PETROL_Cash0405">'[2]Source 2 BREAD summary'!$B$407</definedName>
    <definedName name="CUSTOMS_PMV_Cash0405">'[2]Source 2 BREAD summary'!$B$359</definedName>
    <definedName name="CUSTOMS_REFUNDS_Cash0405">'[2]Source 2 BREAD summary'!$B$471</definedName>
    <definedName name="customs_source1_year1" localSheetId="2">#REF!</definedName>
    <definedName name="customs_source1_year1">#REF!</definedName>
    <definedName name="customs_source1_year2" localSheetId="2">#REF!</definedName>
    <definedName name="customs_source1_year2">#REF!</definedName>
    <definedName name="customs_source1_year3" localSheetId="2">#REF!</definedName>
    <definedName name="customs_source1_year3">#REF!</definedName>
    <definedName name="customs_source1_year4" localSheetId="2">#REF!</definedName>
    <definedName name="customs_source1_year4">#REF!</definedName>
    <definedName name="customs_source1_year5" localSheetId="2">#REF!</definedName>
    <definedName name="customs_source1_year5">#REF!</definedName>
    <definedName name="customs_source2_year1" localSheetId="2">#REF!</definedName>
    <definedName name="customs_source2_year1">#REF!</definedName>
    <definedName name="customs_source2_year2" localSheetId="2">#REF!</definedName>
    <definedName name="customs_source2_year2">#REF!</definedName>
    <definedName name="customs_source2_year3" localSheetId="2">#REF!</definedName>
    <definedName name="customs_source2_year3">#REF!</definedName>
    <definedName name="customs_source2_year4" localSheetId="2">#REF!</definedName>
    <definedName name="customs_source2_year4">#REF!</definedName>
    <definedName name="customs_source2_year5" localSheetId="2">#REF!</definedName>
    <definedName name="customs_source2_year5">#REF!</definedName>
    <definedName name="CUSTOMS_SPIRITS_Cash0405">'[2]Source 2 BREAD summary'!$B$439</definedName>
    <definedName name="CUSTOMS_TCF_Cash0405">'[2]Source 2 BREAD summary'!$B$375</definedName>
    <definedName name="CUSTOMS_TOBACCO_Cash0405">'[2]Source 2 BREAD summary'!$B$455</definedName>
    <definedName name="DIESEL_Cash0405">'[2]Source 2 BREAD summary'!$B$148</definedName>
    <definedName name="Difference" localSheetId="2">#REF!</definedName>
    <definedName name="Difference">#REF!</definedName>
    <definedName name="divs_outcome" localSheetId="2">#REF!</definedName>
    <definedName name="divs_outcome">#REF!</definedName>
    <definedName name="divs_source1_year1" localSheetId="2">#REF!</definedName>
    <definedName name="divs_source1_year1">#REF!</definedName>
    <definedName name="divs_source1_year2" localSheetId="2">#REF!</definedName>
    <definedName name="divs_source1_year2">#REF!</definedName>
    <definedName name="divs_source1_year3" localSheetId="2">#REF!</definedName>
    <definedName name="divs_source1_year3">#REF!</definedName>
    <definedName name="divs_source1_year4" localSheetId="2">#REF!</definedName>
    <definedName name="divs_source1_year4">#REF!</definedName>
    <definedName name="divs_source1_year5" localSheetId="2">#REF!</definedName>
    <definedName name="divs_source1_year5">#REF!</definedName>
    <definedName name="divs_source2_year1" localSheetId="2">#REF!</definedName>
    <definedName name="divs_source2_year1">#REF!</definedName>
    <definedName name="divs_source2_year2" localSheetId="2">#REF!</definedName>
    <definedName name="divs_source2_year2">#REF!</definedName>
    <definedName name="divs_source2_year3" localSheetId="2">#REF!</definedName>
    <definedName name="divs_source2_year3">#REF!</definedName>
    <definedName name="divs_source2_year4" localSheetId="2">#REF!</definedName>
    <definedName name="divs_source2_year4">#REF!</definedName>
    <definedName name="divs_source2_year5" localSheetId="2">#REF!</definedName>
    <definedName name="divs_source2_year5">#REF!</definedName>
    <definedName name="EssAliasTable" localSheetId="5">"Default"</definedName>
    <definedName name="EssLatest" localSheetId="0">"1995-1996 July YTD"</definedName>
    <definedName name="EssLatest" localSheetId="11">"1995-1996 July YTD"</definedName>
    <definedName name="EssLatest" localSheetId="13">"1995-1996 July YTD"</definedName>
    <definedName name="EssLatest" localSheetId="5">"1997-1998"</definedName>
    <definedName name="EssLatest" localSheetId="6">"1995-1996 July YTD"</definedName>
    <definedName name="EssOptions" localSheetId="0">"A2000001100110001011001101020_01009No access"</definedName>
    <definedName name="EssOptions" localSheetId="11">"A1110000000110001011101101020_01000"</definedName>
    <definedName name="EssOptions" localSheetId="13">"A1110000000110001011101101020_01000"</definedName>
    <definedName name="EssOptions" localSheetId="5">"A1000000000120101000001101010_01009No access"</definedName>
    <definedName name="EssOptions" localSheetId="6">"A2000001100110001011001101020_01009No access"</definedName>
    <definedName name="excise_outcome" localSheetId="2">#REF!</definedName>
    <definedName name="excise_outcome">#REF!</definedName>
    <definedName name="excise_source1_year1" localSheetId="2">#REF!</definedName>
    <definedName name="excise_source1_year1">#REF!</definedName>
    <definedName name="excise_source1_year2" localSheetId="2">#REF!</definedName>
    <definedName name="excise_source1_year2">#REF!</definedName>
    <definedName name="excise_source1_year3" localSheetId="2">#REF!</definedName>
    <definedName name="excise_source1_year3">#REF!</definedName>
    <definedName name="excise_source1_year4" localSheetId="2">#REF!</definedName>
    <definedName name="excise_source1_year4">#REF!</definedName>
    <definedName name="excise_source1_year5" localSheetId="2">#REF!</definedName>
    <definedName name="excise_source1_year5">#REF!</definedName>
    <definedName name="excise_source2_year1" localSheetId="2">#REF!</definedName>
    <definedName name="excise_source2_year1">#REF!</definedName>
    <definedName name="excise_source2_year2" localSheetId="2">#REF!</definedName>
    <definedName name="excise_source2_year2">#REF!</definedName>
    <definedName name="excise_source2_year3" localSheetId="2">#REF!</definedName>
    <definedName name="excise_source2_year3">#REF!</definedName>
    <definedName name="excise_source2_year4" localSheetId="2">#REF!</definedName>
    <definedName name="excise_source2_year4">#REF!</definedName>
    <definedName name="excise_source2_year5" localSheetId="2">#REF!</definedName>
    <definedName name="excise_source2_year5">#REF!</definedName>
    <definedName name="fileLocation" localSheetId="2">#REF!</definedName>
    <definedName name="fileLocation" localSheetId="4">#REF!</definedName>
    <definedName name="fileLocation">#REF!</definedName>
    <definedName name="Fringe_Benefits_Tax" localSheetId="2">#REF!</definedName>
    <definedName name="Fringe_Benefits_Tax">#REF!</definedName>
    <definedName name="FRINGE_Cash0405">'[2]Source 2 BREAD summary'!$B$308</definedName>
    <definedName name="fringe_outcome" localSheetId="2">#REF!</definedName>
    <definedName name="fringe_outcome">#REF!</definedName>
    <definedName name="fringe_source1_year1" localSheetId="2">#REF!</definedName>
    <definedName name="fringe_source1_year1">#REF!</definedName>
    <definedName name="fringe_source1_year2" localSheetId="2">#REF!</definedName>
    <definedName name="fringe_source1_year2">#REF!</definedName>
    <definedName name="fringe_source1_year3" localSheetId="2">#REF!</definedName>
    <definedName name="fringe_source1_year3">#REF!</definedName>
    <definedName name="fringe_source1_year4" localSheetId="2">#REF!</definedName>
    <definedName name="fringe_source1_year4">#REF!</definedName>
    <definedName name="fringe_source1_year5" localSheetId="2">#REF!</definedName>
    <definedName name="fringe_source1_year5">#REF!</definedName>
    <definedName name="fringe_source2_year1" localSheetId="2">#REF!</definedName>
    <definedName name="fringe_source2_year1">#REF!</definedName>
    <definedName name="fringe_source2_year2" localSheetId="2">#REF!</definedName>
    <definedName name="fringe_source2_year2">#REF!</definedName>
    <definedName name="fringe_source2_year3" localSheetId="2">#REF!</definedName>
    <definedName name="fringe_source2_year3">#REF!</definedName>
    <definedName name="fringe_source2_year4" localSheetId="2">#REF!</definedName>
    <definedName name="fringe_source2_year4">#REF!</definedName>
    <definedName name="fringe_source2_year5" localSheetId="2">#REF!</definedName>
    <definedName name="fringe_source2_year5">#REF!</definedName>
    <definedName name="GIC_Cash0405">'[2]Source 2 BREAD summary'!$B$343</definedName>
    <definedName name="GST_Cash0405">'[2]Source 2 BREAD summary'!$B$327</definedName>
    <definedName name="IREF_Cash0405">'[2]Source 2 BREAD summary'!$B$52</definedName>
    <definedName name="IREF_COIN0506" localSheetId="2">#REF!</definedName>
    <definedName name="IREF_COIN0506">#REF!</definedName>
    <definedName name="IREF_COIN0607" localSheetId="2">#REF!</definedName>
    <definedName name="IREF_COIN0607">#REF!</definedName>
    <definedName name="IREF_COIN0708" localSheetId="2">#REF!</definedName>
    <definedName name="IREF_COIN0708">#REF!</definedName>
    <definedName name="IREF_COIN0809" localSheetId="2">#REF!</definedName>
    <definedName name="IREF_COIN0809">#REF!</definedName>
    <definedName name="IREF_COIN0910" localSheetId="2">#REF!</definedName>
    <definedName name="IREF_COIN0910">#REF!</definedName>
    <definedName name="ITW_Cash0405">'[2]Source 2 BREAD summary'!$B$20</definedName>
    <definedName name="ITW_Out0405" localSheetId="2">#REF!</definedName>
    <definedName name="ITW_Out0405">#REF!</definedName>
    <definedName name="LCT_Cash0405">'[2]Source 2 BREAD summary'!$B$276</definedName>
    <definedName name="MailTo" localSheetId="2">#REF!</definedName>
    <definedName name="MailTo" localSheetId="4">#REF!</definedName>
    <definedName name="MailTo">#REF!</definedName>
    <definedName name="MeasLength" localSheetId="2">#REF!</definedName>
    <definedName name="MeasLength" localSheetId="4">#REF!</definedName>
    <definedName name="MeasLength">#REF!</definedName>
    <definedName name="Measures" localSheetId="2">#REF!</definedName>
    <definedName name="Measures">#REF!</definedName>
    <definedName name="Nontax_cash0405">'[2]Source 2 BREAD summary'!$B$538</definedName>
    <definedName name="NONTAX_IOP0405" localSheetId="2">'[2]Source 2 BREAD summary'!#REF!</definedName>
    <definedName name="NONTAX_IOP0405">'[2]Source 2 BREAD summary'!#REF!</definedName>
    <definedName name="NONTAX_IOP0506" localSheetId="2">'[2]Source 2 BREAD summary'!#REF!</definedName>
    <definedName name="NONTAX_IOP0506">'[2]Source 2 BREAD summary'!#REF!</definedName>
    <definedName name="NONTAX_IOP0607" localSheetId="2">'[2]Source 2 BREAD summary'!#REF!</definedName>
    <definedName name="NONTAX_IOP0607">'[2]Source 2 BREAD summary'!#REF!</definedName>
    <definedName name="NONTAX_IOP0708" localSheetId="2">'[2]Source 2 BREAD summary'!#REF!</definedName>
    <definedName name="NONTAX_IOP0708">'[2]Source 2 BREAD summary'!#REF!</definedName>
    <definedName name="NONTAX_IOP0809" localSheetId="2">'[2]Source 2 BREAD summary'!#REF!</definedName>
    <definedName name="NONTAX_IOP0809">'[2]Source 2 BREAD summary'!#REF!</definedName>
    <definedName name="NONTAX_IOP0910" localSheetId="2">'[2]Source 2 BREAD summary'!#REF!</definedName>
    <definedName name="NONTAX_IOP0910">'[2]Source 2 BREAD summary'!#REF!</definedName>
    <definedName name="NONTAX_OTH0405" localSheetId="2">'[2]Source 2 BREAD summary'!#REF!</definedName>
    <definedName name="NONTAX_OTH0405">'[2]Source 2 BREAD summary'!#REF!</definedName>
    <definedName name="NONTAX_OTH0506" localSheetId="2">'[2]Source 2 BREAD summary'!#REF!</definedName>
    <definedName name="NONTAX_OTH0506">'[2]Source 2 BREAD summary'!#REF!</definedName>
    <definedName name="NONTAX_OTH0607" localSheetId="2">'[2]Source 2 BREAD summary'!#REF!</definedName>
    <definedName name="NONTAX_OTH0607">'[2]Source 2 BREAD summary'!#REF!</definedName>
    <definedName name="NONTAX_OTH0708" localSheetId="2">'[2]Source 2 BREAD summary'!#REF!</definedName>
    <definedName name="NONTAX_OTH0708">'[2]Source 2 BREAD summary'!#REF!</definedName>
    <definedName name="NONTAX_OTH0809" localSheetId="2">'[2]Source 2 BREAD summary'!#REF!</definedName>
    <definedName name="NONTAX_OTH0809">'[2]Source 2 BREAD summary'!#REF!</definedName>
    <definedName name="NONTAX_OTH0910" localSheetId="2">'[2]Source 2 BREAD summary'!#REF!</definedName>
    <definedName name="NONTAX_OTH0910">'[2]Source 2 BREAD summary'!#REF!</definedName>
    <definedName name="NONTAX_Pca0405" localSheetId="2">'[2]Source 2 BREAD summary'!#REF!</definedName>
    <definedName name="NONTAX_Pca0405">'[2]Source 2 BREAD summary'!#REF!</definedName>
    <definedName name="NONTAX_Pca0506" localSheetId="2">'[2]Source 2 BREAD summary'!#REF!</definedName>
    <definedName name="NONTAX_Pca0506">'[2]Source 2 BREAD summary'!#REF!</definedName>
    <definedName name="NONTAX_Pca0607" localSheetId="2">'[2]Source 2 BREAD summary'!#REF!</definedName>
    <definedName name="NONTAX_Pca0607">'[2]Source 2 BREAD summary'!#REF!</definedName>
    <definedName name="NONTAX_Pca0708" localSheetId="2">'[2]Source 2 BREAD summary'!#REF!</definedName>
    <definedName name="NONTAX_Pca0708">'[2]Source 2 BREAD summary'!#REF!</definedName>
    <definedName name="NONTAX_Pca0809" localSheetId="2">'[2]Source 2 BREAD summary'!#REF!</definedName>
    <definedName name="NONTAX_Pca0809">'[2]Source 2 BREAD summary'!#REF!</definedName>
    <definedName name="NONTAX_Pca0910" localSheetId="2">'[2]Source 2 BREAD summary'!#REF!</definedName>
    <definedName name="NONTAX_Pca0910">'[2]Source 2 BREAD summary'!#REF!</definedName>
    <definedName name="NONTAX_Rec0405" localSheetId="2">'[2]Source 2 BREAD summary'!#REF!</definedName>
    <definedName name="NONTAX_Rec0405">'[2]Source 2 BREAD summary'!#REF!</definedName>
    <definedName name="NONTAX_Rec0506" localSheetId="2">'[2]Source 2 BREAD summary'!#REF!</definedName>
    <definedName name="NONTAX_Rec0506">'[2]Source 2 BREAD summary'!#REF!</definedName>
    <definedName name="NONTAX_Rec0607" localSheetId="2">'[2]Source 2 BREAD summary'!#REF!</definedName>
    <definedName name="NONTAX_Rec0607">'[2]Source 2 BREAD summary'!#REF!</definedName>
    <definedName name="NONTAX_Rec0708" localSheetId="2">'[2]Source 2 BREAD summary'!#REF!</definedName>
    <definedName name="NONTAX_Rec0708">'[2]Source 2 BREAD summary'!#REF!</definedName>
    <definedName name="NONTAX_Rec0809" localSheetId="2">'[2]Source 2 BREAD summary'!#REF!</definedName>
    <definedName name="NONTAX_Rec0809">'[2]Source 2 BREAD summary'!#REF!</definedName>
    <definedName name="NONTAX_Rec0910" localSheetId="2">'[2]Source 2 BREAD summary'!#REF!</definedName>
    <definedName name="NONTAX_Rec0910">'[2]Source 2 BREAD summary'!#REF!</definedName>
    <definedName name="NONTAX_Ref0405" localSheetId="2">'[2]Source 2 BREAD summary'!#REF!</definedName>
    <definedName name="NONTAX_Ref0405">'[2]Source 2 BREAD summary'!#REF!</definedName>
    <definedName name="NONTAX_Ref0506" localSheetId="2">'[2]Source 2 BREAD summary'!#REF!</definedName>
    <definedName name="NONTAX_Ref0506">'[2]Source 2 BREAD summary'!#REF!</definedName>
    <definedName name="NONTAX_Ref0607" localSheetId="2">'[2]Source 2 BREAD summary'!#REF!</definedName>
    <definedName name="NONTAX_Ref0607">'[2]Source 2 BREAD summary'!#REF!</definedName>
    <definedName name="NONTAX_Ref0708" localSheetId="2">'[2]Source 2 BREAD summary'!#REF!</definedName>
    <definedName name="NONTAX_Ref0708">'[2]Source 2 BREAD summary'!#REF!</definedName>
    <definedName name="NONTAX_Ref0809" localSheetId="2">'[2]Source 2 BREAD summary'!#REF!</definedName>
    <definedName name="NONTAX_Ref0809">'[2]Source 2 BREAD summary'!#REF!</definedName>
    <definedName name="NONTAX_Ref0910" localSheetId="2">'[2]Source 2 BREAD summary'!#REF!</definedName>
    <definedName name="NONTAX_Ref0910">'[2]Source 2 BREAD summary'!#REF!</definedName>
    <definedName name="NONTAX_Rem0405" localSheetId="2">'[2]Source 2 BREAD summary'!#REF!</definedName>
    <definedName name="NONTAX_Rem0405">'[2]Source 2 BREAD summary'!#REF!</definedName>
    <definedName name="NONTAX_Rem0506" localSheetId="2">'[2]Source 2 BREAD summary'!#REF!</definedName>
    <definedName name="NONTAX_Rem0506">'[2]Source 2 BREAD summary'!#REF!</definedName>
    <definedName name="NONTAX_Rem0607" localSheetId="2">'[2]Source 2 BREAD summary'!#REF!</definedName>
    <definedName name="NONTAX_Rem0607">'[2]Source 2 BREAD summary'!#REF!</definedName>
    <definedName name="NONTAX_Rem0708" localSheetId="2">'[2]Source 2 BREAD summary'!#REF!</definedName>
    <definedName name="NONTAX_Rem0708">'[2]Source 2 BREAD summary'!#REF!</definedName>
    <definedName name="NONTAX_Rem0809" localSheetId="2">'[2]Source 2 BREAD summary'!#REF!</definedName>
    <definedName name="NONTAX_Rem0809">'[2]Source 2 BREAD summary'!#REF!</definedName>
    <definedName name="NONTAX_Rem0910" localSheetId="2">'[2]Source 2 BREAD summary'!#REF!</definedName>
    <definedName name="NONTAX_Rem0910">'[2]Source 2 BREAD summary'!#REF!</definedName>
    <definedName name="NONTAX_Wedge0405" localSheetId="2">'[2]Source 2 BREAD summary'!#REF!</definedName>
    <definedName name="NONTAX_Wedge0405">'[2]Source 2 BREAD summary'!#REF!</definedName>
    <definedName name="NONTAX_Wedge0506" localSheetId="2">'[2]Source 2 BREAD summary'!#REF!</definedName>
    <definedName name="NONTAX_Wedge0506">'[2]Source 2 BREAD summary'!#REF!</definedName>
    <definedName name="NONTAX_Wedge0607" localSheetId="2">'[2]Source 2 BREAD summary'!#REF!</definedName>
    <definedName name="NONTAX_Wedge0607">'[2]Source 2 BREAD summary'!#REF!</definedName>
    <definedName name="NONTAX_Wedge0708" localSheetId="2">'[2]Source 2 BREAD summary'!#REF!</definedName>
    <definedName name="NONTAX_Wedge0708">'[2]Source 2 BREAD summary'!#REF!</definedName>
    <definedName name="NONTAX_Wedge0809" localSheetId="2">'[2]Source 2 BREAD summary'!#REF!</definedName>
    <definedName name="NONTAX_Wedge0809">'[2]Source 2 BREAD summary'!#REF!</definedName>
    <definedName name="NONTAX_Wedge0910" localSheetId="2">'[2]Source 2 BREAD summary'!#REF!</definedName>
    <definedName name="NONTAX_Wedge0910">'[2]Source 2 BREAD summary'!#REF!</definedName>
    <definedName name="NONTAX_Woff0405" localSheetId="2">'[2]Source 2 BREAD summary'!#REF!</definedName>
    <definedName name="NONTAX_Woff0405">'[2]Source 2 BREAD summary'!#REF!</definedName>
    <definedName name="NONTAX_Woff0506" localSheetId="2">'[2]Source 2 BREAD summary'!#REF!</definedName>
    <definedName name="NONTAX_Woff0506">'[2]Source 2 BREAD summary'!#REF!</definedName>
    <definedName name="NONTAX_Woff0607" localSheetId="2">'[2]Source 2 BREAD summary'!#REF!</definedName>
    <definedName name="NONTAX_Woff0607">'[2]Source 2 BREAD summary'!#REF!</definedName>
    <definedName name="NONTAX_Woff0708" localSheetId="2">'[2]Source 2 BREAD summary'!#REF!</definedName>
    <definedName name="NONTAX_Woff0708">'[2]Source 2 BREAD summary'!#REF!</definedName>
    <definedName name="NONTAX_Woff0809" localSheetId="2">'[2]Source 2 BREAD summary'!#REF!</definedName>
    <definedName name="NONTAX_Woff0809">'[2]Source 2 BREAD summary'!#REF!</definedName>
    <definedName name="NONTAX_Woff0910" localSheetId="2">'[2]Source 2 BREAD summary'!#REF!</definedName>
    <definedName name="NONTAX_Woff0910">'[2]Source 2 BREAD summary'!#REF!</definedName>
    <definedName name="OI_Cash0405">'[2]Source 2 BREAD summary'!$B$36</definedName>
    <definedName name="OTH_FUEL_Cash0405">'[2]Source 2 BREAD summary'!$B$164</definedName>
    <definedName name="OTH_SPIRITS_Cash0405">'[2]Source 2 BREAD summary'!$B$212</definedName>
    <definedName name="Othoth_cash0405">'[2]Source 2 BREAD summary'!$B$518</definedName>
    <definedName name="othtaxadj_cash0405">'[2]Source 2 BREAD summary'!$B$528</definedName>
    <definedName name="PETROL_Cash0405">'[2]Source 2 BREAD summary'!$B$132</definedName>
    <definedName name="petrol_outcome" localSheetId="2">#REF!</definedName>
    <definedName name="petrol_outcome">#REF!</definedName>
    <definedName name="petrol_source1_year1" localSheetId="2">#REF!</definedName>
    <definedName name="petrol_source1_year1">#REF!</definedName>
    <definedName name="petrol_source1_year2" localSheetId="2">#REF!</definedName>
    <definedName name="petrol_source1_year2">#REF!</definedName>
    <definedName name="petrol_source1_year3" localSheetId="2">#REF!</definedName>
    <definedName name="petrol_source1_year3">#REF!</definedName>
    <definedName name="petrol_source1_year4" localSheetId="2">#REF!</definedName>
    <definedName name="petrol_source1_year4">#REF!</definedName>
    <definedName name="petrol_source1_year5" localSheetId="2">#REF!</definedName>
    <definedName name="petrol_source1_year5">#REF!</definedName>
    <definedName name="petrol_source2_year1" localSheetId="2">#REF!</definedName>
    <definedName name="petrol_source2_year1">#REF!</definedName>
    <definedName name="petrol_source2_year2" localSheetId="2">#REF!</definedName>
    <definedName name="petrol_source2_year2">#REF!</definedName>
    <definedName name="petrol_source2_year3" localSheetId="2">#REF!</definedName>
    <definedName name="petrol_source2_year3">#REF!</definedName>
    <definedName name="petrol_source2_year4" localSheetId="2">#REF!</definedName>
    <definedName name="petrol_source2_year4">#REF!</definedName>
    <definedName name="petrol_source2_year5" localSheetId="2">#REF!</definedName>
    <definedName name="petrol_source2_year5">#REF!</definedName>
    <definedName name="PortfLength" localSheetId="2">#REF!</definedName>
    <definedName name="PortfLength" localSheetId="4">#REF!</definedName>
    <definedName name="PortfLength">#REF!</definedName>
    <definedName name="_xlnm.Print_Area" localSheetId="0">Checks!$A$1:$D$281</definedName>
    <definedName name="_xlnm.Print_Area" localSheetId="14">'Note 13drop '!$A$1:$C$37</definedName>
    <definedName name="_xlnm.Print_Area" localSheetId="1">'Table 1'!$B$1:$E$23</definedName>
    <definedName name="_xlnm.Print_Area" localSheetId="2">'Table 1 Aggregates'!$A$1:$D$33</definedName>
    <definedName name="_xlnm.Print_Area" localSheetId="11">'Table 10'!$A$1:$E$76</definedName>
    <definedName name="_xlnm.Print_Area" localSheetId="12">'Table 11'!$A$1:$F$60</definedName>
    <definedName name="_xlnm.Print_Area" localSheetId="13">'Table 12'!$A$1:$D$72</definedName>
    <definedName name="_xlnm.Print_Area" localSheetId="3">'Table 2'!$A$1:$C$38</definedName>
    <definedName name="_xlnm.Print_Area" localSheetId="4">'Table 3'!$A$1:$D$60</definedName>
    <definedName name="_xlnm.Print_Area" localSheetId="5">'Table 4'!$A$1:$D$62</definedName>
    <definedName name="_xlnm.Print_Area" localSheetId="6">'Table 5'!$A$1:$C$38</definedName>
    <definedName name="_xlnm.Print_Area" localSheetId="7">'Table 6'!$A$1:$C$21</definedName>
    <definedName name="_xlnm.Print_Area" localSheetId="8">'Table 7'!$A$1:$C$22</definedName>
    <definedName name="_xlnm.Print_Area" localSheetId="10">'Table 9'!$A$1:$C$27</definedName>
    <definedName name="PRRT_Cash0405">'[2]Source 2 BREAD summary'!$B$116</definedName>
    <definedName name="RTD_Cash0405">'[2]Source 2 BREAD summary'!$B$228</definedName>
    <definedName name="SUPER_Cash0405">'[2]Source 2 BREAD summary'!$B$84</definedName>
    <definedName name="super_outcome" localSheetId="2">#REF!</definedName>
    <definedName name="super_outcome">#REF!</definedName>
    <definedName name="super_source1_year1" localSheetId="2">#REF!</definedName>
    <definedName name="super_source1_year1">#REF!</definedName>
    <definedName name="super_source1_year2" localSheetId="2">#REF!</definedName>
    <definedName name="super_source1_year2">#REF!</definedName>
    <definedName name="super_source1_year3" localSheetId="2">#REF!</definedName>
    <definedName name="super_source1_year3">#REF!</definedName>
    <definedName name="super_source1_year4" localSheetId="2">#REF!</definedName>
    <definedName name="super_source1_year4">#REF!</definedName>
    <definedName name="super_source1_year5" localSheetId="2">#REF!</definedName>
    <definedName name="super_source1_year5">#REF!</definedName>
    <definedName name="super_source2_year1" localSheetId="2">#REF!</definedName>
    <definedName name="super_source2_year1">#REF!</definedName>
    <definedName name="super_source2_year2" localSheetId="2">#REF!</definedName>
    <definedName name="super_source2_year2">#REF!</definedName>
    <definedName name="super_source2_year3" localSheetId="2">#REF!</definedName>
    <definedName name="super_source2_year3">#REF!</definedName>
    <definedName name="super_source2_year4" localSheetId="2">#REF!</definedName>
    <definedName name="super_source2_year4">#REF!</definedName>
    <definedName name="super_source2_year5" localSheetId="2">#REF!</definedName>
    <definedName name="super_source2_year5">#REF!</definedName>
    <definedName name="Superannuation_Funds" localSheetId="2">#REF!</definedName>
    <definedName name="Superannuation_Funds">#REF!</definedName>
    <definedName name="SUPERSCH_Cash0405">'[2]Source 2 BREAD summary'!$B$100</definedName>
    <definedName name="Table_BI___Commonwealth_Government__Budget_Revenue___m____continued" localSheetId="2">#REF!</definedName>
    <definedName name="Table_BI___Commonwealth_Government__Budget_Revenue___m____continued">#REF!</definedName>
    <definedName name="Table1" localSheetId="2">#REF!</definedName>
    <definedName name="Table1">#REF!</definedName>
    <definedName name="Table1A" localSheetId="2">#REF!</definedName>
    <definedName name="Table1A">#REF!</definedName>
    <definedName name="Table2" localSheetId="2">#REF!</definedName>
    <definedName name="Table2">#REF!</definedName>
    <definedName name="Table2a" localSheetId="2">#REF!</definedName>
    <definedName name="Table2a">#REF!</definedName>
    <definedName name="Table3" localSheetId="2">#REF!</definedName>
    <definedName name="Table3">#REF!</definedName>
    <definedName name="table4" localSheetId="2">#REF!</definedName>
    <definedName name="table4">#REF!</definedName>
    <definedName name="testrange">[3]Checks!$A$15:$D$48</definedName>
    <definedName name="TOBACCO_Cash0405">'[2]Source 2 BREAD summary'!$B$244</definedName>
    <definedName name="WET_Cash0405">'[2]Source 2 BREAD summary'!$B$260</definedName>
    <definedName name="WHOLE_Cash0405">'[2]Source 2 BREAD summary'!$B$292</definedName>
  </definedNames>
  <calcPr calcId="145621"/>
</workbook>
</file>

<file path=xl/calcChain.xml><?xml version="1.0" encoding="utf-8"?>
<calcChain xmlns="http://schemas.openxmlformats.org/spreadsheetml/2006/main">
  <c r="B31" i="141" l="1"/>
  <c r="B25" i="141"/>
  <c r="B24" i="141"/>
  <c r="B23" i="141"/>
  <c r="B22" i="141"/>
  <c r="B20" i="141"/>
  <c r="B19" i="141"/>
  <c r="B18" i="141"/>
  <c r="B17" i="141"/>
  <c r="B13" i="141"/>
  <c r="B11" i="141"/>
  <c r="B9" i="141"/>
  <c r="B7" i="141"/>
  <c r="D22" i="106"/>
  <c r="D19" i="106"/>
  <c r="D18" i="106"/>
  <c r="D16" i="106"/>
  <c r="D15" i="106"/>
  <c r="D13" i="106"/>
  <c r="D12" i="106"/>
  <c r="D10" i="106"/>
  <c r="D9" i="106"/>
  <c r="D7" i="106"/>
  <c r="D6" i="106"/>
  <c r="D29" i="106"/>
  <c r="D25" i="106"/>
  <c r="D279" i="1"/>
  <c r="B73" i="1"/>
  <c r="B67" i="1"/>
  <c r="B59" i="1"/>
  <c r="B35" i="1"/>
  <c r="B29" i="1"/>
  <c r="B23" i="1"/>
  <c r="B12" i="1"/>
  <c r="F8" i="141"/>
  <c r="F10" i="141"/>
  <c r="F12" i="141"/>
  <c r="F14" i="141"/>
  <c r="F15" i="141"/>
  <c r="F16" i="141"/>
  <c r="F21" i="141"/>
  <c r="F27" i="141"/>
  <c r="F29" i="141"/>
  <c r="F30" i="141"/>
  <c r="F32" i="141"/>
  <c r="C7" i="1"/>
  <c r="C12" i="1"/>
  <c r="C73" i="1"/>
  <c r="C76" i="1" s="1"/>
  <c r="C23" i="1"/>
  <c r="C67" i="1"/>
  <c r="C59" i="1"/>
  <c r="C35" i="1"/>
  <c r="C29" i="1"/>
  <c r="B7" i="1"/>
  <c r="B9" i="1" s="1"/>
  <c r="C25" i="106"/>
  <c r="C19" i="106"/>
  <c r="C16" i="106"/>
  <c r="C10" i="106"/>
  <c r="C7" i="106"/>
  <c r="C144" i="1"/>
  <c r="C150" i="1"/>
  <c r="B4" i="141"/>
  <c r="C2" i="141"/>
  <c r="B2" i="141"/>
  <c r="C2" i="106"/>
  <c r="D4" i="106"/>
  <c r="E2" i="106"/>
  <c r="D2" i="106"/>
  <c r="B49" i="141"/>
  <c r="C164" i="1"/>
  <c r="C50" i="1"/>
  <c r="C31" i="1"/>
  <c r="D111" i="1"/>
  <c r="C356" i="1"/>
  <c r="C375" i="1"/>
  <c r="C379" i="1" s="1"/>
  <c r="C418" i="1"/>
  <c r="C393" i="1"/>
  <c r="C361" i="1"/>
  <c r="C366" i="1"/>
  <c r="C43" i="1"/>
  <c r="C428" i="1"/>
  <c r="C449" i="1"/>
  <c r="C460" i="1"/>
  <c r="D125" i="1"/>
  <c r="C248" i="1"/>
  <c r="C249" i="1" s="1"/>
  <c r="C153" i="1"/>
  <c r="D314" i="1"/>
  <c r="C310" i="1"/>
  <c r="C311" i="1"/>
  <c r="C312" i="1" s="1"/>
  <c r="C313" i="1"/>
  <c r="C314" i="1"/>
  <c r="C302" i="1"/>
  <c r="C303" i="1"/>
  <c r="C304" i="1" s="1"/>
  <c r="C308" i="1" s="1"/>
  <c r="C305" i="1"/>
  <c r="C339" i="1"/>
  <c r="C19" i="1"/>
  <c r="C14" i="1"/>
  <c r="C232" i="1"/>
  <c r="C80" i="1"/>
  <c r="C237" i="1"/>
  <c r="C85" i="1"/>
  <c r="C136" i="1"/>
  <c r="C183" i="1"/>
  <c r="C297" i="1"/>
  <c r="C298" i="1" s="1"/>
  <c r="C279" i="1"/>
  <c r="C280" i="1" s="1"/>
  <c r="C99" i="1"/>
  <c r="C121" i="1"/>
  <c r="C74" i="1"/>
  <c r="C26" i="106"/>
  <c r="C271" i="1"/>
  <c r="C266" i="1"/>
  <c r="C267" i="1" s="1"/>
  <c r="C209" i="1"/>
  <c r="C44" i="1"/>
  <c r="C46" i="1" s="1"/>
  <c r="C160" i="1"/>
  <c r="C287" i="1"/>
  <c r="C321" i="1"/>
  <c r="C285" i="1"/>
  <c r="C95" i="1"/>
  <c r="C100" i="1"/>
  <c r="C94" i="1"/>
  <c r="C96" i="1"/>
  <c r="C84" i="1"/>
  <c r="C8" i="1"/>
  <c r="C333" i="1"/>
  <c r="C319" i="1"/>
  <c r="C320" i="1" s="1"/>
  <c r="C284" i="1"/>
  <c r="C474" i="1"/>
  <c r="C477" i="1" s="1"/>
  <c r="B474" i="1"/>
  <c r="C469" i="1"/>
  <c r="B469" i="1"/>
  <c r="B464" i="1"/>
  <c r="C459" i="1"/>
  <c r="B459" i="1"/>
  <c r="B454" i="1"/>
  <c r="C448" i="1"/>
  <c r="C451" i="1" s="1"/>
  <c r="B448" i="1"/>
  <c r="C443" i="1"/>
  <c r="B443" i="1"/>
  <c r="C438" i="1"/>
  <c r="C441" i="1" s="1"/>
  <c r="B438" i="1"/>
  <c r="B432" i="1"/>
  <c r="C427" i="1"/>
  <c r="B427" i="1"/>
  <c r="B422" i="1"/>
  <c r="B417" i="1"/>
  <c r="B412" i="1"/>
  <c r="B407" i="1"/>
  <c r="B402" i="1"/>
  <c r="C397" i="1"/>
  <c r="B397" i="1"/>
  <c r="B392" i="1"/>
  <c r="C387" i="1"/>
  <c r="C390" i="1" s="1"/>
  <c r="B387" i="1"/>
  <c r="C382" i="1"/>
  <c r="C385" i="1" s="1"/>
  <c r="B382" i="1"/>
  <c r="B375" i="1"/>
  <c r="C370" i="1"/>
  <c r="B370" i="1"/>
  <c r="C365" i="1"/>
  <c r="C368" i="1" s="1"/>
  <c r="B365" i="1"/>
  <c r="B361" i="1"/>
  <c r="B355" i="1"/>
  <c r="B350" i="1"/>
  <c r="C351" i="1"/>
  <c r="C278" i="1"/>
  <c r="C274" i="1"/>
  <c r="C265" i="1"/>
  <c r="C262" i="1"/>
  <c r="C261" i="1"/>
  <c r="C247" i="1"/>
  <c r="C243" i="1"/>
  <c r="C244" i="1" s="1"/>
  <c r="C242" i="1"/>
  <c r="C227" i="1"/>
  <c r="C223" i="1"/>
  <c r="C218" i="1"/>
  <c r="C213" i="1"/>
  <c r="C214" i="1"/>
  <c r="C215" i="1"/>
  <c r="C203" i="1"/>
  <c r="C198" i="1"/>
  <c r="C193" i="1"/>
  <c r="C188" i="1"/>
  <c r="C178" i="1"/>
  <c r="C159" i="1"/>
  <c r="C155" i="1"/>
  <c r="C142" i="1"/>
  <c r="C138" i="1"/>
  <c r="C129" i="1"/>
  <c r="C124" i="1"/>
  <c r="C115" i="1"/>
  <c r="C110" i="1"/>
  <c r="C89" i="1"/>
  <c r="C90" i="1"/>
  <c r="C109" i="1"/>
  <c r="C104" i="1"/>
  <c r="C105" i="1"/>
  <c r="C79" i="1"/>
  <c r="C75" i="1"/>
  <c r="C62" i="1"/>
  <c r="C52" i="1"/>
  <c r="C54" i="1" s="1"/>
  <c r="C53" i="1"/>
  <c r="B46" i="1"/>
  <c r="B53" i="1"/>
  <c r="C42" i="1"/>
  <c r="B45" i="1"/>
  <c r="C37" i="1"/>
  <c r="C24" i="1"/>
  <c r="C18" i="1"/>
  <c r="B41" i="141"/>
  <c r="C29" i="106"/>
  <c r="B25" i="1"/>
  <c r="C13" i="1"/>
  <c r="B15" i="1"/>
  <c r="G1" i="1"/>
  <c r="D26" i="106"/>
  <c r="C27" i="106"/>
  <c r="C30" i="106"/>
  <c r="C31" i="106"/>
  <c r="C253" i="1"/>
  <c r="C254" i="1" s="1"/>
  <c r="D306" i="1"/>
  <c r="C444" i="1"/>
  <c r="C45" i="1"/>
  <c r="C47" i="1" s="1"/>
  <c r="C417" i="1"/>
  <c r="C318" i="1"/>
  <c r="C388" i="1"/>
  <c r="C439" i="1"/>
  <c r="C398" i="1"/>
  <c r="C392" i="1"/>
  <c r="C475" i="1"/>
  <c r="C383" i="1"/>
  <c r="C257" i="1"/>
  <c r="C120" i="1"/>
  <c r="C470" i="1"/>
  <c r="C371" i="1"/>
  <c r="C350" i="1"/>
  <c r="C353" i="1" s="1"/>
  <c r="C324" i="1"/>
  <c r="D321" i="1"/>
  <c r="D313" i="1"/>
  <c r="D315" i="1" s="1"/>
  <c r="D287" i="1"/>
  <c r="C290" i="1"/>
  <c r="C111" i="1"/>
  <c r="C112" i="1" s="1"/>
  <c r="C306" i="1"/>
  <c r="D319" i="1"/>
  <c r="D320" i="1" s="1"/>
  <c r="D311" i="1"/>
  <c r="D303" i="1"/>
  <c r="D304" i="1" s="1"/>
  <c r="D308" i="1" s="1"/>
  <c r="C137" i="1"/>
  <c r="C139" i="1" s="1"/>
  <c r="C413" i="1"/>
  <c r="C179" i="1"/>
  <c r="C360" i="1"/>
  <c r="C363" i="1"/>
  <c r="C355" i="1"/>
  <c r="C358" i="1" s="1"/>
  <c r="C61" i="1"/>
  <c r="C116" i="1"/>
  <c r="C148" i="1"/>
  <c r="C252" i="1"/>
  <c r="C256" i="1"/>
  <c r="C270" i="1"/>
  <c r="C272" i="1"/>
  <c r="C165" i="1"/>
  <c r="B26" i="141"/>
  <c r="C224" i="1"/>
  <c r="C225" i="1" s="1"/>
  <c r="C149" i="1"/>
  <c r="C151" i="1" s="1"/>
  <c r="D30" i="106"/>
  <c r="B47" i="141"/>
  <c r="B48" i="141"/>
  <c r="C154" i="1"/>
  <c r="C334" i="1"/>
  <c r="C335" i="1" s="1"/>
  <c r="D297" i="1"/>
  <c r="D298" i="1" s="1"/>
  <c r="D300" i="1" s="1"/>
  <c r="C412" i="1"/>
  <c r="C415" i="1" s="1"/>
  <c r="D336" i="1"/>
  <c r="D334" i="1"/>
  <c r="D335" i="1" s="1"/>
  <c r="C30" i="1"/>
  <c r="C340" i="1"/>
  <c r="C341" i="1" s="1"/>
  <c r="C465" i="1"/>
  <c r="B38" i="1"/>
  <c r="B39" i="1" s="1"/>
  <c r="C296" i="1"/>
  <c r="C238" i="1"/>
  <c r="C60" i="1"/>
  <c r="C169" i="1"/>
  <c r="C208" i="1"/>
  <c r="C291" i="1"/>
  <c r="C292" i="1"/>
  <c r="C131" i="1"/>
  <c r="C376" i="1"/>
  <c r="C299" i="1"/>
  <c r="C68" i="1"/>
  <c r="C433" i="1"/>
  <c r="C143" i="1"/>
  <c r="C145" i="1" s="1"/>
  <c r="C325" i="1"/>
  <c r="C327" i="1" s="1"/>
  <c r="C81" i="1"/>
  <c r="C170" i="1"/>
  <c r="C402" i="1"/>
  <c r="C405" i="1" s="1"/>
  <c r="C403" i="1"/>
  <c r="D342" i="1"/>
  <c r="C228" i="1"/>
  <c r="B43" i="141"/>
  <c r="C184" i="1"/>
  <c r="C185" i="1" s="1"/>
  <c r="C407" i="1"/>
  <c r="D299" i="1"/>
  <c r="C258" i="1"/>
  <c r="C173" i="1"/>
  <c r="C69" i="1"/>
  <c r="D328" i="1"/>
  <c r="D325" i="1"/>
  <c r="D340" i="1"/>
  <c r="D341" i="1" s="1"/>
  <c r="D290" i="1"/>
  <c r="D292" i="1" s="1"/>
  <c r="D305" i="1"/>
  <c r="D285" i="1"/>
  <c r="D293" i="1"/>
  <c r="D62" i="1"/>
  <c r="C125" i="1"/>
  <c r="C194" i="1"/>
  <c r="C195" i="1" s="1"/>
  <c r="C189" i="1"/>
  <c r="C190" i="1" s="1"/>
  <c r="C210" i="1"/>
  <c r="C229" i="1"/>
  <c r="C472" i="1"/>
  <c r="C122" i="1"/>
  <c r="C395" i="1"/>
  <c r="C315" i="1"/>
  <c r="C171" i="1"/>
  <c r="C156" i="1"/>
  <c r="C166" i="1"/>
  <c r="C219" i="1"/>
  <c r="C220" i="1"/>
  <c r="C117" i="1"/>
  <c r="C286" i="1"/>
  <c r="C101" i="1"/>
  <c r="C239" i="1"/>
  <c r="C307" i="1"/>
  <c r="C420" i="1"/>
  <c r="C32" i="1"/>
  <c r="C63" i="1"/>
  <c r="C25" i="1"/>
  <c r="C15" i="1"/>
  <c r="C423" i="1"/>
  <c r="C432" i="1"/>
  <c r="C435" i="1" s="1"/>
  <c r="C199" i="1"/>
  <c r="C200" i="1"/>
  <c r="D132" i="1"/>
  <c r="C174" i="1"/>
  <c r="C175" i="1" s="1"/>
  <c r="C161" i="1"/>
  <c r="C20" i="1"/>
  <c r="D27" i="106"/>
  <c r="D31" i="106"/>
  <c r="C342" i="1"/>
  <c r="C408" i="1"/>
  <c r="C422" i="1"/>
  <c r="C425" i="1" s="1"/>
  <c r="C38" i="1"/>
  <c r="C39" i="1" s="1"/>
  <c r="C464" i="1"/>
  <c r="B42" i="141"/>
  <c r="C454" i="1"/>
  <c r="C373" i="1"/>
  <c r="C455" i="1"/>
  <c r="C446" i="1"/>
  <c r="C106" i="1"/>
  <c r="C91" i="1"/>
  <c r="C180" i="1"/>
  <c r="C263" i="1"/>
  <c r="C86" i="1"/>
  <c r="C70" i="1"/>
  <c r="C467" i="1"/>
  <c r="C400" i="1"/>
  <c r="C462" i="1"/>
  <c r="C430" i="1"/>
  <c r="C275" i="1"/>
  <c r="C276" i="1" s="1"/>
  <c r="C410" i="1"/>
  <c r="C126" i="1"/>
  <c r="C9" i="1"/>
  <c r="D307" i="1"/>
  <c r="C328" i="1"/>
  <c r="B28" i="141"/>
  <c r="C51" i="1"/>
  <c r="C336" i="1"/>
  <c r="C457" i="1"/>
  <c r="C233" i="1"/>
  <c r="C234" i="1" s="1"/>
  <c r="C130" i="1"/>
  <c r="B45" i="141"/>
  <c r="B33" i="141"/>
  <c r="B44" i="141"/>
  <c r="C36" i="1"/>
  <c r="C132" i="1"/>
  <c r="C133" i="1"/>
  <c r="C293" i="1"/>
  <c r="C204" i="1"/>
  <c r="C205" i="1"/>
  <c r="B46" i="141"/>
  <c r="B50" i="141"/>
  <c r="D68" i="1"/>
  <c r="D365" i="1"/>
  <c r="D368" i="1" s="1"/>
  <c r="D355" i="1"/>
  <c r="D358" i="1" s="1"/>
  <c r="D382" i="1"/>
  <c r="D385" i="1" s="1"/>
  <c r="D370" i="1"/>
  <c r="D361" i="1"/>
  <c r="D363" i="1" s="1"/>
  <c r="D351" i="1"/>
  <c r="D371" i="1"/>
  <c r="D373" i="1"/>
  <c r="D350" i="1"/>
  <c r="D383" i="1"/>
  <c r="D402" i="1"/>
  <c r="D405" i="1" s="1"/>
  <c r="D360" i="1"/>
  <c r="D392" i="1"/>
  <c r="D395" i="1" s="1"/>
  <c r="D45" i="1"/>
  <c r="D47" i="1" s="1"/>
  <c r="D375" i="1"/>
  <c r="D356" i="1"/>
  <c r="D366" i="1"/>
  <c r="D387" i="1"/>
  <c r="D390" i="1" s="1"/>
  <c r="D388" i="1"/>
  <c r="D403" i="1"/>
  <c r="D376" i="1"/>
  <c r="D379" i="1"/>
  <c r="D43" i="1"/>
  <c r="D393" i="1"/>
  <c r="D397" i="1"/>
  <c r="D400" i="1" s="1"/>
  <c r="D398" i="1"/>
  <c r="D469" i="1"/>
  <c r="D472" i="1" s="1"/>
  <c r="D448" i="1"/>
  <c r="D427" i="1"/>
  <c r="D474" i="1"/>
  <c r="D417" i="1"/>
  <c r="D459" i="1"/>
  <c r="D53" i="1"/>
  <c r="D438" i="1"/>
  <c r="D441" i="1" s="1"/>
  <c r="D439" i="1"/>
  <c r="D412" i="1"/>
  <c r="D415" i="1" s="1"/>
  <c r="D418" i="1"/>
  <c r="D420" i="1"/>
  <c r="D407" i="1"/>
  <c r="D432" i="1"/>
  <c r="D435" i="1" s="1"/>
  <c r="D428" i="1"/>
  <c r="D430" i="1"/>
  <c r="D449" i="1"/>
  <c r="D451" i="1"/>
  <c r="D422" i="1"/>
  <c r="D51" i="1"/>
  <c r="D460" i="1"/>
  <c r="D462" i="1"/>
  <c r="D475" i="1"/>
  <c r="D477" i="1"/>
  <c r="D454" i="1"/>
  <c r="D464" i="1"/>
  <c r="D467" i="1" s="1"/>
  <c r="D443" i="1"/>
  <c r="D470" i="1"/>
  <c r="D38" i="1"/>
  <c r="D465" i="1"/>
  <c r="D455" i="1"/>
  <c r="D457" i="1"/>
  <c r="D423" i="1"/>
  <c r="D425" i="1"/>
  <c r="D433" i="1"/>
  <c r="D408" i="1"/>
  <c r="D410" i="1"/>
  <c r="D413" i="1"/>
  <c r="D444" i="1"/>
  <c r="D446" i="1"/>
  <c r="D150" i="1"/>
  <c r="D144" i="1"/>
  <c r="D36" i="1"/>
  <c r="D257" i="1"/>
  <c r="D258" i="1" s="1"/>
  <c r="D271" i="1"/>
  <c r="D219" i="1"/>
  <c r="D220" i="1" s="1"/>
  <c r="D253" i="1"/>
  <c r="D254" i="1" s="1"/>
  <c r="D228" i="1"/>
  <c r="D229" i="1" s="1"/>
  <c r="D131" i="1"/>
  <c r="D130" i="1"/>
  <c r="D133" i="1" s="1"/>
  <c r="C33" i="141"/>
  <c r="C31" i="141"/>
  <c r="F31" i="141"/>
  <c r="C28" i="141"/>
  <c r="C26" i="141"/>
  <c r="F26" i="141"/>
  <c r="C25" i="141"/>
  <c r="F25" i="141"/>
  <c r="C24" i="141"/>
  <c r="F24" i="141"/>
  <c r="C23" i="141"/>
  <c r="F23" i="141"/>
  <c r="C22" i="141"/>
  <c r="F22" i="141"/>
  <c r="C20" i="141"/>
  <c r="F20" i="141"/>
  <c r="C19" i="141"/>
  <c r="F19" i="141"/>
  <c r="C18" i="141"/>
  <c r="F18" i="141"/>
  <c r="C17" i="141"/>
  <c r="C13" i="141"/>
  <c r="C11" i="141"/>
  <c r="F11" i="141"/>
  <c r="C9" i="141"/>
  <c r="F9" i="141"/>
  <c r="C7" i="141"/>
  <c r="D61" i="1"/>
  <c r="C43" i="141"/>
  <c r="C44" i="141"/>
  <c r="D209" i="1"/>
  <c r="F13" i="141"/>
  <c r="D204" i="1"/>
  <c r="F33" i="141"/>
  <c r="E13" i="106"/>
  <c r="E9" i="106"/>
  <c r="E10" i="106"/>
  <c r="E6" i="106"/>
  <c r="E18" i="106"/>
  <c r="E19" i="106"/>
  <c r="E12" i="106"/>
  <c r="E22" i="106"/>
  <c r="E15" i="106"/>
  <c r="D100" i="1"/>
  <c r="F7" i="141"/>
  <c r="C47" i="141"/>
  <c r="C48" i="141"/>
  <c r="F17" i="141"/>
  <c r="C41" i="141"/>
  <c r="C42" i="141"/>
  <c r="F28" i="141"/>
  <c r="C45" i="141"/>
  <c r="C46" i="141"/>
  <c r="D165" i="1"/>
  <c r="D149" i="1"/>
  <c r="D151" i="1" s="1"/>
  <c r="D242" i="1"/>
  <c r="D129" i="1"/>
  <c r="D73" i="1"/>
  <c r="D199" i="1"/>
  <c r="D200" i="1" s="1"/>
  <c r="D164" i="1"/>
  <c r="D166" i="1"/>
  <c r="D318" i="1"/>
  <c r="D95" i="1"/>
  <c r="D155" i="1"/>
  <c r="D109" i="1"/>
  <c r="D324" i="1"/>
  <c r="D327" i="1"/>
  <c r="D329" i="1" s="1"/>
  <c r="D278" i="1"/>
  <c r="D280" i="1"/>
  <c r="D35" i="1"/>
  <c r="D79" i="1"/>
  <c r="D237" i="1"/>
  <c r="D85" i="1"/>
  <c r="D247" i="1"/>
  <c r="D252" i="1"/>
  <c r="D59" i="1"/>
  <c r="D265" i="1"/>
  <c r="D12" i="1"/>
  <c r="D23" i="1"/>
  <c r="D25" i="1" s="1"/>
  <c r="D198" i="1"/>
  <c r="D274" i="1"/>
  <c r="D310" i="1"/>
  <c r="D312" i="1"/>
  <c r="D316" i="1" s="1"/>
  <c r="D296" i="1"/>
  <c r="D69" i="1"/>
  <c r="D24" i="1"/>
  <c r="D284" i="1"/>
  <c r="D286" i="1"/>
  <c r="D288" i="1" s="1"/>
  <c r="D74" i="1"/>
  <c r="D105" i="1"/>
  <c r="D19" i="1"/>
  <c r="D13" i="1"/>
  <c r="D18" i="1"/>
  <c r="D20" i="1"/>
  <c r="D214" i="1"/>
  <c r="D89" i="1"/>
  <c r="D238" i="1"/>
  <c r="D243" i="1"/>
  <c r="D52" i="1"/>
  <c r="D54" i="1" s="1"/>
  <c r="D154" i="1"/>
  <c r="D156" i="1" s="1"/>
  <c r="D179" i="1"/>
  <c r="D184" i="1"/>
  <c r="D185" i="1" s="1"/>
  <c r="D193" i="1"/>
  <c r="D232" i="1"/>
  <c r="D261" i="1"/>
  <c r="D174" i="1"/>
  <c r="D175" i="1" s="1"/>
  <c r="D137" i="1"/>
  <c r="D143" i="1"/>
  <c r="D145" i="1" s="1"/>
  <c r="D262" i="1"/>
  <c r="D44" i="1"/>
  <c r="D46" i="1" s="1"/>
  <c r="D160" i="1"/>
  <c r="D266" i="1"/>
  <c r="D267" i="1" s="1"/>
  <c r="D223" i="1"/>
  <c r="D183" i="1"/>
  <c r="D99" i="1"/>
  <c r="D101" i="1"/>
  <c r="E16" i="106"/>
  <c r="E30" i="106"/>
  <c r="D31" i="1"/>
  <c r="D136" i="1"/>
  <c r="D178" i="1"/>
  <c r="D180" i="1"/>
  <c r="D138" i="1"/>
  <c r="D50" i="1"/>
  <c r="D159" i="1"/>
  <c r="D161" i="1"/>
  <c r="D169" i="1"/>
  <c r="D42" i="1"/>
  <c r="D256" i="1"/>
  <c r="D80" i="1"/>
  <c r="E29" i="106"/>
  <c r="E31" i="106"/>
  <c r="E26" i="106"/>
  <c r="D173" i="1"/>
  <c r="C49" i="141"/>
  <c r="C50" i="141"/>
  <c r="D203" i="1"/>
  <c r="D205" i="1"/>
  <c r="D218" i="1"/>
  <c r="D29" i="1"/>
  <c r="E25" i="106"/>
  <c r="E27" i="106"/>
  <c r="E7" i="106"/>
  <c r="D142" i="1"/>
  <c r="D339" i="1"/>
  <c r="D291" i="1"/>
  <c r="D208" i="1"/>
  <c r="D210" i="1"/>
  <c r="D60" i="1"/>
  <c r="D227" i="1"/>
  <c r="D233" i="1"/>
  <c r="D234" i="1" s="1"/>
  <c r="D84" i="1"/>
  <c r="D86" i="1"/>
  <c r="D270" i="1"/>
  <c r="D272" i="1"/>
  <c r="D67" i="1"/>
  <c r="D70" i="1"/>
  <c r="D153" i="1"/>
  <c r="D148" i="1"/>
  <c r="D37" i="1"/>
  <c r="D124" i="1"/>
  <c r="D126" i="1"/>
  <c r="D188" i="1"/>
  <c r="D14" i="1"/>
  <c r="D104" i="1"/>
  <c r="D75" i="1"/>
  <c r="D120" i="1"/>
  <c r="D116" i="1"/>
  <c r="D121" i="1"/>
  <c r="D90" i="1"/>
  <c r="D302" i="1"/>
  <c r="D213" i="1"/>
  <c r="D215" i="1"/>
  <c r="D248" i="1"/>
  <c r="D249" i="1" s="1"/>
  <c r="D94" i="1"/>
  <c r="D96" i="1"/>
  <c r="D224" i="1"/>
  <c r="D8" i="1"/>
  <c r="D7" i="1"/>
  <c r="D9" i="1"/>
  <c r="D333" i="1"/>
  <c r="D115" i="1"/>
  <c r="D117" i="1"/>
  <c r="D122" i="1"/>
  <c r="D139" i="1"/>
  <c r="D263" i="1"/>
  <c r="D106" i="1"/>
  <c r="D63" i="1"/>
  <c r="D239" i="1"/>
  <c r="D244" i="1"/>
  <c r="D170" i="1"/>
  <c r="D171" i="1" s="1"/>
  <c r="D225" i="1"/>
  <c r="D91" i="1"/>
  <c r="D15" i="1"/>
  <c r="D81" i="1"/>
  <c r="D39" i="1"/>
  <c r="D76" i="1"/>
  <c r="D30" i="1"/>
  <c r="D32" i="1"/>
  <c r="D110" i="1"/>
  <c r="D112" i="1"/>
  <c r="D275" i="1"/>
  <c r="D276" i="1"/>
  <c r="D189" i="1"/>
  <c r="D190" i="1"/>
  <c r="D194" i="1"/>
  <c r="D195" i="1"/>
  <c r="C337" i="1" l="1"/>
  <c r="D337" i="1"/>
  <c r="D322" i="1"/>
  <c r="C288" i="1"/>
  <c r="C343" i="1"/>
  <c r="D294" i="1"/>
  <c r="D343" i="1"/>
  <c r="C329" i="1"/>
  <c r="C294" i="1"/>
  <c r="C316" i="1"/>
  <c r="D353" i="1"/>
  <c r="C322" i="1"/>
  <c r="C300" i="1"/>
</calcChain>
</file>

<file path=xl/comments1.xml><?xml version="1.0" encoding="utf-8"?>
<comments xmlns="http://schemas.openxmlformats.org/spreadsheetml/2006/main">
  <authors>
    <author>Mark Oliver</author>
    <author>JIAWEI</author>
  </authors>
  <commentList>
    <comment ref="B35" authorId="0">
      <text>
        <r>
          <rPr>
            <b/>
            <sz val="8"/>
            <color indexed="81"/>
            <rFont val="Tahoma"/>
            <family val="2"/>
          </rPr>
          <t>Mark Oliver:</t>
        </r>
        <r>
          <rPr>
            <sz val="8"/>
            <color indexed="81"/>
            <rFont val="Tahoma"/>
            <family val="2"/>
          </rPr>
          <t xml:space="preserve">
rounded in this table.</t>
        </r>
      </text>
    </comment>
    <comment ref="D308" authorId="1">
      <text>
        <r>
          <rPr>
            <b/>
            <sz val="9"/>
            <color indexed="81"/>
            <rFont val="Tahoma"/>
            <family val="2"/>
          </rPr>
          <t>JIAWEI:</t>
        </r>
        <r>
          <rPr>
            <sz val="9"/>
            <color indexed="81"/>
            <rFont val="Tahoma"/>
            <family val="2"/>
          </rPr>
          <t xml:space="preserve">
the journal we made for TNPS to eliminate equity of PNFC by gg is link to PNFC investment in portfolio entities, which is used to link to PNFC net worth. Normally these 2 amounts should be equal but the treatment has been changed so these 2 numbers don't match. this is why there is a variance here.</t>
        </r>
      </text>
    </comment>
  </commentList>
</comments>
</file>

<file path=xl/sharedStrings.xml><?xml version="1.0" encoding="utf-8"?>
<sst xmlns="http://schemas.openxmlformats.org/spreadsheetml/2006/main" count="897" uniqueCount="500">
  <si>
    <t xml:space="preserve">June movements in some series relate to earlier published months that are not reissued, this can result in negative </t>
  </si>
  <si>
    <t>movements.</t>
  </si>
  <si>
    <t xml:space="preserve">other movements in equity(a)(c) </t>
  </si>
  <si>
    <t>Note 13: Operating result and comprehensive result (total change in net worth)</t>
  </si>
  <si>
    <t>Table A1</t>
  </si>
  <si>
    <t>Note 20</t>
  </si>
  <si>
    <t>tax revenue</t>
  </si>
  <si>
    <t>Note 3</t>
  </si>
  <si>
    <t>sales of goods and services</t>
  </si>
  <si>
    <t>interest</t>
  </si>
  <si>
    <t>Total current grants</t>
  </si>
  <si>
    <t>Total capital grants</t>
  </si>
  <si>
    <t>Total personal benefits</t>
  </si>
  <si>
    <t>Total comprehensive result</t>
  </si>
  <si>
    <t>Total investments loans and placements</t>
  </si>
  <si>
    <t>Total super liability</t>
  </si>
  <si>
    <t>Total other payables</t>
  </si>
  <si>
    <t>net increase/decrease in cash</t>
  </si>
  <si>
    <t>Cash from operations</t>
  </si>
  <si>
    <t>Note 20 (a)</t>
  </si>
  <si>
    <t>Note 3(a)</t>
  </si>
  <si>
    <t>Note 4</t>
  </si>
  <si>
    <t>Note 16</t>
  </si>
  <si>
    <t>Note 17</t>
  </si>
  <si>
    <t>Note 18</t>
  </si>
  <si>
    <t>Note 19</t>
  </si>
  <si>
    <t>Public debt interest</t>
  </si>
  <si>
    <t>General services</t>
  </si>
  <si>
    <t>Immigration</t>
  </si>
  <si>
    <t>Purchases of non-financial assets</t>
  </si>
  <si>
    <t>Assets - excl GST</t>
  </si>
  <si>
    <t>Revenue - excl GST</t>
  </si>
  <si>
    <t>Other purposes</t>
  </si>
  <si>
    <t>Foreign affairs and economic aid</t>
  </si>
  <si>
    <t>Contingency reserve</t>
  </si>
  <si>
    <t>Agriculture, forestry and fishing</t>
  </si>
  <si>
    <t>Net worth</t>
  </si>
  <si>
    <t>Total net capital investment</t>
  </si>
  <si>
    <t>Other receivables</t>
  </si>
  <si>
    <t xml:space="preserve">Health </t>
  </si>
  <si>
    <t>Nominal superannuation interest</t>
  </si>
  <si>
    <t>Total cash receipts</t>
  </si>
  <si>
    <t>Operating cash payments</t>
  </si>
  <si>
    <t>Total cash payments</t>
  </si>
  <si>
    <t>Buildings</t>
  </si>
  <si>
    <t>Total depreciation and amortisation</t>
  </si>
  <si>
    <t>Superannuation</t>
  </si>
  <si>
    <t>Net cash flows from operating activities</t>
  </si>
  <si>
    <t>Dividend income</t>
  </si>
  <si>
    <t>Other borrowing</t>
  </si>
  <si>
    <t>Table 2</t>
  </si>
  <si>
    <t>Table 11</t>
  </si>
  <si>
    <t>Table 14</t>
  </si>
  <si>
    <t>net worth table 12</t>
  </si>
  <si>
    <t>net worth table 15</t>
  </si>
  <si>
    <t>net financial worth table 12</t>
  </si>
  <si>
    <t>net financial worth table 15</t>
  </si>
  <si>
    <t>net debt table 12</t>
  </si>
  <si>
    <t>net debt table 15</t>
  </si>
  <si>
    <t>cash from operations table 10</t>
  </si>
  <si>
    <t>cash from operations table 13</t>
  </si>
  <si>
    <t>net cash from operations table 16</t>
  </si>
  <si>
    <t>cash capex table 10</t>
  </si>
  <si>
    <t>cash capex table 13</t>
  </si>
  <si>
    <t>net capex table 16</t>
  </si>
  <si>
    <t>cash financing table 10</t>
  </si>
  <si>
    <t>cash financing table 13</t>
  </si>
  <si>
    <t>net financing table 16</t>
  </si>
  <si>
    <t>Provisions and payables</t>
  </si>
  <si>
    <t>Other provisions and payables</t>
  </si>
  <si>
    <t>Total provisions and payables</t>
  </si>
  <si>
    <t>Total liabilities</t>
  </si>
  <si>
    <t>contra divds outside net cash from ops</t>
  </si>
  <si>
    <t>Total net acquisition of non-financial assets</t>
  </si>
  <si>
    <t>Total labour and employment affairs</t>
  </si>
  <si>
    <t>Transport and communications</t>
  </si>
  <si>
    <t>Dividends paid by PNFC to GG</t>
  </si>
  <si>
    <t>Note: difference dividends paid is included in cash from operating activities</t>
  </si>
  <si>
    <t>Function Comparison</t>
  </si>
  <si>
    <t>Mining and mineral resources (other than fuels), manufacturing &amp; construction</t>
  </si>
  <si>
    <t>Labour and employment affairs</t>
  </si>
  <si>
    <t xml:space="preserve">Public debt interest </t>
  </si>
  <si>
    <t>General purpose intergovernmental transactions</t>
  </si>
  <si>
    <t>Memorandum item:</t>
  </si>
  <si>
    <t>$m</t>
  </si>
  <si>
    <t>Revenue</t>
  </si>
  <si>
    <t>Expenses</t>
  </si>
  <si>
    <t>Assets</t>
  </si>
  <si>
    <t>Liabilities</t>
  </si>
  <si>
    <t>Other</t>
  </si>
  <si>
    <t>Sales of non-financial assets</t>
  </si>
  <si>
    <t>Increase in investments</t>
  </si>
  <si>
    <t>Underlying Cash - GDP</t>
  </si>
  <si>
    <t>Budget</t>
  </si>
  <si>
    <t>Cash - AAS31</t>
  </si>
  <si>
    <t>Current grants</t>
  </si>
  <si>
    <t>Wages and salaries(a)</t>
  </si>
  <si>
    <t>Other operating expenses(a)</t>
  </si>
  <si>
    <t>Superannuation interest expense</t>
  </si>
  <si>
    <t>Mutually agreed write-downs</t>
  </si>
  <si>
    <t>Other capital grants</t>
  </si>
  <si>
    <t>Total capital transfers</t>
  </si>
  <si>
    <t>Other economic flows</t>
  </si>
  <si>
    <t>Fiscal balance (Net lending/borrowing)(d)</t>
  </si>
  <si>
    <t>Legislative and executive affairs</t>
  </si>
  <si>
    <t>Financial and fiscal affairs</t>
  </si>
  <si>
    <t>Shares and other contributed capital - table 15</t>
  </si>
  <si>
    <t>Sum</t>
  </si>
  <si>
    <t>General research</t>
  </si>
  <si>
    <t>Government superannuation benefits</t>
  </si>
  <si>
    <t>Revenue ($b)</t>
  </si>
  <si>
    <t>Expenses ($b)</t>
  </si>
  <si>
    <t>Total grants payable</t>
  </si>
  <si>
    <t>Total revenue</t>
  </si>
  <si>
    <t>Fiscal balance ($b)</t>
  </si>
  <si>
    <t>NFPS Comparison</t>
  </si>
  <si>
    <t>sum</t>
  </si>
  <si>
    <t>Net Interest Payments</t>
  </si>
  <si>
    <t>Net Cash Flow from Financial Assets for Policy Purposes</t>
  </si>
  <si>
    <t>Cash from Operating Activities</t>
  </si>
  <si>
    <t>Cash from Investing in Non-Financial Assets</t>
  </si>
  <si>
    <t>GFS cash surplus(+)/deficit(-)</t>
  </si>
  <si>
    <t>Net worth(a)</t>
  </si>
  <si>
    <t>Net financial worth(b)</t>
  </si>
  <si>
    <t>Equity accounted investments</t>
  </si>
  <si>
    <t>Heritage and cultural assets</t>
  </si>
  <si>
    <t>Mining, manufacturing and construction</t>
  </si>
  <si>
    <t xml:space="preserve">Land </t>
  </si>
  <si>
    <t>Excluding GST</t>
  </si>
  <si>
    <t>Comprehensive result - Total change in net worth</t>
  </si>
  <si>
    <t>functions</t>
  </si>
  <si>
    <t>cash</t>
  </si>
  <si>
    <t>(a) Excludes Future Fund earnings.</t>
  </si>
  <si>
    <t xml:space="preserve">  and investments in non-financial assets</t>
  </si>
  <si>
    <t xml:space="preserve">  (Surplus(+)/deficit(-))</t>
  </si>
  <si>
    <t>assets by function</t>
  </si>
  <si>
    <t>Total employee entitlements</t>
  </si>
  <si>
    <t>Note 14</t>
  </si>
  <si>
    <t>Note 15</t>
  </si>
  <si>
    <t>net operating balance (sum)</t>
  </si>
  <si>
    <t>net operating balance (above)</t>
  </si>
  <si>
    <t>fiscal balance (sum)</t>
  </si>
  <si>
    <t>fiscal balance (above)</t>
  </si>
  <si>
    <t>net worth</t>
  </si>
  <si>
    <t>Market valuation of debt</t>
  </si>
  <si>
    <t>Financial assets</t>
  </si>
  <si>
    <t>Non-financial assets</t>
  </si>
  <si>
    <t>Total assets</t>
  </si>
  <si>
    <t>Net debt(d)</t>
  </si>
  <si>
    <t>Per cent of GDP</t>
  </si>
  <si>
    <t>Total financial assets</t>
  </si>
  <si>
    <t>Intangibles</t>
  </si>
  <si>
    <t>Inventories</t>
  </si>
  <si>
    <t>Other non-financial assets</t>
  </si>
  <si>
    <t>Total non-financial assets</t>
  </si>
  <si>
    <t>Government securities</t>
  </si>
  <si>
    <t>Loans</t>
  </si>
  <si>
    <t>Net capital investment ($b)</t>
  </si>
  <si>
    <t>Expenses - excl GST</t>
  </si>
  <si>
    <t>Operating Balance - excl GST</t>
  </si>
  <si>
    <t>Headline cash balance ($b)</t>
  </si>
  <si>
    <t>Social security and welfare</t>
  </si>
  <si>
    <t xml:space="preserve">Equals underlying cash balance(c) </t>
  </si>
  <si>
    <t>Total other operating expenses</t>
  </si>
  <si>
    <t>Total superannuation expenses</t>
  </si>
  <si>
    <t>Total interest expense</t>
  </si>
  <si>
    <t>Gross income tax withholding</t>
  </si>
  <si>
    <t>Gross other individuals</t>
  </si>
  <si>
    <t>Company tax</t>
  </si>
  <si>
    <t>Liabilities - excl GST</t>
  </si>
  <si>
    <t>Net Worth - excl GST</t>
  </si>
  <si>
    <t>Cash receipts from operating activities</t>
  </si>
  <si>
    <t>Cash payments for operating activities</t>
  </si>
  <si>
    <t>Opening net worth</t>
  </si>
  <si>
    <t>Opening net worth adjustments(a)</t>
  </si>
  <si>
    <t>Adjusted opening net worth</t>
  </si>
  <si>
    <t>Change on</t>
  </si>
  <si>
    <t>Table 1: Australian Government general government sector budget aggregates</t>
  </si>
  <si>
    <t>Underlying cash balance ($b)(a)</t>
  </si>
  <si>
    <t>Capital cash receipts(a)</t>
  </si>
  <si>
    <t>(a) Equivalent to cash receipts from the sale of non-financial assets in the cash flow statement.</t>
  </si>
  <si>
    <t>net worth table 9</t>
  </si>
  <si>
    <t>net financial worth table 9</t>
  </si>
  <si>
    <t>net debt table 9</t>
  </si>
  <si>
    <t>net advances received by PTEs</t>
  </si>
  <si>
    <t xml:space="preserve">Capital cash payments(b) </t>
  </si>
  <si>
    <t>Finance leases and similar arrangements(c)</t>
  </si>
  <si>
    <t>Underlying cash balance(d)</t>
  </si>
  <si>
    <t>(b) Operating result under AEIFRS accounting standards.</t>
  </si>
  <si>
    <t>Total other economic flows</t>
  </si>
  <si>
    <t>Operating result</t>
  </si>
  <si>
    <t>Assets recognised for the first time</t>
  </si>
  <si>
    <t>non-financial assets</t>
  </si>
  <si>
    <t>Headline cash balance</t>
  </si>
  <si>
    <t>Indirect taxation revenue</t>
  </si>
  <si>
    <t xml:space="preserve">Net financial worth(a) </t>
  </si>
  <si>
    <t>Net interest payments</t>
  </si>
  <si>
    <t xml:space="preserve">Month of </t>
  </si>
  <si>
    <t>Superannuation liability</t>
  </si>
  <si>
    <t>Fuel and energy</t>
  </si>
  <si>
    <t>Tourism and area promotion</t>
  </si>
  <si>
    <t>Other economic affairs nec</t>
  </si>
  <si>
    <t>Natural disaster relief</t>
  </si>
  <si>
    <t>Memorandum items:</t>
  </si>
  <si>
    <t>Net cash flows from investments in financial</t>
  </si>
  <si>
    <t>Net operating balance</t>
  </si>
  <si>
    <t>Net cash flows from financing activities</t>
  </si>
  <si>
    <t>Fringe benefits tax</t>
  </si>
  <si>
    <t>Other economic affairs</t>
  </si>
  <si>
    <t>Cash receipts</t>
  </si>
  <si>
    <t>Cash payments</t>
  </si>
  <si>
    <t>Net operating balance ($b)</t>
  </si>
  <si>
    <t>Equals headline cash balance</t>
  </si>
  <si>
    <t>Deposits held</t>
  </si>
  <si>
    <t>Borrowing</t>
  </si>
  <si>
    <t>Actuarial revaluations</t>
  </si>
  <si>
    <t>Swap interest revenue</t>
  </si>
  <si>
    <t>Foreign exchange gains</t>
  </si>
  <si>
    <t>Foreign exchange losses</t>
  </si>
  <si>
    <t>Gains from sale of assets</t>
  </si>
  <si>
    <t>Losses from sale of assets</t>
  </si>
  <si>
    <t>Finance Leases</t>
  </si>
  <si>
    <t>Underlying Cash</t>
  </si>
  <si>
    <t>Interest receipts</t>
  </si>
  <si>
    <t>Personal benefit payments</t>
  </si>
  <si>
    <t>Net Capital Investment</t>
  </si>
  <si>
    <t>Headline Cash Balance</t>
  </si>
  <si>
    <t>Net Debt</t>
  </si>
  <si>
    <t>Equity investments</t>
  </si>
  <si>
    <t>Investments in other public sector entities</t>
  </si>
  <si>
    <t>Investments - shares</t>
  </si>
  <si>
    <t>Interest bearing liabilities</t>
  </si>
  <si>
    <t>Total interest bearing liabilities</t>
  </si>
  <si>
    <t xml:space="preserve">Other employee liabilities </t>
  </si>
  <si>
    <t>Suppliers payable</t>
  </si>
  <si>
    <t xml:space="preserve">Net financial liabilities(c) </t>
  </si>
  <si>
    <t>Dividends and income tax equivalents</t>
  </si>
  <si>
    <t>Payments for employees</t>
  </si>
  <si>
    <t>Other payments</t>
  </si>
  <si>
    <t>Cash flows from investments in</t>
  </si>
  <si>
    <t xml:space="preserve"> non-financial assets</t>
  </si>
  <si>
    <t>Net cash flows from investments in</t>
  </si>
  <si>
    <t>assets for policy purposes</t>
  </si>
  <si>
    <t xml:space="preserve">Cash receipts from financing activities </t>
  </si>
  <si>
    <t>Other financing</t>
  </si>
  <si>
    <t>Total cash receipts from financing activities</t>
  </si>
  <si>
    <t>Cash payments for financing activities</t>
  </si>
  <si>
    <t>Total cash payments for financing activities</t>
  </si>
  <si>
    <t>Net increase/(decrease) in cash held</t>
  </si>
  <si>
    <t>Net write-downs of assets (including bad and doubtful debts)</t>
  </si>
  <si>
    <r>
      <t>plus</t>
    </r>
    <r>
      <rPr>
        <sz val="8"/>
        <color indexed="8"/>
        <rFont val="Arial"/>
        <family val="2"/>
      </rPr>
      <t xml:space="preserve"> Net cash flows from investments in</t>
    </r>
  </si>
  <si>
    <t>Previous year's outcome</t>
  </si>
  <si>
    <t>Cash and deposits</t>
  </si>
  <si>
    <t>Advances paid</t>
  </si>
  <si>
    <t>Investments, loans and placements</t>
  </si>
  <si>
    <t>Petrol</t>
  </si>
  <si>
    <t>Diesel</t>
  </si>
  <si>
    <t>Beer</t>
  </si>
  <si>
    <t>Tobacco</t>
  </si>
  <si>
    <t>Wine equalisation tax</t>
  </si>
  <si>
    <t>Luxury car tax</t>
  </si>
  <si>
    <t>Agricultural levies</t>
  </si>
  <si>
    <t>Other taxes</t>
  </si>
  <si>
    <t>Goods and services tax</t>
  </si>
  <si>
    <t>Finance leases and similar arrangements(b)</t>
  </si>
  <si>
    <t>Interest income</t>
  </si>
  <si>
    <t>Gross operating expenses</t>
  </si>
  <si>
    <t>Net swap interest received</t>
  </si>
  <si>
    <t>Fiscal Balance</t>
  </si>
  <si>
    <t>Interest paid</t>
  </si>
  <si>
    <t>net debt and net interest payments</t>
  </si>
  <si>
    <t>Net debt(b)</t>
  </si>
  <si>
    <t>loans and other borrowing, minus the sum of cash and deposits, advances paid and investments,</t>
  </si>
  <si>
    <t>loans and placements.</t>
  </si>
  <si>
    <t>expenses.  Total employee expenses equal wages and salaries plus other operating expenses.</t>
  </si>
  <si>
    <t xml:space="preserve">(a) Consistent with ABS GFS classification, other employee related expenses are reported under other operating </t>
  </si>
  <si>
    <t>(a) Net worth is calculated as total assets minus total liabilities.</t>
  </si>
  <si>
    <t>(c) Net financial liabilities equals total liabilities less financial assets other than investments in other public sector entities.</t>
  </si>
  <si>
    <t>(b) The acquisition of assets under finance leases decreases the underlying cash balance.  The</t>
  </si>
  <si>
    <t>disposal of assets previously held under finance leases increases the underlying cash balance.</t>
  </si>
  <si>
    <t>(d) The month of June is derived by deducting May year-to-date published data from the annual outcome.</t>
  </si>
  <si>
    <t>Statistically, June movements in some series relate to earlier published months that are not reissued,</t>
  </si>
  <si>
    <t>this can result in negative movements.</t>
  </si>
  <si>
    <t>for policy purposes</t>
  </si>
  <si>
    <t>Payments for goods and services</t>
  </si>
  <si>
    <t>Grants and subsidies paid</t>
  </si>
  <si>
    <t>Total gross operating expenses</t>
  </si>
  <si>
    <t>Total operating receipts</t>
  </si>
  <si>
    <t>Total operating payments</t>
  </si>
  <si>
    <t>Current transfers</t>
  </si>
  <si>
    <t>Subsidy expenses</t>
  </si>
  <si>
    <t>Total current transfers</t>
  </si>
  <si>
    <t>Taxes received</t>
  </si>
  <si>
    <t>Receipts from sales of goods and services</t>
  </si>
  <si>
    <t>Other receipts</t>
  </si>
  <si>
    <t>$b</t>
  </si>
  <si>
    <t>CHECK</t>
  </si>
  <si>
    <t>Note</t>
  </si>
  <si>
    <t>Sales of goods and services</t>
  </si>
  <si>
    <t>Net foreign exchange gains</t>
  </si>
  <si>
    <t>Depreciation and amortisation</t>
  </si>
  <si>
    <t>Personal benefits</t>
  </si>
  <si>
    <t>Total expenses</t>
  </si>
  <si>
    <t>Taxation revenue</t>
  </si>
  <si>
    <t>Total employee expenses</t>
  </si>
  <si>
    <t>Defence</t>
  </si>
  <si>
    <t>Education</t>
  </si>
  <si>
    <t>Health</t>
  </si>
  <si>
    <t>Cash surplus/deficit</t>
  </si>
  <si>
    <t>Superannuation Benefits</t>
  </si>
  <si>
    <t>Nominal Super interest</t>
  </si>
  <si>
    <t>Note 5</t>
  </si>
  <si>
    <t>Other non-tax revenue</t>
  </si>
  <si>
    <t>Note 6</t>
  </si>
  <si>
    <t>Note 7</t>
  </si>
  <si>
    <t>Total suppliers</t>
  </si>
  <si>
    <t>Note 8</t>
  </si>
  <si>
    <t>Note 9</t>
  </si>
  <si>
    <t>Note 10</t>
  </si>
  <si>
    <t>Note 11</t>
  </si>
  <si>
    <t>Total Receivables</t>
  </si>
  <si>
    <t>Note 12</t>
  </si>
  <si>
    <t>Note 13</t>
  </si>
  <si>
    <t>Other economic flows – Included</t>
  </si>
  <si>
    <t>in operating result</t>
  </si>
  <si>
    <t>Net write-down and impairment of assets</t>
  </si>
  <si>
    <t>and fair value losses</t>
  </si>
  <si>
    <t>Swap interest expense</t>
  </si>
  <si>
    <t>Operating result(b)</t>
  </si>
  <si>
    <t xml:space="preserve">Other economic flows - </t>
  </si>
  <si>
    <t>Comprehensive result</t>
  </si>
  <si>
    <t>(c) Other economic flows not included in the AEIFRS accounting standards operating result.</t>
  </si>
  <si>
    <t>Total advances paid</t>
  </si>
  <si>
    <t>Capital transfers</t>
  </si>
  <si>
    <t>Net acquisition of non-financial assets</t>
  </si>
  <si>
    <t>Transport and communication</t>
  </si>
  <si>
    <t>(c) The term underlying cash balance is not used by the ABS.</t>
  </si>
  <si>
    <t>Interest expenses</t>
  </si>
  <si>
    <t>Total loans</t>
  </si>
  <si>
    <t>Total suppliers payable</t>
  </si>
  <si>
    <t>Total subsidies payable</t>
  </si>
  <si>
    <t>dividends</t>
  </si>
  <si>
    <t>Other gains</t>
  </si>
  <si>
    <t>Assets held for sale</t>
  </si>
  <si>
    <t>Investment property</t>
  </si>
  <si>
    <t>Biological assets</t>
  </si>
  <si>
    <r>
      <t>less</t>
    </r>
    <r>
      <rPr>
        <sz val="7"/>
        <color indexed="8"/>
        <rFont val="Arial"/>
        <family val="2"/>
      </rPr>
      <t xml:space="preserve"> Sales of non-financial assets</t>
    </r>
  </si>
  <si>
    <r>
      <t xml:space="preserve">less </t>
    </r>
    <r>
      <rPr>
        <sz val="7"/>
        <color indexed="8"/>
        <rFont val="Arial"/>
        <family val="2"/>
      </rPr>
      <t>Depreciation</t>
    </r>
  </si>
  <si>
    <r>
      <t>plus</t>
    </r>
    <r>
      <rPr>
        <sz val="7"/>
        <color indexed="8"/>
        <rFont val="Arial"/>
        <family val="2"/>
      </rPr>
      <t xml:space="preserve"> Change in inventories</t>
    </r>
  </si>
  <si>
    <r>
      <t xml:space="preserve">plus </t>
    </r>
    <r>
      <rPr>
        <sz val="7"/>
        <color indexed="8"/>
        <rFont val="Arial"/>
        <family val="2"/>
      </rPr>
      <t xml:space="preserve">Other movements in non-financial assets </t>
    </r>
  </si>
  <si>
    <t>Plant, equipment and infrastructure</t>
  </si>
  <si>
    <t>Memorandum:</t>
  </si>
  <si>
    <t>Outcome</t>
  </si>
  <si>
    <t>Estimate at</t>
  </si>
  <si>
    <t>General purpose inter-governmental transactions</t>
  </si>
  <si>
    <t>Estimate at Budget</t>
  </si>
  <si>
    <t>FBO</t>
  </si>
  <si>
    <t>Table 9</t>
  </si>
  <si>
    <t>Table 7</t>
  </si>
  <si>
    <t>Table 4</t>
  </si>
  <si>
    <t>Table 6</t>
  </si>
  <si>
    <t>Table 8</t>
  </si>
  <si>
    <t>Table 10</t>
  </si>
  <si>
    <r>
      <t>less:</t>
    </r>
    <r>
      <rPr>
        <sz val="8"/>
        <color indexed="8"/>
        <rFont val="Arial"/>
        <family val="2"/>
      </rPr>
      <t xml:space="preserve"> Refunds</t>
    </r>
  </si>
  <si>
    <r>
      <t>less:</t>
    </r>
    <r>
      <rPr>
        <sz val="8"/>
        <color indexed="8"/>
        <rFont val="Arial"/>
        <family val="2"/>
      </rPr>
      <t xml:space="preserve"> Refunds and drawbacks</t>
    </r>
  </si>
  <si>
    <t>Dividends</t>
  </si>
  <si>
    <t>financial assets for policy purposes</t>
  </si>
  <si>
    <t>financial assets for liquidity purposes</t>
  </si>
  <si>
    <t>General public services</t>
  </si>
  <si>
    <t>Public order and safety</t>
  </si>
  <si>
    <t>Housing and community amenities</t>
  </si>
  <si>
    <t>Recreation and culture</t>
  </si>
  <si>
    <t>Supply of goods and services</t>
  </si>
  <si>
    <t>Total Government puchases of non-financial assets</t>
  </si>
  <si>
    <t>Income taxation revenue</t>
  </si>
  <si>
    <t>Interest</t>
  </si>
  <si>
    <t>Other non-taxation revenue</t>
  </si>
  <si>
    <t>(b) Equivalent to cash payments for purchases of non-financial assets in the cash flow statement.</t>
  </si>
  <si>
    <t>(c) The acquisition of assets under finance leases decreases the underlying cash balance. The     disposal of assets previously held under finance leases increases the underlying cash balance.</t>
  </si>
  <si>
    <t>Personal benefits provisions and payable</t>
  </si>
  <si>
    <t>Subsidies provisions and payable</t>
  </si>
  <si>
    <t>Grants provisions and payable</t>
  </si>
  <si>
    <t>(d) Net debt equals the sum of deposits held, government securities, loans and other borrowing, minus the sum of cash</t>
  </si>
  <si>
    <t xml:space="preserve">(a) Net financial worth equals total financial assets minus total liabilities. </t>
  </si>
  <si>
    <t xml:space="preserve">(b) Net financial worth equals total financial assets minus total liabilities.  </t>
  </si>
  <si>
    <t xml:space="preserve">      net acquisition of assets under finance leases.</t>
  </si>
  <si>
    <t>Receipts</t>
  </si>
  <si>
    <t>old table not publish for FBO 10-11</t>
  </si>
  <si>
    <t>Table 2: Summary of Australian Government general government sector cash flows</t>
  </si>
  <si>
    <t>Table 5: Australian Government general government sector expenses by function</t>
  </si>
  <si>
    <t>Table 6: Australian Government general government sector net capital investment by function</t>
  </si>
  <si>
    <t>Table 1 new format</t>
  </si>
  <si>
    <t>Table 5</t>
  </si>
  <si>
    <t>(a) Reflects a decrease in the superannuation liability mainly due to a difference in the estimated and</t>
  </si>
  <si>
    <t>actual discount rate. Refer to Note 18 for further details.</t>
  </si>
  <si>
    <t>contra divds outside net cash from ops plus journal to elim of cash equity injection into PNFC</t>
  </si>
  <si>
    <t xml:space="preserve">Expenses </t>
  </si>
  <si>
    <t xml:space="preserve">Net operating balance </t>
  </si>
  <si>
    <t xml:space="preserve">Net capital investment </t>
  </si>
  <si>
    <t xml:space="preserve">Fiscal balance </t>
  </si>
  <si>
    <t xml:space="preserve">Headline cash balance </t>
  </si>
  <si>
    <t>beer, brandy and wine).</t>
  </si>
  <si>
    <t xml:space="preserve">(b) Net debt equals the sum of deposits held, government securities, </t>
  </si>
  <si>
    <t>Payments(a)</t>
  </si>
  <si>
    <t>Underlying cash balance(b)</t>
  </si>
  <si>
    <t xml:space="preserve">(a) Equivalent to cash payments for operating activities, purchases of non-financial assets and </t>
  </si>
  <si>
    <t>Operating cash receipts</t>
  </si>
  <si>
    <r>
      <t>less</t>
    </r>
    <r>
      <rPr>
        <sz val="8"/>
        <rFont val="Arial"/>
        <family val="2"/>
      </rPr>
      <t xml:space="preserve"> Net Future Fund earnings</t>
    </r>
  </si>
  <si>
    <t>(d) Excludes net Future Fund earnings.</t>
  </si>
  <si>
    <r>
      <t>plus</t>
    </r>
    <r>
      <rPr>
        <sz val="8"/>
        <rFont val="Arial"/>
        <family val="2"/>
      </rPr>
      <t xml:space="preserve"> Net Future Fund earnings</t>
    </r>
  </si>
  <si>
    <t xml:space="preserve">Net Future Fund earnings </t>
  </si>
  <si>
    <t>(b) Excludes net Future Fund earnings.</t>
  </si>
  <si>
    <t>Non-taxation revenue</t>
  </si>
  <si>
    <t>19(a)</t>
  </si>
  <si>
    <t>Other economic flows - included in operating result</t>
  </si>
  <si>
    <t>Other economic revaluations</t>
  </si>
  <si>
    <t>Liabilities recognised for the first time</t>
  </si>
  <si>
    <t>Other gains/(losses)</t>
  </si>
  <si>
    <t>Total other economic flows - included in operating result</t>
  </si>
  <si>
    <t>Revaluation of equity investments</t>
  </si>
  <si>
    <t>Total other economic flows - included in equity</t>
  </si>
  <si>
    <t>Non-owner movements in equity</t>
  </si>
  <si>
    <t>Fiscal balance (Net lending/borrowing)(c)</t>
  </si>
  <si>
    <t>(c) The term fiscal balance is not used by the ABS.</t>
  </si>
  <si>
    <t xml:space="preserve">(d) The month of June is derived by deducting May year to date published data from the annual outcome. Statistically, </t>
  </si>
  <si>
    <t xml:space="preserve"> and deposits, advances paid and investments, loans and placements.</t>
  </si>
  <si>
    <r>
      <t>less</t>
    </r>
    <r>
      <rPr>
        <sz val="8"/>
        <color indexed="8"/>
        <rFont val="Arial"/>
        <family val="2"/>
      </rPr>
      <t xml:space="preserve"> Net Future Fund earnings</t>
    </r>
  </si>
  <si>
    <r>
      <t>plus</t>
    </r>
    <r>
      <rPr>
        <sz val="8"/>
        <color indexed="8"/>
        <rFont val="Arial"/>
        <family val="2"/>
      </rPr>
      <t xml:space="preserve"> Net Future Fund earnings</t>
    </r>
  </si>
  <si>
    <t>Carbon pricing mechanism(c)</t>
  </si>
  <si>
    <t>(b) Operating result under AAS.</t>
  </si>
  <si>
    <t>(a) A positive number denotes a cash inflow; a negative number denotes a cash outflow.</t>
  </si>
  <si>
    <t>Table 4: Australian Government general government sector (accrual) revenue</t>
  </si>
  <si>
    <t xml:space="preserve"> June 2014(d)</t>
  </si>
  <si>
    <t>2013-14</t>
  </si>
  <si>
    <t>Medicare and DisabilityCare Australia levy</t>
  </si>
  <si>
    <t>Individuals and other withholding taxes</t>
  </si>
  <si>
    <t>Total individuals and other withholding tax</t>
  </si>
  <si>
    <t>Superannuation fund taxes</t>
  </si>
  <si>
    <t>Petroleum resource rent tax</t>
  </si>
  <si>
    <t>Minerals resource rent tax(a)</t>
  </si>
  <si>
    <t xml:space="preserve">Excise and customs duty  </t>
  </si>
  <si>
    <t>Other fuel products</t>
  </si>
  <si>
    <t>Spirits</t>
  </si>
  <si>
    <t>Other alcoholic beverages(b)</t>
  </si>
  <si>
    <t>(b) Other alcoholic beverages are those not exceeding 10 per cent by volume of alcohol (excluding</t>
  </si>
  <si>
    <t>Other customs duty</t>
  </si>
  <si>
    <t xml:space="preserve">     Textiles, clothing and footwear</t>
  </si>
  <si>
    <t xml:space="preserve">     Passenger motor vehicles</t>
  </si>
  <si>
    <t xml:space="preserve">     Other imports</t>
  </si>
  <si>
    <t>Total excise and customs duty</t>
  </si>
  <si>
    <t xml:space="preserve">    Total excise</t>
  </si>
  <si>
    <t xml:space="preserve">    Total customs duty </t>
  </si>
  <si>
    <t xml:space="preserve">    Medicare and DisabilityCare Australia levy</t>
  </si>
  <si>
    <t>Table 7: Australian Government general government sector purchase of non-financial</t>
  </si>
  <si>
    <t>underlying and headline cash balance</t>
  </si>
  <si>
    <t>Students loans</t>
  </si>
  <si>
    <t>NBN investment</t>
  </si>
  <si>
    <t>Residential mortgage backed securities</t>
  </si>
  <si>
    <t>WestConnex</t>
  </si>
  <si>
    <t>Trade support loans</t>
  </si>
  <si>
    <t>Net other</t>
  </si>
  <si>
    <t>Total net cash flows from investments in financial assets</t>
  </si>
  <si>
    <t>plus Net cash flows from investments in financial assets</t>
  </si>
  <si>
    <t>for policy purpose</t>
  </si>
  <si>
    <t>plus Net Future Fund earnings</t>
  </si>
  <si>
    <t>2013-14 Outcome underlying cash balance(a)</t>
  </si>
  <si>
    <t>2013-14 Outcome headline cash balance</t>
  </si>
  <si>
    <t xml:space="preserve">impact across different revenue heads. These include offsetting reductions in company tax </t>
  </si>
  <si>
    <t>(c) Tax revenue includes carbon accrual revenue measured at the legislated price, with details</t>
  </si>
  <si>
    <t>of the accounting treatment of carbon revenue set out in Note 2 to the General Government Sector</t>
  </si>
  <si>
    <t>Financial Statements.</t>
  </si>
  <si>
    <t>(through deductibility) and interactions with other taxes.</t>
  </si>
  <si>
    <t>(a) Net revenue from the MRRT was $0.1 billion in 2013-14 which represents the net revenue</t>
  </si>
  <si>
    <t>2012-13</t>
  </si>
  <si>
    <t>2014-15</t>
  </si>
  <si>
    <t>Table 3:  Australian Government general government (cash) receipts</t>
  </si>
  <si>
    <t xml:space="preserve"> Budget</t>
  </si>
  <si>
    <r>
      <t xml:space="preserve">less: </t>
    </r>
    <r>
      <rPr>
        <sz val="8"/>
        <color indexed="8"/>
        <rFont val="Arial"/>
        <family val="2"/>
      </rPr>
      <t>Refunds</t>
    </r>
  </si>
  <si>
    <t>Income taxation receipts</t>
  </si>
  <si>
    <t>Textiles, clothing and footwear</t>
  </si>
  <si>
    <t>Passenger motor vehicles</t>
  </si>
  <si>
    <t>Other imports</t>
  </si>
  <si>
    <r>
      <t xml:space="preserve">less: </t>
    </r>
    <r>
      <rPr>
        <sz val="8"/>
        <color indexed="8"/>
        <rFont val="Arial"/>
        <family val="2"/>
      </rPr>
      <t>Refunds and drawbacks</t>
    </r>
  </si>
  <si>
    <t>Carbon pricing mechanism</t>
  </si>
  <si>
    <t>Indirect taxation receipts</t>
  </si>
  <si>
    <t>Taxation receipts</t>
  </si>
  <si>
    <t>Interest received</t>
  </si>
  <si>
    <t>Other non-taxation receipts</t>
  </si>
  <si>
    <t>Non-taxation receipts</t>
  </si>
  <si>
    <t>Total receipts</t>
  </si>
  <si>
    <t>Total excise</t>
  </si>
  <si>
    <t>Total customs duty</t>
  </si>
  <si>
    <t>(a) Net receipts from the MRRT was $0.1 billion in 2013-14 which represents the net receipt impact across different revenue heads.  These include offsetting reductions in company tax (through deductibility) and interactions with other taxes.</t>
  </si>
  <si>
    <t>(b) Other alcoholic beverages are those not exceeding 10 per cent by volume of alcohol (excluding beer, brandy and wine).</t>
  </si>
  <si>
    <t>Table 8: Details of the Australian Government general government sector items between the</t>
  </si>
  <si>
    <t xml:space="preserve">Table 9: Australian Government general government sector net worth, net financial worth, </t>
  </si>
  <si>
    <t>Table 10: Australian Government general government sector operating statement</t>
  </si>
  <si>
    <t xml:space="preserve">Table 11: Australian Government general government sector balance sheet </t>
  </si>
  <si>
    <t>Table 12: Australian Government general government sector cash flow statement(a)</t>
  </si>
  <si>
    <t>(a) Excludes net Future Fund earnings.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</si>
</sst>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4" formatCode="_-&quot;$&quot;* #,##0.00_-;\-&quot;$&quot;* #,##0.00_-;_-&quot;$&quot;* &quot;-&quot;??_-;_-@_-"/>
    <numFmt numFmtId="43" formatCode="_-* #,##0.00_-;\-* #,##0.00_-;_-* &quot;-&quot;??_-;_-@_-"/>
    <numFmt numFmtId="164" formatCode="0.0"/>
    <numFmt numFmtId="165" formatCode="#,##0.0"/>
    <numFmt numFmtId="166" formatCode="#,##0.000"/>
    <numFmt numFmtId="167" formatCode="###\ ###\ ###\ ##0"/>
    <numFmt numFmtId="168" formatCode="#,##0_ ;[Red]\-#,##0\ "/>
    <numFmt numFmtId="169" formatCode="_-* #,##0.0_-;\-* #,##0.0_-;_-* &quot;-&quot;??_-;_-@_-"/>
    <numFmt numFmtId="170" formatCode="#,##0,"/>
    <numFmt numFmtId="171" formatCode="#,##0\ ;\(#,##0\)"/>
    <numFmt numFmtId="172" formatCode="m/d/yy\ h:mm\ AM/PM"/>
    <numFmt numFmtId="173" formatCode="&quot;$&quot;#,##0;[Red]&quot;$&quot;#,##0"/>
    <numFmt numFmtId="174" formatCode="0.00;[Red]0.00"/>
    <numFmt numFmtId="175" formatCode="_(* #,##0.00000_);_(* \(#,##0.00000\);_(* &quot;-&quot;??_);_(@_)"/>
    <numFmt numFmtId="176" formatCode="_-[$€-2]* #,##0.00_-;\-[$€-2]* #,##0.00_-;_-[$€-2]* &quot;-&quot;??_-"/>
    <numFmt numFmtId="177" formatCode="0.00_)"/>
    <numFmt numFmtId="178" formatCode="&quot;IR£&quot;#,##0;\-&quot;IR£&quot;#,##0"/>
    <numFmt numFmtId="179" formatCode="&quot;IR£&quot;#,##0;[Red]\-&quot;IR£&quot;#,##0"/>
  </numFmts>
  <fonts count="11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0"/>
      <name val="Times New Roman"/>
      <family val="1"/>
    </font>
    <font>
      <sz val="7"/>
      <name val="Times New Roman"/>
      <family val="1"/>
    </font>
    <font>
      <b/>
      <sz val="10"/>
      <name val="Times New Roman"/>
      <family val="1"/>
    </font>
    <font>
      <sz val="8"/>
      <name val="Arial"/>
      <family val="2"/>
    </font>
    <font>
      <b/>
      <sz val="8"/>
      <name val="Arial"/>
      <family val="2"/>
    </font>
    <font>
      <sz val="10"/>
      <name val="Arial"/>
      <family val="2"/>
    </font>
    <font>
      <i/>
      <sz val="8"/>
      <name val="Arial"/>
      <family val="2"/>
    </font>
    <font>
      <sz val="8"/>
      <color indexed="8"/>
      <name val="Arial"/>
      <family val="2"/>
    </font>
    <font>
      <b/>
      <sz val="8"/>
      <color indexed="8"/>
      <name val="Arial"/>
      <family val="2"/>
    </font>
    <font>
      <b/>
      <sz val="10"/>
      <name val="Arial"/>
      <family val="2"/>
    </font>
    <font>
      <sz val="8"/>
      <color indexed="81"/>
      <name val="Tahoma"/>
      <family val="2"/>
    </font>
    <font>
      <b/>
      <sz val="8"/>
      <color indexed="81"/>
      <name val="Tahoma"/>
      <family val="2"/>
    </font>
    <font>
      <sz val="9"/>
      <name val="Arial"/>
      <family val="2"/>
    </font>
    <font>
      <b/>
      <i/>
      <sz val="14"/>
      <name val="Arial"/>
      <family val="2"/>
    </font>
    <font>
      <b/>
      <sz val="12"/>
      <name val="Arial"/>
      <family val="2"/>
    </font>
    <font>
      <b/>
      <i/>
      <sz val="10"/>
      <name val="Arial"/>
      <family val="2"/>
    </font>
    <font>
      <b/>
      <sz val="20"/>
      <name val="Arial"/>
      <family val="2"/>
    </font>
    <font>
      <i/>
      <sz val="10"/>
      <name val="Arial"/>
      <family val="2"/>
    </font>
    <font>
      <i/>
      <sz val="8"/>
      <color indexed="8"/>
      <name val="Arial"/>
      <family val="2"/>
    </font>
    <font>
      <sz val="7.5"/>
      <name val="Arial"/>
      <family val="2"/>
    </font>
    <font>
      <sz val="7.5"/>
      <color indexed="8"/>
      <name val="Arial"/>
      <family val="2"/>
    </font>
    <font>
      <b/>
      <sz val="7.5"/>
      <name val="Arial"/>
      <family val="2"/>
    </font>
    <font>
      <sz val="10"/>
      <name val="Geneva"/>
    </font>
    <font>
      <sz val="14"/>
      <name val="Arial"/>
      <family val="2"/>
    </font>
    <font>
      <b/>
      <sz val="14"/>
      <name val="Times New Roman"/>
      <family val="1"/>
    </font>
    <font>
      <b/>
      <sz val="12"/>
      <name val="Times New Roman"/>
      <family val="1"/>
    </font>
    <font>
      <sz val="8"/>
      <name val="Arial"/>
      <family val="2"/>
    </font>
    <font>
      <b/>
      <sz val="7.5"/>
      <color indexed="8"/>
      <name val="Arial"/>
      <family val="2"/>
    </font>
    <font>
      <sz val="7"/>
      <color indexed="8"/>
      <name val="Arial"/>
      <family val="2"/>
    </font>
    <font>
      <b/>
      <sz val="7"/>
      <color indexed="8"/>
      <name val="Arial"/>
      <family val="2"/>
    </font>
    <font>
      <i/>
      <sz val="7.5"/>
      <color indexed="8"/>
      <name val="Arial"/>
      <family val="2"/>
    </font>
    <font>
      <i/>
      <sz val="7"/>
      <color indexed="8"/>
      <name val="Arial"/>
      <family val="2"/>
    </font>
    <font>
      <b/>
      <sz val="7"/>
      <name val="Arial"/>
      <family val="2"/>
    </font>
    <font>
      <i/>
      <sz val="7.5"/>
      <name val="Arial"/>
      <family val="2"/>
    </font>
    <font>
      <sz val="10"/>
      <name val="Times New Roman"/>
      <family val="1"/>
    </font>
    <font>
      <sz val="7"/>
      <name val="Arial"/>
      <family val="2"/>
    </font>
    <font>
      <sz val="7"/>
      <name val="Arial"/>
      <family val="2"/>
    </font>
    <font>
      <b/>
      <sz val="8"/>
      <color indexed="10"/>
      <name val="Arial"/>
      <family val="2"/>
    </font>
    <font>
      <b/>
      <u/>
      <sz val="8"/>
      <color indexed="8"/>
      <name val="Arial"/>
      <family val="2"/>
    </font>
    <font>
      <b/>
      <u/>
      <sz val="10"/>
      <name val="Times New Roman"/>
      <family val="1"/>
    </font>
    <font>
      <b/>
      <sz val="16"/>
      <name val="Times New Roman"/>
      <family val="1"/>
    </font>
    <font>
      <sz val="8"/>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81"/>
      <name val="Tahoma"/>
      <family val="2"/>
    </font>
    <font>
      <b/>
      <sz val="9"/>
      <color indexed="81"/>
      <name val="Tahoma"/>
      <family val="2"/>
    </font>
    <font>
      <sz val="11"/>
      <color indexed="8"/>
      <name val="Calibri"/>
      <family val="2"/>
    </font>
    <font>
      <sz val="10"/>
      <color indexed="8"/>
      <name val="Arial"/>
      <family val="2"/>
    </font>
    <font>
      <sz val="10"/>
      <name val="Courier"/>
      <family val="3"/>
    </font>
    <font>
      <sz val="12"/>
      <name val="Times New Roman"/>
      <family val="1"/>
    </font>
    <font>
      <b/>
      <i/>
      <sz val="8"/>
      <name val="Times New Roman"/>
      <family val="1"/>
    </font>
    <font>
      <sz val="8"/>
      <color indexed="10"/>
      <name val="Arial"/>
      <family val="2"/>
    </font>
    <font>
      <b/>
      <i/>
      <sz val="16"/>
      <name val="Helv"/>
    </font>
    <font>
      <sz val="10"/>
      <name val="MS Sans Serif"/>
      <family val="2"/>
    </font>
    <font>
      <b/>
      <sz val="10"/>
      <name val="MS Sans Serif"/>
      <family val="2"/>
    </font>
    <font>
      <sz val="10"/>
      <name val="Courier New"/>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62"/>
      <name val="Cambria"/>
      <family val="2"/>
      <scheme val="major"/>
    </font>
    <font>
      <b/>
      <sz val="11"/>
      <color theme="1"/>
      <name val="Calibri"/>
      <family val="2"/>
      <scheme val="minor"/>
    </font>
    <font>
      <sz val="11"/>
      <color rgb="FFFF00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8"/>
      <color rgb="FFFF0000"/>
      <name val="Arial"/>
      <family val="2"/>
    </font>
    <font>
      <sz val="8"/>
      <color theme="1"/>
      <name val="Arial"/>
      <family val="2"/>
    </font>
    <font>
      <sz val="8"/>
      <name val="Tahoma"/>
      <family val="2"/>
    </font>
    <font>
      <sz val="8"/>
      <name val="Tahoma"/>
      <family val="2"/>
    </font>
    <font>
      <b/>
      <sz val="8"/>
      <color rgb="FFFF0000"/>
      <name val="Arial"/>
      <family val="2"/>
    </font>
    <font>
      <sz val="10"/>
      <name val="Arial"/>
      <family val="2"/>
    </font>
    <font>
      <b/>
      <sz val="7.5"/>
      <color rgb="FFFF0000"/>
      <name val="Arial"/>
      <family val="2"/>
    </font>
    <font>
      <b/>
      <sz val="10"/>
      <color rgb="FFFF0000"/>
      <name val="Arial"/>
      <family val="2"/>
    </font>
  </fonts>
  <fills count="71">
    <fill>
      <patternFill patternType="none"/>
    </fill>
    <fill>
      <patternFill patternType="gray125"/>
    </fill>
    <fill>
      <patternFill patternType="solid">
        <fgColor indexed="45"/>
      </patternFill>
    </fill>
    <fill>
      <patternFill patternType="solid">
        <fgColor indexed="9"/>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42"/>
      </patternFill>
    </fill>
    <fill>
      <patternFill patternType="mediumGray">
        <fgColor indexed="22"/>
      </patternFill>
    </fill>
    <fill>
      <patternFill patternType="solid">
        <fgColor indexed="27"/>
        <bgColor indexed="64"/>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theme="9"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40">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5"/>
      </bottom>
      <diagonal/>
    </border>
    <border>
      <left/>
      <right style="thin">
        <color indexed="64"/>
      </right>
      <top style="thin">
        <color indexed="64"/>
      </top>
      <bottom style="thin">
        <color indexed="64"/>
      </bottom>
      <diagonal/>
    </border>
    <border>
      <left/>
      <right/>
      <top/>
      <bottom style="thick">
        <color indexed="22"/>
      </bottom>
      <diagonal/>
    </border>
    <border>
      <left/>
      <right/>
      <top/>
      <bottom style="medium">
        <color indexed="45"/>
      </bottom>
      <diagonal/>
    </border>
    <border>
      <left/>
      <right/>
      <top/>
      <bottom style="medium">
        <color indexed="49"/>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right/>
      <top style="hair">
        <color indexed="8"/>
      </top>
      <bottom/>
      <diagonal/>
    </border>
    <border>
      <left/>
      <right/>
      <top/>
      <bottom style="hair">
        <color indexed="8"/>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theme="1"/>
      </top>
      <bottom/>
      <diagonal/>
    </border>
    <border>
      <left/>
      <right/>
      <top/>
      <bottom style="hair">
        <color theme="1"/>
      </bottom>
      <diagonal/>
    </border>
    <border>
      <left/>
      <right/>
      <top style="hair">
        <color indexed="8"/>
      </top>
      <bottom style="hair">
        <color theme="1"/>
      </bottom>
      <diagonal/>
    </border>
    <border>
      <left/>
      <right/>
      <top style="hair">
        <color theme="1"/>
      </top>
      <bottom style="hair">
        <color indexed="64"/>
      </bottom>
      <diagonal/>
    </border>
  </borders>
  <cellStyleXfs count="57968">
    <xf numFmtId="0" fontId="0" fillId="0" borderId="0"/>
    <xf numFmtId="0" fontId="13" fillId="0" borderId="0"/>
    <xf numFmtId="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2"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3"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50"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50"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50" fillId="2"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7"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50" fillId="5"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50" fillId="2"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50" fillId="8"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50"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2"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84" fillId="4" borderId="0" applyNumberFormat="0" applyBorder="0" applyAlignment="0" applyProtection="0"/>
    <xf numFmtId="0" fontId="50"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10"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1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0"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51" fillId="2"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85" fillId="4" borderId="0" applyNumberFormat="0" applyBorder="0" applyAlignment="0" applyProtection="0"/>
    <xf numFmtId="0" fontId="51" fillId="4" borderId="0" applyNumberFormat="0" applyBorder="0" applyAlignment="0" applyProtection="0"/>
    <xf numFmtId="0" fontId="51" fillId="11"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85" fillId="40"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85"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5" fillId="12" borderId="0" applyNumberFormat="0" applyBorder="0" applyAlignment="0" applyProtection="0"/>
    <xf numFmtId="0" fontId="51" fillId="12"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85" fillId="4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85"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85"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85" fillId="4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85" fillId="4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85"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85" fillId="44"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85" fillId="4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171" fontId="49" fillId="0" borderId="1" applyBorder="0">
      <protection locked="0"/>
    </xf>
    <xf numFmtId="0" fontId="52" fillId="17"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86" fillId="17" borderId="0" applyNumberFormat="0" applyBorder="0" applyAlignment="0" applyProtection="0"/>
    <xf numFmtId="0" fontId="52" fillId="2"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2" fontId="13" fillId="0" borderId="0" applyFill="0" applyBorder="0" applyAlignment="0"/>
    <xf numFmtId="172" fontId="13" fillId="0" borderId="0" applyFill="0" applyBorder="0" applyAlignment="0"/>
    <xf numFmtId="173" fontId="13" fillId="0" borderId="0" applyFill="0" applyBorder="0" applyAlignment="0"/>
    <xf numFmtId="174" fontId="13" fillId="0" borderId="0" applyFill="0" applyBorder="0" applyAlignment="0"/>
    <xf numFmtId="170" fontId="13" fillId="0" borderId="0" applyFill="0" applyBorder="0" applyAlignment="0"/>
    <xf numFmtId="172" fontId="13" fillId="0" borderId="0" applyFill="0" applyBorder="0" applyAlignment="0"/>
    <xf numFmtId="175" fontId="13" fillId="0" borderId="0" applyFill="0" applyBorder="0" applyAlignment="0"/>
    <xf numFmtId="172" fontId="13" fillId="0" borderId="0" applyFill="0" applyBorder="0" applyAlignment="0"/>
    <xf numFmtId="0" fontId="53" fillId="2"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87" fillId="46" borderId="27" applyNumberFormat="0" applyAlignment="0" applyProtection="0"/>
    <xf numFmtId="0" fontId="53" fillId="4" borderId="2" applyNumberFormat="0" applyAlignment="0" applyProtection="0"/>
    <xf numFmtId="0" fontId="53" fillId="3"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2"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3" fillId="3" borderId="2"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88" fillId="47" borderId="28"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0" fontId="54" fillId="12" borderId="3" applyNumberFormat="0" applyAlignment="0" applyProtection="0"/>
    <xf numFmtId="172"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4" fillId="0" borderId="0"/>
    <xf numFmtId="171" fontId="7" fillId="0" borderId="1" applyBorder="0"/>
    <xf numFmtId="172" fontId="13" fillId="0" borderId="0" applyFont="0" applyFill="0" applyBorder="0" applyAlignment="0" applyProtection="0"/>
    <xf numFmtId="14" fontId="69" fillId="0" borderId="0" applyFill="0" applyBorder="0" applyAlignment="0"/>
    <xf numFmtId="172" fontId="13" fillId="0" borderId="0" applyFill="0" applyBorder="0" applyAlignment="0"/>
    <xf numFmtId="172" fontId="13" fillId="0" borderId="0" applyFill="0" applyBorder="0" applyAlignment="0"/>
    <xf numFmtId="172" fontId="13" fillId="0" borderId="0" applyFill="0" applyBorder="0" applyAlignment="0"/>
    <xf numFmtId="175" fontId="13" fillId="0" borderId="0" applyFill="0" applyBorder="0" applyAlignment="0"/>
    <xf numFmtId="172" fontId="13" fillId="0" borderId="0" applyFill="0" applyBorder="0" applyAlignment="0"/>
    <xf numFmtId="176" fontId="7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8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90" fillId="4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37" fontId="42" fillId="0" borderId="4">
      <protection locked="0"/>
    </xf>
    <xf numFmtId="0" fontId="17" fillId="0" borderId="0"/>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164" fontId="72" fillId="0" borderId="5" applyNumberFormat="0" applyFont="0" applyAlignment="0">
      <alignment wrapText="1"/>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0" fontId="22" fillId="0" borderId="5">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0" fontId="20" fillId="0" borderId="0"/>
    <xf numFmtId="1" fontId="47" fillId="0" borderId="0">
      <alignment horizontal="center"/>
    </xf>
    <xf numFmtId="1" fontId="47" fillId="0" borderId="0"/>
    <xf numFmtId="1" fontId="8" fillId="0" borderId="0"/>
    <xf numFmtId="1" fontId="48" fillId="0" borderId="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91"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92" fillId="0" borderId="29" applyNumberFormat="0" applyFill="0" applyAlignment="0" applyProtection="0"/>
    <xf numFmtId="0" fontId="58" fillId="0" borderId="9" applyNumberFormat="0" applyFill="0" applyAlignment="0" applyProtection="0"/>
    <xf numFmtId="0" fontId="17" fillId="0" borderId="8" applyNumberFormat="0" applyFill="0">
      <alignment horizontal="center" vertical="center"/>
    </xf>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17" fillId="0" borderId="8" applyNumberFormat="0" applyFill="0">
      <alignment horizontal="center" vertical="center"/>
    </xf>
    <xf numFmtId="0" fontId="59" fillId="0" borderId="10"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93" fillId="0" borderId="12" applyNumberFormat="0" applyFill="0" applyAlignment="0" applyProtection="0"/>
    <xf numFmtId="0" fontId="59" fillId="0" borderId="12" applyNumberFormat="0" applyFill="0" applyAlignment="0" applyProtection="0"/>
    <xf numFmtId="0" fontId="59" fillId="0" borderId="11"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9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 fillId="0" borderId="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94" fillId="49" borderId="27"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0" fillId="5" borderId="2" applyNumberFormat="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applyFill="0" applyBorder="0" applyAlignment="0"/>
    <xf numFmtId="172" fontId="13" fillId="0" borderId="0" applyFill="0" applyBorder="0" applyAlignment="0"/>
    <xf numFmtId="172" fontId="13" fillId="0" borderId="0" applyFill="0" applyBorder="0" applyAlignment="0"/>
    <xf numFmtId="175" fontId="13" fillId="0" borderId="0" applyFill="0" applyBorder="0" applyAlignment="0"/>
    <xf numFmtId="172" fontId="13" fillId="0" borderId="0" applyFill="0" applyBorder="0" applyAlignment="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95" fillId="0" borderId="30"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73" fillId="0" borderId="0">
      <alignment horizontal="center"/>
    </xf>
    <xf numFmtId="0" fontId="21"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96" fillId="50"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177" fontId="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3" fillId="0" borderId="0"/>
    <xf numFmtId="0" fontId="13" fillId="0" borderId="0"/>
    <xf numFmtId="0" fontId="7"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7" fillId="0" borderId="0" applyFont="0" applyFill="0" applyBorder="0" applyAlignment="0" applyProtection="0"/>
    <xf numFmtId="0" fontId="1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68" fillId="51" borderId="14" applyNumberFormat="0" applyFont="0" applyAlignment="0" applyProtection="0"/>
    <xf numFmtId="0" fontId="22" fillId="0" borderId="0"/>
    <xf numFmtId="0" fontId="68" fillId="51" borderId="14" applyNumberFormat="0" applyFont="0" applyAlignment="0" applyProtection="0"/>
    <xf numFmtId="0" fontId="68" fillId="51"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68" fillId="51" borderId="14" applyNumberFormat="0" applyFont="0" applyAlignment="0" applyProtection="0"/>
    <xf numFmtId="0" fontId="68" fillId="51" borderId="14" applyNumberFormat="0" applyFont="0" applyAlignment="0" applyProtection="0"/>
    <xf numFmtId="0" fontId="68" fillId="51" borderId="14" applyNumberFormat="0" applyFont="0" applyAlignment="0" applyProtection="0"/>
    <xf numFmtId="0" fontId="68" fillId="51" borderId="14" applyNumberFormat="0" applyFont="0" applyAlignment="0" applyProtection="0"/>
    <xf numFmtId="0" fontId="68" fillId="51" borderId="14" applyNumberFormat="0" applyFont="0" applyAlignment="0" applyProtection="0"/>
    <xf numFmtId="0" fontId="68" fillId="51" borderId="14" applyNumberFormat="0" applyFont="0" applyAlignment="0" applyProtection="0"/>
    <xf numFmtId="0" fontId="63" fillId="2"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97" fillId="46" borderId="31" applyNumberFormat="0" applyAlignment="0" applyProtection="0"/>
    <xf numFmtId="0" fontId="63" fillId="4" borderId="15" applyNumberFormat="0" applyAlignment="0" applyProtection="0"/>
    <xf numFmtId="0" fontId="63" fillId="3"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2"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0" fontId="63" fillId="3" borderId="15" applyNumberFormat="0" applyAlignment="0" applyProtection="0"/>
    <xf numFmtId="170" fontId="13" fillId="0" borderId="0" applyFont="0" applyFill="0" applyBorder="0" applyAlignment="0" applyProtection="0"/>
    <xf numFmtId="16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applyFill="0" applyBorder="0" applyAlignment="0"/>
    <xf numFmtId="172" fontId="13" fillId="0" borderId="0" applyFill="0" applyBorder="0" applyAlignment="0"/>
    <xf numFmtId="172" fontId="13" fillId="0" borderId="0" applyFill="0" applyBorder="0" applyAlignment="0"/>
    <xf numFmtId="175" fontId="13" fillId="0" borderId="0" applyFill="0" applyBorder="0" applyAlignment="0"/>
    <xf numFmtId="172" fontId="13" fillId="0" borderId="0" applyFill="0" applyBorder="0" applyAlignment="0"/>
    <xf numFmtId="0" fontId="75" fillId="0" borderId="0" applyNumberFormat="0" applyFont="0" applyFill="0" applyBorder="0" applyAlignment="0" applyProtection="0">
      <alignment horizontal="left"/>
    </xf>
    <xf numFmtId="4" fontId="75" fillId="0" borderId="0" applyFont="0" applyFill="0" applyBorder="0" applyAlignment="0" applyProtection="0"/>
    <xf numFmtId="0" fontId="76" fillId="0" borderId="16">
      <alignment horizontal="center"/>
    </xf>
    <xf numFmtId="0" fontId="75" fillId="19" borderId="0" applyNumberFormat="0" applyFont="0" applyBorder="0" applyAlignment="0" applyProtection="0"/>
    <xf numFmtId="49" fontId="77" fillId="20" borderId="4">
      <protection locked="0"/>
    </xf>
    <xf numFmtId="37" fontId="71" fillId="0" borderId="0"/>
    <xf numFmtId="0" fontId="23" fillId="0" borderId="0"/>
    <xf numFmtId="4" fontId="78" fillId="9" borderId="17" applyNumberFormat="0" applyProtection="0">
      <alignment vertical="center"/>
    </xf>
    <xf numFmtId="4" fontId="79" fillId="21" borderId="17" applyNumberFormat="0" applyProtection="0">
      <alignment vertical="center"/>
    </xf>
    <xf numFmtId="4" fontId="78" fillId="21" borderId="17" applyNumberFormat="0" applyProtection="0">
      <alignment horizontal="left" vertical="center" indent="1"/>
    </xf>
    <xf numFmtId="0" fontId="78" fillId="21" borderId="17" applyNumberFormat="0" applyProtection="0">
      <alignment horizontal="left" vertical="top" indent="1"/>
    </xf>
    <xf numFmtId="4" fontId="78" fillId="22" borderId="0" applyNumberFormat="0" applyProtection="0">
      <alignment horizontal="left" vertical="center" indent="1"/>
    </xf>
    <xf numFmtId="4" fontId="69" fillId="2" borderId="17" applyNumberFormat="0" applyProtection="0">
      <alignment horizontal="right" vertical="center"/>
    </xf>
    <xf numFmtId="4" fontId="69" fillId="8" borderId="17" applyNumberFormat="0" applyProtection="0">
      <alignment horizontal="right" vertical="center"/>
    </xf>
    <xf numFmtId="4" fontId="69" fillId="13" borderId="17" applyNumberFormat="0" applyProtection="0">
      <alignment horizontal="right" vertical="center"/>
    </xf>
    <xf numFmtId="4" fontId="69" fillId="23" borderId="17" applyNumberFormat="0" applyProtection="0">
      <alignment horizontal="right" vertical="center"/>
    </xf>
    <xf numFmtId="4" fontId="69" fillId="24" borderId="17" applyNumberFormat="0" applyProtection="0">
      <alignment horizontal="right" vertical="center"/>
    </xf>
    <xf numFmtId="4" fontId="69" fillId="16" borderId="17" applyNumberFormat="0" applyProtection="0">
      <alignment horizontal="right" vertical="center"/>
    </xf>
    <xf numFmtId="4" fontId="69" fillId="14" borderId="17" applyNumberFormat="0" applyProtection="0">
      <alignment horizontal="right" vertical="center"/>
    </xf>
    <xf numFmtId="4" fontId="69" fillId="25" borderId="17" applyNumberFormat="0" applyProtection="0">
      <alignment horizontal="right" vertical="center"/>
    </xf>
    <xf numFmtId="4" fontId="69" fillId="26" borderId="17" applyNumberFormat="0" applyProtection="0">
      <alignment horizontal="right" vertical="center"/>
    </xf>
    <xf numFmtId="4" fontId="78" fillId="27" borderId="18" applyNumberFormat="0" applyProtection="0">
      <alignment horizontal="left" vertical="center" indent="1"/>
    </xf>
    <xf numFmtId="4" fontId="78" fillId="27" borderId="18" applyNumberFormat="0" applyProtection="0">
      <alignment horizontal="left" vertical="center" indent="1"/>
    </xf>
    <xf numFmtId="4" fontId="69" fillId="28" borderId="0" applyNumberFormat="0" applyProtection="0">
      <alignment horizontal="left" vertical="center" indent="1"/>
    </xf>
    <xf numFmtId="4" fontId="80" fillId="29" borderId="0" applyNumberFormat="0" applyProtection="0">
      <alignment horizontal="left" vertical="center" indent="1"/>
    </xf>
    <xf numFmtId="4" fontId="69" fillId="30" borderId="17" applyNumberFormat="0" applyProtection="0">
      <alignment horizontal="right" vertical="center"/>
    </xf>
    <xf numFmtId="4" fontId="69" fillId="28" borderId="0" applyNumberFormat="0" applyProtection="0">
      <alignment horizontal="left" vertical="center" indent="1"/>
    </xf>
    <xf numFmtId="4" fontId="69" fillId="22" borderId="0" applyNumberFormat="0" applyProtection="0">
      <alignment horizontal="left" vertical="center" indent="1"/>
    </xf>
    <xf numFmtId="0" fontId="13" fillId="29" borderId="17" applyNumberFormat="0" applyProtection="0">
      <alignment horizontal="left" vertical="center" indent="1"/>
    </xf>
    <xf numFmtId="0" fontId="13" fillId="29" borderId="17" applyNumberFormat="0" applyProtection="0">
      <alignment horizontal="left" vertical="top" indent="1"/>
    </xf>
    <xf numFmtId="0" fontId="13" fillId="22" borderId="17" applyNumberFormat="0" applyProtection="0">
      <alignment horizontal="left" vertical="center" indent="1"/>
    </xf>
    <xf numFmtId="0" fontId="13" fillId="22" borderId="17" applyNumberFormat="0" applyProtection="0">
      <alignment horizontal="left" vertical="top" indent="1"/>
    </xf>
    <xf numFmtId="0" fontId="13" fillId="31" borderId="17" applyNumberFormat="0" applyProtection="0">
      <alignment horizontal="left" vertical="center" indent="1"/>
    </xf>
    <xf numFmtId="0" fontId="13" fillId="31" borderId="17" applyNumberFormat="0" applyProtection="0">
      <alignment horizontal="left" vertical="top" indent="1"/>
    </xf>
    <xf numFmtId="0" fontId="13" fillId="32" borderId="17" applyNumberFormat="0" applyProtection="0">
      <alignment horizontal="left" vertical="center" indent="1"/>
    </xf>
    <xf numFmtId="0" fontId="13" fillId="32" borderId="17" applyNumberFormat="0" applyProtection="0">
      <alignment horizontal="left" vertical="top" indent="1"/>
    </xf>
    <xf numFmtId="4" fontId="69" fillId="33" borderId="17" applyNumberFormat="0" applyProtection="0">
      <alignment vertical="center"/>
    </xf>
    <xf numFmtId="4" fontId="81" fillId="33" borderId="17" applyNumberFormat="0" applyProtection="0">
      <alignment vertical="center"/>
    </xf>
    <xf numFmtId="4" fontId="69" fillId="33" borderId="17" applyNumberFormat="0" applyProtection="0">
      <alignment horizontal="left" vertical="center" indent="1"/>
    </xf>
    <xf numFmtId="0" fontId="69" fillId="33" borderId="17" applyNumberFormat="0" applyProtection="0">
      <alignment horizontal="left" vertical="top" indent="1"/>
    </xf>
    <xf numFmtId="4" fontId="69" fillId="28" borderId="17" applyNumberFormat="0" applyProtection="0">
      <alignment horizontal="right" vertical="center"/>
    </xf>
    <xf numFmtId="4" fontId="81" fillId="28" borderId="17" applyNumberFormat="0" applyProtection="0">
      <alignment horizontal="right" vertical="center"/>
    </xf>
    <xf numFmtId="4" fontId="69" fillId="30" borderId="17" applyNumberFormat="0" applyProtection="0">
      <alignment horizontal="left" vertical="center" indent="1"/>
    </xf>
    <xf numFmtId="0" fontId="69" fillId="22" borderId="17" applyNumberFormat="0" applyProtection="0">
      <alignment horizontal="left" vertical="top" indent="1"/>
    </xf>
    <xf numFmtId="4" fontId="82" fillId="34" borderId="0" applyNumberFormat="0" applyProtection="0">
      <alignment horizontal="left" vertical="center" indent="1"/>
    </xf>
    <xf numFmtId="4" fontId="83" fillId="28" borderId="17" applyNumberFormat="0" applyProtection="0">
      <alignment horizontal="right" vertical="center"/>
    </xf>
    <xf numFmtId="0" fontId="24" fillId="0" borderId="0"/>
    <xf numFmtId="0" fontId="30" fillId="0" borderId="0"/>
    <xf numFmtId="0" fontId="13" fillId="0" borderId="0" applyFont="0" applyFill="0" applyBorder="0" applyAlignment="0" applyProtection="0"/>
    <xf numFmtId="0" fontId="69" fillId="0" borderId="0" applyNumberFormat="0" applyBorder="0" applyAlignment="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49" fontId="69" fillId="0" borderId="0" applyFill="0" applyBorder="0" applyAlignment="0"/>
    <xf numFmtId="178" fontId="13" fillId="0" borderId="0" applyFill="0" applyBorder="0" applyAlignment="0"/>
    <xf numFmtId="179" fontId="13" fillId="0" borderId="0" applyFill="0" applyBorder="0" applyAlignment="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99" fillId="0" borderId="19" applyNumberFormat="0" applyFill="0" applyAlignment="0" applyProtection="0"/>
    <xf numFmtId="0" fontId="8" fillId="0" borderId="0"/>
    <xf numFmtId="0" fontId="99" fillId="0" borderId="19" applyNumberFormat="0" applyFill="0" applyAlignment="0" applyProtection="0"/>
    <xf numFmtId="0" fontId="99" fillId="0" borderId="19" applyNumberFormat="0" applyFill="0" applyAlignment="0" applyProtection="0"/>
    <xf numFmtId="0" fontId="25"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2" fontId="6" fillId="0" borderId="0" applyFill="0" applyBorder="0" applyAlignment="0"/>
    <xf numFmtId="172" fontId="6" fillId="0" borderId="0" applyFill="0" applyBorder="0" applyAlignment="0"/>
    <xf numFmtId="173" fontId="6" fillId="0" borderId="0" applyFill="0" applyBorder="0" applyAlignment="0"/>
    <xf numFmtId="174" fontId="6" fillId="0" borderId="0" applyFill="0" applyBorder="0" applyAlignment="0"/>
    <xf numFmtId="170"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6" fillId="29" borderId="17" applyNumberFormat="0" applyProtection="0">
      <alignment horizontal="left" vertical="center" indent="1"/>
    </xf>
    <xf numFmtId="0" fontId="6" fillId="29" borderId="17" applyNumberFormat="0" applyProtection="0">
      <alignment horizontal="left" vertical="top" indent="1"/>
    </xf>
    <xf numFmtId="0" fontId="6" fillId="22" borderId="17" applyNumberFormat="0" applyProtection="0">
      <alignment horizontal="left" vertical="center" indent="1"/>
    </xf>
    <xf numFmtId="0" fontId="6" fillId="22" borderId="17" applyNumberFormat="0" applyProtection="0">
      <alignment horizontal="left" vertical="top" indent="1"/>
    </xf>
    <xf numFmtId="0" fontId="6" fillId="31" borderId="17" applyNumberFormat="0" applyProtection="0">
      <alignment horizontal="left" vertical="center" indent="1"/>
    </xf>
    <xf numFmtId="0" fontId="6" fillId="31" borderId="17" applyNumberFormat="0" applyProtection="0">
      <alignment horizontal="left" vertical="top" indent="1"/>
    </xf>
    <xf numFmtId="0" fontId="6" fillId="32" borderId="17" applyNumberFormat="0" applyProtection="0">
      <alignment horizontal="left" vertical="center" indent="1"/>
    </xf>
    <xf numFmtId="0" fontId="6" fillId="32" borderId="17" applyNumberFormat="0" applyProtection="0">
      <alignment horizontal="left" vertical="top" indent="1"/>
    </xf>
    <xf numFmtId="0" fontId="6" fillId="0" borderId="0" applyFont="0" applyFill="0" applyBorder="0" applyAlignment="0" applyProtection="0"/>
    <xf numFmtId="0" fontId="6" fillId="0" borderId="0"/>
    <xf numFmtId="178" fontId="6" fillId="0" borderId="0" applyFill="0" applyBorder="0" applyAlignment="0"/>
    <xf numFmtId="179"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43" fontId="101" fillId="0" borderId="0" applyFont="0" applyFill="0" applyBorder="0" applyAlignment="0" applyProtection="0"/>
    <xf numFmtId="0" fontId="7" fillId="0" borderId="0"/>
    <xf numFmtId="0" fontId="6" fillId="0" borderId="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43" fontId="7" fillId="0" borderId="0" applyFont="0" applyFill="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85" fillId="57" borderId="0" applyNumberFormat="0" applyBorder="0" applyAlignment="0" applyProtection="0"/>
    <xf numFmtId="0" fontId="85" fillId="61" borderId="0" applyNumberFormat="0" applyBorder="0" applyAlignment="0" applyProtection="0"/>
    <xf numFmtId="0" fontId="85" fillId="65" borderId="0" applyNumberFormat="0" applyBorder="0" applyAlignment="0" applyProtection="0"/>
    <xf numFmtId="0" fontId="85" fillId="69" borderId="0" applyNumberFormat="0" applyBorder="0" applyAlignment="0" applyProtection="0"/>
    <xf numFmtId="0" fontId="85" fillId="54" borderId="0" applyNumberFormat="0" applyBorder="0" applyAlignment="0" applyProtection="0"/>
    <xf numFmtId="0" fontId="85" fillId="62" borderId="0" applyNumberFormat="0" applyBorder="0" applyAlignment="0" applyProtection="0"/>
    <xf numFmtId="0" fontId="86" fillId="5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 fontId="69" fillId="0" borderId="0" applyFill="0" applyBorder="0" applyAlignment="0"/>
    <xf numFmtId="0" fontId="42" fillId="0" borderId="4">
      <protection locked="0"/>
    </xf>
    <xf numFmtId="0" fontId="103" fillId="0" borderId="32" applyNumberFormat="0" applyFill="0" applyAlignment="0" applyProtection="0"/>
    <xf numFmtId="0" fontId="104" fillId="0" borderId="29" applyNumberFormat="0" applyFill="0" applyAlignment="0" applyProtection="0"/>
    <xf numFmtId="0" fontId="105" fillId="0" borderId="33" applyNumberFormat="0" applyFill="0" applyAlignment="0" applyProtection="0"/>
    <xf numFmtId="0" fontId="10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5" fillId="51" borderId="34" applyNumberFormat="0" applyFont="0" applyAlignment="0" applyProtection="0"/>
    <xf numFmtId="0" fontId="71" fillId="0" borderId="0"/>
    <xf numFmtId="4" fontId="78" fillId="27" borderId="18" applyNumberFormat="0" applyProtection="0">
      <alignment horizontal="left" vertical="center" indent="1"/>
    </xf>
    <xf numFmtId="4" fontId="78" fillId="27" borderId="18" applyNumberFormat="0" applyProtection="0">
      <alignment horizontal="left" vertical="center" indent="1"/>
    </xf>
    <xf numFmtId="0" fontId="69" fillId="0" borderId="0" applyFill="0" applyBorder="0" applyAlignment="0"/>
    <xf numFmtId="0" fontId="102" fillId="0" borderId="0" applyNumberFormat="0" applyFill="0" applyBorder="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6" fillId="0" borderId="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7"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1" borderId="34" applyNumberFormat="0" applyFont="0" applyAlignment="0" applyProtection="0"/>
    <xf numFmtId="0" fontId="5" fillId="51" borderId="34" applyNumberFormat="0" applyFont="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1" borderId="34" applyNumberFormat="0" applyFont="0" applyAlignment="0" applyProtection="0"/>
    <xf numFmtId="0" fontId="5" fillId="51" borderId="34" applyNumberFormat="0" applyFont="0" applyAlignment="0" applyProtection="0"/>
    <xf numFmtId="0" fontId="5" fillId="0" borderId="0"/>
    <xf numFmtId="0" fontId="5" fillId="0" borderId="0"/>
    <xf numFmtId="0" fontId="5" fillId="68" borderId="0" applyNumberFormat="0" applyBorder="0" applyAlignment="0" applyProtection="0"/>
    <xf numFmtId="0" fontId="5" fillId="38" borderId="0" applyNumberFormat="0" applyBorder="0" applyAlignment="0" applyProtection="0"/>
    <xf numFmtId="0" fontId="5" fillId="67" borderId="0" applyNumberFormat="0" applyBorder="0" applyAlignment="0" applyProtection="0"/>
    <xf numFmtId="0" fontId="5" fillId="66" borderId="0" applyNumberFormat="0" applyBorder="0" applyAlignment="0" applyProtection="0"/>
    <xf numFmtId="0" fontId="5" fillId="64" borderId="0" applyNumberFormat="0" applyBorder="0" applyAlignment="0" applyProtection="0"/>
    <xf numFmtId="0" fontId="5" fillId="63" borderId="0" applyNumberFormat="0" applyBorder="0" applyAlignment="0" applyProtection="0"/>
    <xf numFmtId="0" fontId="5" fillId="60" borderId="0" applyNumberFormat="0" applyBorder="0" applyAlignment="0" applyProtection="0"/>
    <xf numFmtId="0" fontId="5" fillId="5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1" borderId="34" applyNumberFormat="0" applyFont="0" applyAlignment="0" applyProtection="0"/>
    <xf numFmtId="0" fontId="5" fillId="51" borderId="34" applyNumberFormat="0" applyFont="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1" fontId="7" fillId="0" borderId="1" applyBorder="0"/>
    <xf numFmtId="0" fontId="7" fillId="0" borderId="0" applyFont="0" applyFill="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51" borderId="34" applyNumberFormat="0" applyFont="0" applyAlignment="0" applyProtection="0"/>
    <xf numFmtId="0" fontId="5" fillId="51" borderId="34" applyNumberFormat="0" applyFont="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5" fillId="5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1" borderId="34" applyNumberFormat="0" applyFont="0" applyAlignment="0" applyProtection="0"/>
    <xf numFmtId="0" fontId="5" fillId="51" borderId="34" applyNumberFormat="0" applyFont="0" applyAlignment="0" applyProtection="0"/>
    <xf numFmtId="0" fontId="5" fillId="0" borderId="0"/>
    <xf numFmtId="0" fontId="5" fillId="0" borderId="0"/>
    <xf numFmtId="0" fontId="5" fillId="68" borderId="0" applyNumberFormat="0" applyBorder="0" applyAlignment="0" applyProtection="0"/>
    <xf numFmtId="0" fontId="5" fillId="38" borderId="0" applyNumberFormat="0" applyBorder="0" applyAlignment="0" applyProtection="0"/>
    <xf numFmtId="0" fontId="5" fillId="67" borderId="0" applyNumberFormat="0" applyBorder="0" applyAlignment="0" applyProtection="0"/>
    <xf numFmtId="0" fontId="5" fillId="66" borderId="0" applyNumberFormat="0" applyBorder="0" applyAlignment="0" applyProtection="0"/>
    <xf numFmtId="0" fontId="5" fillId="64" borderId="0" applyNumberFormat="0" applyBorder="0" applyAlignment="0" applyProtection="0"/>
    <xf numFmtId="0" fontId="5" fillId="63" borderId="0" applyNumberFormat="0" applyBorder="0" applyAlignment="0" applyProtection="0"/>
    <xf numFmtId="0" fontId="5" fillId="60" borderId="0" applyNumberFormat="0" applyBorder="0" applyAlignment="0" applyProtection="0"/>
    <xf numFmtId="0" fontId="5" fillId="5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1" borderId="34" applyNumberFormat="0" applyFont="0" applyAlignment="0" applyProtection="0"/>
    <xf numFmtId="0" fontId="5" fillId="51" borderId="34" applyNumberFormat="0" applyFont="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51" borderId="34" applyNumberFormat="0" applyFont="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58"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38" borderId="0" applyNumberFormat="0" applyBorder="0" applyAlignment="0" applyProtection="0"/>
    <xf numFmtId="0" fontId="5" fillId="68"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4" fontId="78" fillId="27" borderId="18" applyNumberFormat="0" applyProtection="0">
      <alignment horizontal="left" vertical="center" indent="1"/>
    </xf>
    <xf numFmtId="0" fontId="5" fillId="51" borderId="34" applyNumberFormat="0" applyFont="0" applyAlignment="0" applyProtection="0"/>
    <xf numFmtId="0" fontId="99" fillId="0" borderId="35" applyNumberFormat="0" applyFill="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0" fillId="51" borderId="14" applyNumberFormat="0" applyFont="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6" fillId="0" borderId="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0" fillId="51" borderId="14" applyNumberFormat="0" applyFont="0" applyAlignment="0" applyProtection="0"/>
    <xf numFmtId="0" fontId="50" fillId="51" borderId="1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0" fillId="51" borderId="14" applyNumberFormat="0" applyFont="0" applyAlignment="0" applyProtection="0"/>
    <xf numFmtId="0" fontId="6" fillId="0" borderId="0"/>
    <xf numFmtId="0" fontId="50" fillId="51" borderId="1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0" fontId="50" fillId="51" borderId="1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1" borderId="34" applyNumberFormat="0" applyFont="0" applyAlignment="0" applyProtection="0"/>
    <xf numFmtId="0" fontId="4" fillId="55" borderId="0" applyNumberFormat="0" applyBorder="0" applyAlignment="0" applyProtection="0"/>
    <xf numFmtId="0" fontId="4" fillId="56"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1" borderId="34" applyNumberFormat="0" applyFont="0" applyAlignment="0" applyProtection="0"/>
    <xf numFmtId="0" fontId="4" fillId="51" borderId="34" applyNumberFormat="0" applyFont="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1" borderId="34" applyNumberFormat="0" applyFont="0" applyAlignment="0" applyProtection="0"/>
    <xf numFmtId="0" fontId="4" fillId="51" borderId="34" applyNumberFormat="0" applyFont="0" applyAlignment="0" applyProtection="0"/>
    <xf numFmtId="0" fontId="4" fillId="0" borderId="0"/>
    <xf numFmtId="0" fontId="4" fillId="0" borderId="0"/>
    <xf numFmtId="0" fontId="4" fillId="68" borderId="0" applyNumberFormat="0" applyBorder="0" applyAlignment="0" applyProtection="0"/>
    <xf numFmtId="0" fontId="4" fillId="38" borderId="0" applyNumberFormat="0" applyBorder="0" applyAlignment="0" applyProtection="0"/>
    <xf numFmtId="0" fontId="4" fillId="67" borderId="0" applyNumberFormat="0" applyBorder="0" applyAlignment="0" applyProtection="0"/>
    <xf numFmtId="0" fontId="4" fillId="66" borderId="0" applyNumberFormat="0" applyBorder="0" applyAlignment="0" applyProtection="0"/>
    <xf numFmtId="0" fontId="4" fillId="64" borderId="0" applyNumberFormat="0" applyBorder="0" applyAlignment="0" applyProtection="0"/>
    <xf numFmtId="0" fontId="4" fillId="63" borderId="0" applyNumberFormat="0" applyBorder="0" applyAlignment="0" applyProtection="0"/>
    <xf numFmtId="0" fontId="4" fillId="60" borderId="0" applyNumberFormat="0" applyBorder="0" applyAlignment="0" applyProtection="0"/>
    <xf numFmtId="0" fontId="4" fillId="5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1" borderId="34" applyNumberFormat="0" applyFont="0" applyAlignment="0" applyProtection="0"/>
    <xf numFmtId="0" fontId="4" fillId="51" borderId="34" applyNumberFormat="0" applyFont="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1" borderId="34" applyNumberFormat="0" applyFont="0" applyAlignment="0" applyProtection="0"/>
    <xf numFmtId="0" fontId="4" fillId="51" borderId="34" applyNumberFormat="0" applyFont="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1" borderId="34" applyNumberFormat="0" applyFont="0" applyAlignment="0" applyProtection="0"/>
    <xf numFmtId="0" fontId="4" fillId="51" borderId="34" applyNumberFormat="0" applyFont="0" applyAlignment="0" applyProtection="0"/>
    <xf numFmtId="0" fontId="4" fillId="0" borderId="0"/>
    <xf numFmtId="0" fontId="4" fillId="0" borderId="0"/>
    <xf numFmtId="0" fontId="4" fillId="68" borderId="0" applyNumberFormat="0" applyBorder="0" applyAlignment="0" applyProtection="0"/>
    <xf numFmtId="0" fontId="4" fillId="38" borderId="0" applyNumberFormat="0" applyBorder="0" applyAlignment="0" applyProtection="0"/>
    <xf numFmtId="0" fontId="4" fillId="67" borderId="0" applyNumberFormat="0" applyBorder="0" applyAlignment="0" applyProtection="0"/>
    <xf numFmtId="0" fontId="4" fillId="66" borderId="0" applyNumberFormat="0" applyBorder="0" applyAlignment="0" applyProtection="0"/>
    <xf numFmtId="0" fontId="4" fillId="64" borderId="0" applyNumberFormat="0" applyBorder="0" applyAlignment="0" applyProtection="0"/>
    <xf numFmtId="0" fontId="4" fillId="63" borderId="0" applyNumberFormat="0" applyBorder="0" applyAlignment="0" applyProtection="0"/>
    <xf numFmtId="0" fontId="4" fillId="60" borderId="0" applyNumberFormat="0" applyBorder="0" applyAlignment="0" applyProtection="0"/>
    <xf numFmtId="0" fontId="4" fillId="5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1" borderId="34" applyNumberFormat="0" applyFont="0" applyAlignment="0" applyProtection="0"/>
    <xf numFmtId="0" fontId="4" fillId="51" borderId="34" applyNumberFormat="0" applyFont="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51" borderId="34" applyNumberFormat="0" applyFont="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58"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38" borderId="0" applyNumberFormat="0" applyBorder="0" applyAlignment="0" applyProtection="0"/>
    <xf numFmtId="0" fontId="4" fillId="68" borderId="0" applyNumberFormat="0" applyBorder="0" applyAlignment="0" applyProtection="0"/>
    <xf numFmtId="0" fontId="4" fillId="51" borderId="34" applyNumberFormat="0" applyFont="0" applyAlignment="0" applyProtection="0"/>
    <xf numFmtId="0" fontId="6" fillId="0" borderId="0"/>
    <xf numFmtId="0" fontId="108" fillId="0" borderId="0"/>
    <xf numFmtId="0" fontId="6" fillId="0" borderId="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99" fillId="0" borderId="35" applyNumberFormat="0" applyFill="0" applyAlignment="0" applyProtection="0"/>
    <xf numFmtId="0" fontId="6" fillId="0" borderId="0"/>
    <xf numFmtId="0" fontId="108"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4" fontId="78" fillId="27" borderId="18" applyNumberFormat="0" applyProtection="0">
      <alignment horizontal="left" vertical="center" indent="1"/>
    </xf>
    <xf numFmtId="4" fontId="78" fillId="27" borderId="18" applyNumberFormat="0" applyProtection="0">
      <alignment horizontal="left" vertical="center" indent="1"/>
    </xf>
    <xf numFmtId="4" fontId="78" fillId="27" borderId="18"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top" indent="1"/>
    </xf>
    <xf numFmtId="0" fontId="6" fillId="22" borderId="17" applyNumberFormat="0" applyProtection="0">
      <alignment horizontal="left" vertical="center" indent="1"/>
    </xf>
    <xf numFmtId="0" fontId="6" fillId="22" borderId="17" applyNumberFormat="0" applyProtection="0">
      <alignment horizontal="left" vertical="top" indent="1"/>
    </xf>
    <xf numFmtId="0" fontId="6" fillId="31" borderId="17" applyNumberFormat="0" applyProtection="0">
      <alignment horizontal="left" vertical="center" indent="1"/>
    </xf>
    <xf numFmtId="0" fontId="6" fillId="31" borderId="17" applyNumberFormat="0" applyProtection="0">
      <alignment horizontal="left" vertical="top" indent="1"/>
    </xf>
    <xf numFmtId="0" fontId="6" fillId="32" borderId="17" applyNumberFormat="0" applyProtection="0">
      <alignment horizontal="left" vertical="center" indent="1"/>
    </xf>
    <xf numFmtId="0" fontId="6" fillId="32" borderId="17" applyNumberFormat="0" applyProtection="0">
      <alignment horizontal="left" vertical="top" indent="1"/>
    </xf>
    <xf numFmtId="0" fontId="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43" fontId="7" fillId="0" borderId="0" applyFont="0" applyFill="0" applyBorder="0" applyAlignment="0" applyProtection="0"/>
    <xf numFmtId="0" fontId="3" fillId="60" borderId="0" applyNumberFormat="0" applyBorder="0" applyAlignment="0" applyProtection="0"/>
    <xf numFmtId="43" fontId="7" fillId="0" borderId="0" applyFont="0" applyFill="0" applyBorder="0" applyAlignment="0" applyProtection="0"/>
    <xf numFmtId="0" fontId="7" fillId="0" borderId="0" applyFont="0" applyFill="0" applyBorder="0" applyAlignment="0" applyProtection="0"/>
    <xf numFmtId="0" fontId="3" fillId="64" borderId="0" applyNumberFormat="0" applyBorder="0" applyAlignment="0" applyProtection="0"/>
    <xf numFmtId="43" fontId="7" fillId="0" borderId="0" applyFont="0" applyFill="0" applyBorder="0" applyAlignment="0" applyProtection="0"/>
    <xf numFmtId="0" fontId="3" fillId="67"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56" borderId="0" applyNumberFormat="0" applyBorder="0" applyAlignment="0" applyProtection="0"/>
    <xf numFmtId="43" fontId="7" fillId="0" borderId="0" applyFont="0" applyFill="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43" fontId="7" fillId="0" borderId="0" applyFont="0" applyFill="0" applyBorder="0" applyAlignment="0" applyProtection="0"/>
    <xf numFmtId="0" fontId="7"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8" fillId="0" borderId="0"/>
    <xf numFmtId="171" fontId="7" fillId="0" borderId="1" applyBorder="0"/>
    <xf numFmtId="0" fontId="22" fillId="0" borderId="0"/>
    <xf numFmtId="0" fontId="22" fillId="0" borderId="0"/>
    <xf numFmtId="0" fontId="6" fillId="0" borderId="0" applyFont="0" applyFill="0" applyBorder="0" applyAlignment="0" applyProtection="0"/>
    <xf numFmtId="0" fontId="6" fillId="0" borderId="0" applyFont="0" applyFill="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6"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3" fillId="0" borderId="0"/>
    <xf numFmtId="0" fontId="7" fillId="0" borderId="0" applyFont="0" applyFill="0" applyBorder="0" applyAlignment="0" applyProtection="0"/>
    <xf numFmtId="0" fontId="3" fillId="0" borderId="0"/>
    <xf numFmtId="0" fontId="6" fillId="0" borderId="0" applyFont="0" applyFill="0" applyBorder="0" applyAlignment="0" applyProtection="0"/>
    <xf numFmtId="0" fontId="3" fillId="0" borderId="0"/>
    <xf numFmtId="0" fontId="3" fillId="0" borderId="0"/>
    <xf numFmtId="43" fontId="7" fillId="0" borderId="0" applyFont="0" applyFill="0" applyBorder="0" applyAlignment="0" applyProtection="0"/>
    <xf numFmtId="0" fontId="3" fillId="0" borderId="0"/>
    <xf numFmtId="43"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 fillId="0" borderId="0"/>
    <xf numFmtId="0" fontId="3" fillId="0" borderId="0"/>
    <xf numFmtId="0" fontId="6" fillId="0" borderId="0" applyFont="0" applyFill="0" applyBorder="0" applyAlignment="0" applyProtection="0"/>
    <xf numFmtId="0" fontId="3" fillId="0" borderId="0"/>
    <xf numFmtId="0" fontId="8" fillId="0" borderId="0"/>
    <xf numFmtId="0" fontId="6" fillId="0" borderId="0" applyFont="0" applyFill="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7" fillId="0" borderId="0" applyFont="0" applyFill="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58" borderId="0" applyNumberFormat="0" applyBorder="0" applyAlignment="0" applyProtection="0"/>
    <xf numFmtId="0" fontId="3" fillId="39" borderId="0" applyNumberFormat="0" applyBorder="0" applyAlignment="0" applyProtection="0"/>
    <xf numFmtId="0" fontId="3" fillId="0" borderId="0"/>
    <xf numFmtId="0" fontId="3" fillId="59" borderId="0" applyNumberFormat="0" applyBorder="0" applyAlignment="0" applyProtection="0"/>
    <xf numFmtId="0" fontId="3" fillId="60" borderId="0" applyNumberFormat="0" applyBorder="0" applyAlignment="0" applyProtection="0"/>
    <xf numFmtId="0" fontId="3" fillId="51" borderId="34" applyNumberFormat="0" applyFont="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66" borderId="0" applyNumberFormat="0" applyBorder="0" applyAlignment="0" applyProtection="0"/>
    <xf numFmtId="0" fontId="3" fillId="67" borderId="0" applyNumberFormat="0" applyBorder="0" applyAlignment="0" applyProtection="0"/>
    <xf numFmtId="0" fontId="3" fillId="0" borderId="0"/>
    <xf numFmtId="0" fontId="3" fillId="0" borderId="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pplyFont="0" applyFill="0" applyBorder="0" applyAlignment="0" applyProtection="0"/>
    <xf numFmtId="0" fontId="3" fillId="0" borderId="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1" borderId="34"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1" borderId="34" applyNumberFormat="0" applyFont="0" applyAlignment="0" applyProtection="0"/>
    <xf numFmtId="0" fontId="3" fillId="51" borderId="34" applyNumberFormat="0" applyFont="0" applyAlignment="0" applyProtection="0"/>
    <xf numFmtId="0" fontId="3" fillId="0" borderId="0"/>
    <xf numFmtId="0" fontId="3" fillId="0" borderId="0"/>
    <xf numFmtId="0" fontId="3" fillId="68" borderId="0" applyNumberFormat="0" applyBorder="0" applyAlignment="0" applyProtection="0"/>
    <xf numFmtId="0" fontId="3" fillId="38" borderId="0" applyNumberFormat="0" applyBorder="0" applyAlignment="0" applyProtection="0"/>
    <xf numFmtId="0" fontId="3" fillId="67" borderId="0" applyNumberFormat="0" applyBorder="0" applyAlignment="0" applyProtection="0"/>
    <xf numFmtId="0" fontId="3" fillId="66"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1" borderId="34" applyNumberFormat="0" applyFont="0" applyAlignment="0" applyProtection="0"/>
    <xf numFmtId="0" fontId="3" fillId="51" borderId="34" applyNumberFormat="0" applyFont="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51" borderId="34" applyNumberFormat="0" applyFont="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58"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38" borderId="0" applyNumberFormat="0" applyBorder="0" applyAlignment="0" applyProtection="0"/>
    <xf numFmtId="0" fontId="3" fillId="6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3" fillId="51" borderId="34" applyNumberFormat="0" applyFont="0" applyAlignment="0" applyProtection="0"/>
    <xf numFmtId="0" fontId="99" fillId="0" borderId="35" applyNumberFormat="0" applyFill="0" applyAlignment="0" applyProtection="0"/>
    <xf numFmtId="0" fontId="109" fillId="0" borderId="0"/>
    <xf numFmtId="0" fontId="6" fillId="0" borderId="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99" fillId="0" borderId="35" applyNumberFormat="0" applyFill="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8" borderId="0" applyNumberFormat="0" applyBorder="0" applyAlignment="0" applyProtection="0"/>
    <xf numFmtId="0" fontId="2" fillId="39" borderId="0" applyNumberFormat="0" applyBorder="0" applyAlignment="0" applyProtection="0"/>
    <xf numFmtId="0" fontId="2" fillId="0" borderId="0"/>
    <xf numFmtId="0" fontId="2" fillId="59" borderId="0" applyNumberFormat="0" applyBorder="0" applyAlignment="0" applyProtection="0"/>
    <xf numFmtId="0" fontId="2" fillId="60" borderId="0" applyNumberFormat="0" applyBorder="0" applyAlignment="0" applyProtection="0"/>
    <xf numFmtId="0" fontId="2" fillId="51" borderId="34" applyNumberFormat="0" applyFont="0" applyAlignment="0" applyProtection="0"/>
    <xf numFmtId="0" fontId="2" fillId="63" borderId="0" applyNumberFormat="0" applyBorder="0" applyAlignment="0" applyProtection="0"/>
    <xf numFmtId="0" fontId="2" fillId="64" borderId="0" applyNumberFormat="0" applyBorder="0" applyAlignment="0" applyProtection="0"/>
    <xf numFmtId="0" fontId="2" fillId="0" borderId="0"/>
    <xf numFmtId="0" fontId="2" fillId="0" borderId="0"/>
    <xf numFmtId="0" fontId="2" fillId="66" borderId="0" applyNumberFormat="0" applyBorder="0" applyAlignment="0" applyProtection="0"/>
    <xf numFmtId="0" fontId="2" fillId="67" borderId="0" applyNumberFormat="0" applyBorder="0" applyAlignment="0" applyProtection="0"/>
    <xf numFmtId="0" fontId="2" fillId="0" borderId="0"/>
    <xf numFmtId="0" fontId="2" fillId="0" borderId="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1" borderId="34"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1" borderId="34" applyNumberFormat="0" applyFont="0" applyAlignment="0" applyProtection="0"/>
    <xf numFmtId="0" fontId="2" fillId="51" borderId="34" applyNumberFormat="0" applyFont="0" applyAlignment="0" applyProtection="0"/>
    <xf numFmtId="0" fontId="2" fillId="0" borderId="0"/>
    <xf numFmtId="0" fontId="2" fillId="0" borderId="0"/>
    <xf numFmtId="0" fontId="2" fillId="68" borderId="0" applyNumberFormat="0" applyBorder="0" applyAlignment="0" applyProtection="0"/>
    <xf numFmtId="0" fontId="2" fillId="38" borderId="0" applyNumberFormat="0" applyBorder="0" applyAlignment="0" applyProtection="0"/>
    <xf numFmtId="0" fontId="2" fillId="67" borderId="0" applyNumberFormat="0" applyBorder="0" applyAlignment="0" applyProtection="0"/>
    <xf numFmtId="0" fontId="2" fillId="66" borderId="0" applyNumberFormat="0" applyBorder="0" applyAlignment="0" applyProtection="0"/>
    <xf numFmtId="0" fontId="2" fillId="64" borderId="0" applyNumberFormat="0" applyBorder="0" applyAlignment="0" applyProtection="0"/>
    <xf numFmtId="0" fontId="2" fillId="63" borderId="0" applyNumberFormat="0" applyBorder="0" applyAlignment="0" applyProtection="0"/>
    <xf numFmtId="0" fontId="2" fillId="60" borderId="0" applyNumberFormat="0" applyBorder="0" applyAlignment="0" applyProtection="0"/>
    <xf numFmtId="0" fontId="2" fillId="59" borderId="0" applyNumberFormat="0" applyBorder="0" applyAlignment="0" applyProtection="0"/>
    <xf numFmtId="0" fontId="2" fillId="39" borderId="0" applyNumberFormat="0" applyBorder="0" applyAlignment="0" applyProtection="0"/>
    <xf numFmtId="0" fontId="2" fillId="5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1" borderId="34" applyNumberFormat="0" applyFont="0" applyAlignment="0" applyProtection="0"/>
    <xf numFmtId="0" fontId="2" fillId="51" borderId="34" applyNumberFormat="0" applyFont="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51" borderId="34" applyNumberFormat="0" applyFont="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39"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58"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38" borderId="0" applyNumberFormat="0" applyBorder="0" applyAlignment="0" applyProtection="0"/>
    <xf numFmtId="0" fontId="2" fillId="6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85" fillId="57" borderId="0" applyNumberFormat="0" applyBorder="0" applyAlignment="0" applyProtection="0"/>
    <xf numFmtId="0" fontId="85" fillId="40" borderId="0" applyNumberFormat="0" applyBorder="0" applyAlignment="0" applyProtection="0"/>
    <xf numFmtId="0" fontId="85" fillId="61" borderId="0" applyNumberFormat="0" applyBorder="0" applyAlignment="0" applyProtection="0"/>
    <xf numFmtId="0" fontId="85" fillId="65" borderId="0" applyNumberFormat="0" applyBorder="0" applyAlignment="0" applyProtection="0"/>
    <xf numFmtId="0" fontId="85" fillId="41" borderId="0" applyNumberFormat="0" applyBorder="0" applyAlignment="0" applyProtection="0"/>
    <xf numFmtId="0" fontId="85" fillId="69" borderId="0" applyNumberFormat="0" applyBorder="0" applyAlignment="0" applyProtection="0"/>
    <xf numFmtId="0" fontId="85" fillId="54"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62"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6" fillId="53" borderId="0" applyNumberFormat="0" applyBorder="0" applyAlignment="0" applyProtection="0"/>
    <xf numFmtId="172" fontId="6" fillId="0" borderId="0" applyFill="0" applyBorder="0" applyAlignment="0"/>
    <xf numFmtId="172" fontId="6" fillId="0" borderId="0" applyFill="0" applyBorder="0" applyAlignment="0"/>
    <xf numFmtId="173" fontId="6" fillId="0" borderId="0" applyFill="0" applyBorder="0" applyAlignment="0"/>
    <xf numFmtId="174" fontId="6" fillId="0" borderId="0" applyFill="0" applyBorder="0" applyAlignment="0"/>
    <xf numFmtId="170"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87" fillId="46" borderId="27" applyNumberFormat="0" applyAlignment="0" applyProtection="0"/>
    <xf numFmtId="0" fontId="88" fillId="47" borderId="28" applyNumberFormat="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89" fillId="0" borderId="0" applyNumberFormat="0" applyFill="0" applyBorder="0" applyAlignment="0" applyProtection="0"/>
    <xf numFmtId="0" fontId="90" fillId="48" borderId="0" applyNumberFormat="0" applyBorder="0" applyAlignment="0" applyProtection="0"/>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0" fontId="31" fillId="0" borderId="0">
      <alignment horizontal="centerContinuous" vertical="center"/>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2" fillId="0" borderId="0">
      <alignment horizontal="centerContinuous"/>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67" fontId="33" fillId="0" borderId="0">
      <alignment horizontal="left" vertical="center"/>
    </xf>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1" fontId="8" fillId="0" borderId="0"/>
    <xf numFmtId="0" fontId="103" fillId="0" borderId="32" applyNumberFormat="0" applyFill="0" applyAlignment="0" applyProtection="0"/>
    <xf numFmtId="0" fontId="104" fillId="0" borderId="29" applyNumberFormat="0" applyFill="0" applyAlignment="0" applyProtection="0"/>
    <xf numFmtId="0" fontId="105" fillId="0" borderId="33" applyNumberFormat="0" applyFill="0" applyAlignment="0" applyProtection="0"/>
    <xf numFmtId="0" fontId="105" fillId="0" borderId="0" applyNumberFormat="0" applyFill="0" applyBorder="0" applyAlignment="0" applyProtection="0"/>
    <xf numFmtId="0" fontId="94" fillId="49" borderId="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0" fontId="95" fillId="0" borderId="30" applyNumberFormat="0" applyFill="0" applyAlignment="0" applyProtection="0"/>
    <xf numFmtId="0" fontId="96"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1" fillId="51" borderId="34" applyNumberFormat="0" applyFont="0" applyAlignment="0" applyProtection="0"/>
    <xf numFmtId="0" fontId="97" fillId="46" borderId="31" applyNumberFormat="0" applyAlignment="0" applyProtection="0"/>
    <xf numFmtId="170" fontId="6" fillId="0" borderId="0" applyFont="0" applyFill="0" applyBorder="0" applyAlignment="0" applyProtection="0"/>
    <xf numFmtId="169" fontId="6" fillId="0" borderId="0" applyFont="0" applyFill="0" applyBorder="0" applyAlignment="0" applyProtection="0"/>
    <xf numFmtId="172" fontId="6" fillId="0" borderId="0" applyFill="0" applyBorder="0" applyAlignment="0"/>
    <xf numFmtId="172" fontId="6" fillId="0" borderId="0" applyFill="0" applyBorder="0" applyAlignment="0"/>
    <xf numFmtId="172" fontId="6" fillId="0" borderId="0" applyFill="0" applyBorder="0" applyAlignment="0"/>
    <xf numFmtId="175" fontId="6" fillId="0" borderId="0" applyFill="0" applyBorder="0" applyAlignment="0"/>
    <xf numFmtId="172" fontId="6" fillId="0" borderId="0" applyFill="0" applyBorder="0" applyAlignment="0"/>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8"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4" fontId="69" fillId="22" borderId="0"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center"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9" borderId="17" applyNumberFormat="0" applyProtection="0">
      <alignment horizontal="left" vertical="top"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center"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22" borderId="17" applyNumberFormat="0" applyProtection="0">
      <alignment horizontal="left" vertical="top"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center"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1" borderId="17" applyNumberFormat="0" applyProtection="0">
      <alignment horizontal="left" vertical="top"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center"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 fillId="32" borderId="17" applyNumberFormat="0" applyProtection="0">
      <alignment horizontal="left" vertical="top" indent="1"/>
    </xf>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178" fontId="6" fillId="0" borderId="0" applyFill="0" applyBorder="0" applyAlignment="0"/>
    <xf numFmtId="179" fontId="6" fillId="0" borderId="0" applyFill="0" applyBorder="0" applyAlignment="0"/>
    <xf numFmtId="0" fontId="102" fillId="0" borderId="0" applyNumberFormat="0" applyFill="0" applyBorder="0" applyAlignment="0" applyProtection="0"/>
    <xf numFmtId="0" fontId="8" fillId="0" borderId="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8" fillId="0" borderId="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0" fillId="0" borderId="0" applyNumberFormat="0" applyFill="0" applyBorder="0" applyAlignment="0" applyProtection="0"/>
    <xf numFmtId="0" fontId="111" fillId="0" borderId="0"/>
    <xf numFmtId="0" fontId="6" fillId="0" borderId="0"/>
    <xf numFmtId="0" fontId="6" fillId="0" borderId="0"/>
    <xf numFmtId="0" fontId="6" fillId="0" borderId="0"/>
  </cellStyleXfs>
  <cellXfs count="777">
    <xf numFmtId="0" fontId="0" fillId="0" borderId="0" xfId="0"/>
    <xf numFmtId="0" fontId="11" fillId="0" borderId="0" xfId="0" applyFont="1" applyAlignment="1">
      <alignment vertical="center"/>
    </xf>
    <xf numFmtId="0" fontId="11" fillId="0" borderId="0" xfId="0" applyFont="1" applyFill="1" applyAlignment="1">
      <alignment vertical="center"/>
    </xf>
    <xf numFmtId="0" fontId="11" fillId="0" borderId="0" xfId="0" applyFont="1"/>
    <xf numFmtId="0" fontId="15" fillId="0" borderId="0" xfId="0" applyFont="1" applyBorder="1" applyAlignment="1">
      <alignment vertical="center"/>
    </xf>
    <xf numFmtId="0" fontId="15" fillId="0" borderId="2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11" fillId="0" borderId="0" xfId="0" applyFont="1" applyFill="1" applyBorder="1" applyAlignment="1">
      <alignment horizontal="right" vertical="center"/>
    </xf>
    <xf numFmtId="0" fontId="11" fillId="0" borderId="0" xfId="0" applyFont="1" applyBorder="1" applyAlignment="1">
      <alignment vertical="center"/>
    </xf>
    <xf numFmtId="0" fontId="12" fillId="0" borderId="0" xfId="0" applyFont="1" applyAlignment="1">
      <alignment vertical="center"/>
    </xf>
    <xf numFmtId="0" fontId="12" fillId="35" borderId="0" xfId="0" applyFont="1" applyFill="1" applyAlignment="1">
      <alignment vertical="center"/>
    </xf>
    <xf numFmtId="0" fontId="11" fillId="35" borderId="0" xfId="0" applyFont="1" applyFill="1" applyAlignment="1">
      <alignment vertical="center"/>
    </xf>
    <xf numFmtId="0" fontId="11" fillId="0" borderId="0" xfId="0" applyFont="1" applyAlignment="1">
      <alignment vertical="center" wrapText="1"/>
    </xf>
    <xf numFmtId="3" fontId="11" fillId="0" borderId="0" xfId="1568" applyNumberFormat="1" applyFont="1" applyFill="1" applyBorder="1" applyAlignment="1">
      <alignment horizontal="right" vertical="center"/>
    </xf>
    <xf numFmtId="3" fontId="12" fillId="0" borderId="0" xfId="1568" applyNumberFormat="1" applyFont="1" applyFill="1" applyBorder="1" applyAlignment="1">
      <alignment horizontal="right" vertical="center"/>
    </xf>
    <xf numFmtId="0" fontId="12" fillId="0" borderId="0" xfId="0" applyFont="1" applyBorder="1" applyAlignment="1">
      <alignment vertical="center"/>
    </xf>
    <xf numFmtId="1" fontId="11" fillId="35" borderId="0" xfId="1571" applyNumberFormat="1" applyFont="1" applyFill="1" applyBorder="1" applyAlignment="1">
      <alignment vertical="center"/>
    </xf>
    <xf numFmtId="0" fontId="11" fillId="35" borderId="0" xfId="0" applyFont="1" applyFill="1"/>
    <xf numFmtId="0" fontId="11" fillId="0" borderId="0" xfId="0" applyFont="1" applyAlignment="1">
      <alignment wrapText="1"/>
    </xf>
    <xf numFmtId="1" fontId="11" fillId="35" borderId="0" xfId="1571" applyNumberFormat="1" applyFont="1" applyFill="1" applyBorder="1" applyAlignment="1">
      <alignment horizontal="left" vertical="center" indent="2"/>
    </xf>
    <xf numFmtId="1" fontId="12" fillId="35" borderId="0" xfId="1571" applyNumberFormat="1" applyFont="1" applyFill="1" applyBorder="1" applyAlignment="1">
      <alignment vertical="center"/>
    </xf>
    <xf numFmtId="0" fontId="14" fillId="0" borderId="0" xfId="0" applyFont="1" applyBorder="1" applyAlignment="1">
      <alignment vertical="center"/>
    </xf>
    <xf numFmtId="1" fontId="11" fillId="35" borderId="0" xfId="1571" applyNumberFormat="1" applyFont="1" applyFill="1" applyBorder="1" applyAlignment="1">
      <alignment horizontal="left" vertical="center" indent="1"/>
    </xf>
    <xf numFmtId="1" fontId="11" fillId="35" borderId="0" xfId="1571" applyNumberFormat="1" applyFont="1" applyFill="1" applyBorder="1" applyAlignment="1">
      <alignment horizontal="left" vertical="center"/>
    </xf>
    <xf numFmtId="0" fontId="16" fillId="0" borderId="0" xfId="0" applyFont="1" applyAlignment="1">
      <alignment vertical="center"/>
    </xf>
    <xf numFmtId="0" fontId="0" fillId="35" borderId="0" xfId="0" applyFill="1"/>
    <xf numFmtId="3" fontId="0" fillId="35" borderId="0" xfId="0" applyNumberFormat="1" applyFill="1"/>
    <xf numFmtId="165" fontId="0" fillId="35" borderId="0" xfId="0" applyNumberFormat="1" applyFill="1"/>
    <xf numFmtId="0" fontId="11" fillId="0" borderId="20" xfId="0" applyFont="1" applyBorder="1" applyAlignment="1">
      <alignment vertical="center"/>
    </xf>
    <xf numFmtId="1" fontId="14" fillId="35" borderId="20" xfId="1571" applyNumberFormat="1" applyFont="1" applyFill="1" applyBorder="1" applyAlignment="1">
      <alignment vertical="center"/>
    </xf>
    <xf numFmtId="0" fontId="12" fillId="36" borderId="0" xfId="0" applyFont="1" applyFill="1" applyAlignment="1">
      <alignment horizontal="center"/>
    </xf>
    <xf numFmtId="164" fontId="12" fillId="36" borderId="0" xfId="0" applyNumberFormat="1" applyFont="1" applyFill="1" applyAlignment="1">
      <alignment horizontal="center"/>
    </xf>
    <xf numFmtId="164" fontId="11" fillId="0" borderId="0" xfId="0" applyNumberFormat="1" applyFont="1" applyFill="1"/>
    <xf numFmtId="164" fontId="11" fillId="35" borderId="0" xfId="0" applyNumberFormat="1" applyFont="1" applyFill="1"/>
    <xf numFmtId="0" fontId="12" fillId="35" borderId="0" xfId="0" applyFont="1" applyFill="1"/>
    <xf numFmtId="0" fontId="12" fillId="35" borderId="0" xfId="0" applyFont="1" applyFill="1" applyAlignment="1">
      <alignment horizontal="center"/>
    </xf>
    <xf numFmtId="0" fontId="11" fillId="35" borderId="0" xfId="0" applyFont="1" applyFill="1" applyAlignment="1">
      <alignment horizontal="center"/>
    </xf>
    <xf numFmtId="164" fontId="11" fillId="35" borderId="0" xfId="0" applyNumberFormat="1" applyFont="1" applyFill="1" applyAlignment="1">
      <alignment horizontal="right"/>
    </xf>
    <xf numFmtId="165" fontId="11" fillId="35" borderId="0" xfId="0" applyNumberFormat="1" applyFont="1" applyFill="1"/>
    <xf numFmtId="3" fontId="11" fillId="35" borderId="0" xfId="0" applyNumberFormat="1" applyFont="1" applyFill="1"/>
    <xf numFmtId="0" fontId="12" fillId="35" borderId="0" xfId="0" applyFont="1" applyFill="1" applyAlignment="1">
      <alignment wrapText="1"/>
    </xf>
    <xf numFmtId="22" fontId="0" fillId="35" borderId="0" xfId="0" applyNumberFormat="1" applyFill="1"/>
    <xf numFmtId="1" fontId="12" fillId="21" borderId="0" xfId="0" applyNumberFormat="1" applyFont="1" applyFill="1" applyAlignment="1">
      <alignment horizontal="right" vertical="center"/>
    </xf>
    <xf numFmtId="1" fontId="11" fillId="0" borderId="0" xfId="1571" applyNumberFormat="1" applyFont="1" applyAlignment="1">
      <alignment vertical="center"/>
    </xf>
    <xf numFmtId="165" fontId="15" fillId="0" borderId="0" xfId="0" applyNumberFormat="1" applyFont="1" applyBorder="1" applyAlignment="1">
      <alignment horizontal="right" vertical="center"/>
    </xf>
    <xf numFmtId="0" fontId="26" fillId="0" borderId="0" xfId="0" applyFont="1" applyAlignment="1">
      <alignment vertical="center"/>
    </xf>
    <xf numFmtId="0" fontId="15" fillId="0" borderId="21" xfId="0" applyFont="1" applyBorder="1" applyAlignment="1">
      <alignment vertical="center"/>
    </xf>
    <xf numFmtId="0" fontId="15" fillId="0" borderId="0" xfId="0" applyFont="1" applyAlignment="1">
      <alignment vertical="center" wrapText="1"/>
    </xf>
    <xf numFmtId="0" fontId="15" fillId="0" borderId="0" xfId="0" applyFont="1" applyFill="1" applyAlignment="1">
      <alignment vertical="center"/>
    </xf>
    <xf numFmtId="164" fontId="15" fillId="35" borderId="0" xfId="0" applyNumberFormat="1" applyFont="1" applyFill="1" applyAlignment="1">
      <alignment horizontal="right" vertical="center"/>
    </xf>
    <xf numFmtId="164" fontId="15" fillId="0" borderId="0" xfId="0" applyNumberFormat="1" applyFont="1" applyFill="1" applyAlignment="1">
      <alignment horizontal="right" vertical="center"/>
    </xf>
    <xf numFmtId="1" fontId="15" fillId="0" borderId="0" xfId="0" applyNumberFormat="1" applyFont="1" applyFill="1" applyAlignment="1">
      <alignment vertical="center"/>
    </xf>
    <xf numFmtId="164" fontId="15" fillId="0" borderId="0" xfId="0" applyNumberFormat="1" applyFont="1" applyFill="1" applyBorder="1" applyAlignment="1">
      <alignment horizontal="right" vertical="center"/>
    </xf>
    <xf numFmtId="0" fontId="26" fillId="0" borderId="20" xfId="0" applyFont="1" applyBorder="1" applyAlignment="1">
      <alignment vertical="center"/>
    </xf>
    <xf numFmtId="1" fontId="12" fillId="35" borderId="0" xfId="1571" applyNumberFormat="1" applyFont="1" applyFill="1" applyBorder="1" applyAlignment="1">
      <alignment horizontal="left" vertical="center"/>
    </xf>
    <xf numFmtId="1" fontId="11" fillId="35" borderId="21" xfId="1571" applyNumberFormat="1" applyFont="1" applyFill="1" applyBorder="1" applyAlignment="1">
      <alignment vertical="center"/>
    </xf>
    <xf numFmtId="1" fontId="12" fillId="35" borderId="21" xfId="1571" applyNumberFormat="1" applyFont="1" applyFill="1" applyBorder="1" applyAlignment="1">
      <alignment vertical="center"/>
    </xf>
    <xf numFmtId="0" fontId="15" fillId="0" borderId="0" xfId="0" applyFont="1"/>
    <xf numFmtId="3" fontId="15" fillId="0" borderId="0" xfId="1563" applyNumberFormat="1" applyFont="1" applyFill="1" applyBorder="1" applyAlignment="1">
      <alignment vertical="center"/>
    </xf>
    <xf numFmtId="1" fontId="16" fillId="0" borderId="0" xfId="1571" applyNumberFormat="1" applyFont="1" applyFill="1" applyBorder="1" applyAlignment="1">
      <alignment vertical="center"/>
    </xf>
    <xf numFmtId="0" fontId="15" fillId="0" borderId="0" xfId="1574" applyFont="1" applyFill="1" applyAlignment="1">
      <alignment vertical="center"/>
    </xf>
    <xf numFmtId="3" fontId="15" fillId="0" borderId="0" xfId="1574" applyNumberFormat="1" applyFont="1" applyFill="1" applyBorder="1" applyAlignment="1">
      <alignment vertical="center"/>
    </xf>
    <xf numFmtId="0" fontId="15" fillId="0" borderId="0" xfId="1574" applyFont="1" applyAlignment="1">
      <alignment vertical="center"/>
    </xf>
    <xf numFmtId="0" fontId="16" fillId="0" borderId="21" xfId="1574" applyFont="1" applyFill="1" applyBorder="1" applyAlignment="1">
      <alignment vertical="center"/>
    </xf>
    <xf numFmtId="0" fontId="15" fillId="0" borderId="0" xfId="1574" applyFont="1" applyBorder="1" applyAlignment="1">
      <alignment vertical="center"/>
    </xf>
    <xf numFmtId="165" fontId="15" fillId="0" borderId="0" xfId="0" applyNumberFormat="1" applyFont="1" applyFill="1" applyBorder="1" applyAlignment="1">
      <alignment horizontal="right" vertical="center"/>
    </xf>
    <xf numFmtId="0" fontId="15" fillId="0" borderId="0" xfId="1574" applyFont="1" applyFill="1" applyBorder="1" applyAlignment="1">
      <alignment vertical="center"/>
    </xf>
    <xf numFmtId="0" fontId="15" fillId="0" borderId="0" xfId="1574" applyFont="1" applyFill="1" applyBorder="1" applyAlignment="1">
      <alignment horizontal="left" vertical="center"/>
    </xf>
    <xf numFmtId="0" fontId="16" fillId="0" borderId="0" xfId="1574" applyFont="1" applyAlignment="1">
      <alignment vertical="center"/>
    </xf>
    <xf numFmtId="1" fontId="16" fillId="0" borderId="0" xfId="1577" applyNumberFormat="1" applyFont="1" applyBorder="1" applyAlignment="1">
      <alignment vertical="center"/>
    </xf>
    <xf numFmtId="1" fontId="15" fillId="0" borderId="0" xfId="1577" applyNumberFormat="1" applyFont="1" applyBorder="1" applyAlignment="1">
      <alignment horizontal="left" vertical="center"/>
    </xf>
    <xf numFmtId="1" fontId="15" fillId="0" borderId="0" xfId="1568" applyNumberFormat="1" applyFont="1" applyBorder="1" applyAlignment="1">
      <alignment horizontal="left" vertical="center"/>
    </xf>
    <xf numFmtId="3" fontId="15" fillId="0" borderId="0" xfId="1568" applyNumberFormat="1" applyFont="1" applyFill="1" applyBorder="1" applyAlignment="1">
      <alignment horizontal="right" vertical="center"/>
    </xf>
    <xf numFmtId="3" fontId="15" fillId="0" borderId="0" xfId="1568" applyNumberFormat="1" applyFont="1" applyFill="1" applyAlignment="1">
      <alignment horizontal="center" vertical="center"/>
    </xf>
    <xf numFmtId="1" fontId="16" fillId="0" borderId="0" xfId="1577" applyNumberFormat="1" applyFont="1" applyBorder="1" applyAlignment="1">
      <alignment horizontal="left" vertical="center" indent="1"/>
    </xf>
    <xf numFmtId="0" fontId="15" fillId="0" borderId="0" xfId="1568" applyFont="1" applyAlignment="1">
      <alignment vertical="center"/>
    </xf>
    <xf numFmtId="1" fontId="15" fillId="35" borderId="0" xfId="1571" applyNumberFormat="1" applyFont="1" applyFill="1" applyBorder="1" applyAlignment="1">
      <alignment vertical="center"/>
    </xf>
    <xf numFmtId="0" fontId="11" fillId="35" borderId="0" xfId="0" applyFont="1" applyFill="1" applyAlignment="1">
      <alignment horizontal="left"/>
    </xf>
    <xf numFmtId="165" fontId="15" fillId="0" borderId="0" xfId="0" applyNumberFormat="1" applyFont="1" applyAlignment="1">
      <alignment vertical="center"/>
    </xf>
    <xf numFmtId="0" fontId="11" fillId="0" borderId="0" xfId="0" applyFont="1" applyFill="1"/>
    <xf numFmtId="164" fontId="15" fillId="0" borderId="0" xfId="0" quotePrefix="1" applyNumberFormat="1" applyFont="1" applyFill="1" applyBorder="1" applyAlignment="1">
      <alignment horizontal="right" vertical="center"/>
    </xf>
    <xf numFmtId="0" fontId="16" fillId="0" borderId="0" xfId="1574" applyFont="1" applyFill="1" applyBorder="1" applyAlignment="1">
      <alignment vertical="center"/>
    </xf>
    <xf numFmtId="0" fontId="16" fillId="0" borderId="0" xfId="1574" applyFont="1" applyFill="1" applyBorder="1" applyAlignment="1">
      <alignment horizontal="left" vertical="center"/>
    </xf>
    <xf numFmtId="0" fontId="11" fillId="35" borderId="0" xfId="0" quotePrefix="1" applyFont="1" applyFill="1" applyAlignment="1">
      <alignment horizontal="left"/>
    </xf>
    <xf numFmtId="0" fontId="15" fillId="0" borderId="0" xfId="0" quotePrefix="1" applyFont="1" applyAlignment="1">
      <alignment horizontal="left" vertical="center"/>
    </xf>
    <xf numFmtId="1" fontId="14" fillId="35" borderId="0" xfId="1571" quotePrefix="1" applyNumberFormat="1" applyFont="1" applyFill="1" applyBorder="1" applyAlignment="1">
      <alignment horizontal="left" vertical="center"/>
    </xf>
    <xf numFmtId="0" fontId="16" fillId="0" borderId="0" xfId="0" quotePrefix="1" applyFont="1" applyBorder="1" applyAlignment="1">
      <alignment horizontal="left" vertical="center"/>
    </xf>
    <xf numFmtId="1" fontId="16" fillId="0" borderId="0" xfId="1571" quotePrefix="1" applyNumberFormat="1" applyFont="1" applyFill="1" applyBorder="1" applyAlignment="1">
      <alignment horizontal="left" vertical="center"/>
    </xf>
    <xf numFmtId="1" fontId="12" fillId="35" borderId="0" xfId="1571" quotePrefix="1" applyNumberFormat="1" applyFont="1" applyFill="1" applyBorder="1" applyAlignment="1">
      <alignment horizontal="left" vertical="center"/>
    </xf>
    <xf numFmtId="0" fontId="16" fillId="0" borderId="0" xfId="1574" quotePrefix="1" applyFont="1" applyFill="1" applyBorder="1" applyAlignment="1">
      <alignment horizontal="left" vertical="center"/>
    </xf>
    <xf numFmtId="0" fontId="14" fillId="35" borderId="0" xfId="0" applyFont="1" applyFill="1" applyAlignment="1">
      <alignment vertical="center"/>
    </xf>
    <xf numFmtId="0" fontId="14" fillId="0" borderId="0" xfId="0" applyFont="1" applyAlignment="1">
      <alignment vertical="center"/>
    </xf>
    <xf numFmtId="0" fontId="15" fillId="0" borderId="0" xfId="1565" applyFont="1" applyFill="1" applyBorder="1" applyAlignment="1">
      <alignment vertical="center"/>
    </xf>
    <xf numFmtId="0" fontId="15" fillId="0" borderId="0" xfId="1565" applyFont="1" applyFill="1" applyBorder="1" applyAlignment="1">
      <alignment horizontal="left" vertical="center" indent="1"/>
    </xf>
    <xf numFmtId="0" fontId="26" fillId="0" borderId="0" xfId="1565" applyFont="1" applyFill="1" applyBorder="1" applyAlignment="1">
      <alignment horizontal="left" vertical="center" indent="1"/>
    </xf>
    <xf numFmtId="0" fontId="15" fillId="0" borderId="0" xfId="1565" applyFont="1" applyFill="1" applyBorder="1" applyAlignment="1">
      <alignment horizontal="left" vertical="center"/>
    </xf>
    <xf numFmtId="0" fontId="16" fillId="0" borderId="0" xfId="1565" applyFont="1" applyFill="1" applyBorder="1" applyAlignment="1">
      <alignment vertical="center"/>
    </xf>
    <xf numFmtId="0" fontId="15" fillId="0" borderId="0" xfId="1565" applyFont="1" applyFill="1" applyBorder="1" applyAlignment="1">
      <alignment horizontal="right" vertical="center"/>
    </xf>
    <xf numFmtId="0" fontId="15" fillId="0" borderId="20" xfId="1565" applyFont="1" applyFill="1" applyBorder="1" applyAlignment="1">
      <alignment vertical="center"/>
    </xf>
    <xf numFmtId="0" fontId="15" fillId="0" borderId="0" xfId="1565" applyFont="1" applyFill="1" applyAlignment="1">
      <alignment vertical="center"/>
    </xf>
    <xf numFmtId="2" fontId="15" fillId="0" borderId="0" xfId="1565" applyNumberFormat="1" applyFont="1" applyFill="1" applyAlignment="1">
      <alignment horizontal="right" vertical="center"/>
    </xf>
    <xf numFmtId="0" fontId="15" fillId="0" borderId="0" xfId="1565" applyFont="1" applyFill="1" applyBorder="1" applyAlignment="1">
      <alignment vertical="center" wrapText="1"/>
    </xf>
    <xf numFmtId="3" fontId="15" fillId="0" borderId="0" xfId="1565" applyNumberFormat="1" applyFont="1" applyFill="1" applyBorder="1" applyAlignment="1">
      <alignment vertical="center"/>
    </xf>
    <xf numFmtId="3" fontId="15" fillId="0" borderId="0" xfId="1565" applyNumberFormat="1" applyFont="1" applyFill="1" applyBorder="1" applyAlignment="1">
      <alignment horizontal="right" vertical="center"/>
    </xf>
    <xf numFmtId="3" fontId="16" fillId="0" borderId="0" xfId="1565" applyNumberFormat="1" applyFont="1" applyFill="1" applyBorder="1" applyAlignment="1">
      <alignment vertical="center"/>
    </xf>
    <xf numFmtId="3" fontId="16" fillId="0" borderId="0" xfId="1574" applyNumberFormat="1" applyFont="1" applyFill="1" applyBorder="1" applyAlignment="1">
      <alignment vertical="center"/>
    </xf>
    <xf numFmtId="0" fontId="11" fillId="0" borderId="21" xfId="0" applyFont="1" applyFill="1" applyBorder="1" applyAlignment="1">
      <alignment horizontal="right" vertical="center"/>
    </xf>
    <xf numFmtId="0" fontId="15" fillId="0" borderId="0" xfId="1574" quotePrefix="1" applyFont="1" applyFill="1" applyBorder="1" applyAlignment="1">
      <alignment horizontal="left" vertical="center"/>
    </xf>
    <xf numFmtId="166" fontId="0" fillId="35" borderId="0" xfId="0" applyNumberFormat="1" applyFill="1"/>
    <xf numFmtId="0" fontId="28" fillId="35" borderId="0" xfId="1568" applyFont="1" applyFill="1" applyAlignment="1">
      <alignment vertical="center"/>
    </xf>
    <xf numFmtId="3" fontId="28" fillId="35" borderId="0" xfId="1568" applyNumberFormat="1" applyFont="1" applyFill="1" applyBorder="1" applyAlignment="1">
      <alignment horizontal="center" vertical="center"/>
    </xf>
    <xf numFmtId="0" fontId="27" fillId="35" borderId="0" xfId="1561" applyFont="1" applyFill="1" applyAlignment="1">
      <alignment vertical="center"/>
    </xf>
    <xf numFmtId="0" fontId="28" fillId="35" borderId="0" xfId="1572" applyFont="1" applyFill="1" applyBorder="1" applyAlignment="1">
      <alignment horizontal="right" vertical="center"/>
    </xf>
    <xf numFmtId="0" fontId="28" fillId="35" borderId="0" xfId="1568" applyFont="1" applyFill="1" applyBorder="1" applyAlignment="1">
      <alignment horizontal="center" vertical="center"/>
    </xf>
    <xf numFmtId="3" fontId="28" fillId="35" borderId="0" xfId="1568" applyNumberFormat="1" applyFont="1" applyFill="1" applyBorder="1" applyAlignment="1">
      <alignment horizontal="right" vertical="center"/>
    </xf>
    <xf numFmtId="0" fontId="36" fillId="35" borderId="0" xfId="1568" applyFont="1" applyFill="1" applyBorder="1" applyAlignment="1">
      <alignment horizontal="left" vertical="center"/>
    </xf>
    <xf numFmtId="3" fontId="35" fillId="35" borderId="0" xfId="1568" applyNumberFormat="1" applyFont="1" applyFill="1" applyBorder="1" applyAlignment="1">
      <alignment horizontal="right" vertical="center"/>
    </xf>
    <xf numFmtId="0" fontId="35" fillId="35" borderId="0" xfId="1568" applyFont="1" applyFill="1" applyAlignment="1">
      <alignment vertical="center"/>
    </xf>
    <xf numFmtId="0" fontId="28" fillId="35" borderId="0" xfId="1568" applyFont="1" applyFill="1" applyBorder="1" applyAlignment="1">
      <alignment vertical="center"/>
    </xf>
    <xf numFmtId="0" fontId="37" fillId="35" borderId="0" xfId="1568" applyFont="1" applyFill="1" applyBorder="1" applyAlignment="1">
      <alignment vertical="center"/>
    </xf>
    <xf numFmtId="0" fontId="35" fillId="35" borderId="0" xfId="1568" applyFont="1" applyFill="1" applyBorder="1" applyAlignment="1">
      <alignment horizontal="center" vertical="center"/>
    </xf>
    <xf numFmtId="3" fontId="38" fillId="35" borderId="0" xfId="1568" applyNumberFormat="1" applyFont="1" applyFill="1" applyBorder="1" applyAlignment="1">
      <alignment horizontal="right" vertical="center"/>
    </xf>
    <xf numFmtId="0" fontId="35" fillId="35" borderId="0" xfId="1568" applyFont="1" applyFill="1" applyBorder="1" applyAlignment="1">
      <alignment vertical="center"/>
    </xf>
    <xf numFmtId="0" fontId="37" fillId="35" borderId="0" xfId="1568" applyFont="1" applyFill="1" applyBorder="1" applyAlignment="1">
      <alignment horizontal="center" vertical="center"/>
    </xf>
    <xf numFmtId="0" fontId="36" fillId="35" borderId="0" xfId="1573" applyFont="1" applyFill="1" applyBorder="1" applyAlignment="1">
      <alignment horizontal="center" wrapText="1"/>
    </xf>
    <xf numFmtId="0" fontId="36" fillId="35" borderId="0" xfId="1573" applyFont="1" applyFill="1" applyBorder="1" applyAlignment="1">
      <alignment horizontal="left" wrapText="1" indent="1"/>
    </xf>
    <xf numFmtId="0" fontId="37" fillId="35" borderId="0" xfId="1573" applyFont="1" applyFill="1" applyBorder="1" applyAlignment="1">
      <alignment wrapText="1"/>
    </xf>
    <xf numFmtId="0" fontId="37" fillId="35" borderId="0" xfId="1573" applyFont="1" applyFill="1" applyBorder="1" applyAlignment="1">
      <alignment horizontal="center" wrapText="1"/>
    </xf>
    <xf numFmtId="0" fontId="37" fillId="0" borderId="0" xfId="1568" applyFont="1" applyFill="1" applyBorder="1" applyAlignment="1">
      <alignment horizontal="left" vertical="center"/>
    </xf>
    <xf numFmtId="0" fontId="36" fillId="0" borderId="0" xfId="1568" applyFont="1" applyFill="1" applyBorder="1" applyAlignment="1">
      <alignment horizontal="center" vertical="center"/>
    </xf>
    <xf numFmtId="0" fontId="37" fillId="35" borderId="0" xfId="1568" applyFont="1" applyFill="1" applyAlignment="1">
      <alignment vertical="center"/>
    </xf>
    <xf numFmtId="0" fontId="37" fillId="35" borderId="0" xfId="1568" applyFont="1" applyFill="1" applyAlignment="1">
      <alignment horizontal="center" vertical="center"/>
    </xf>
    <xf numFmtId="0" fontId="36" fillId="35" borderId="0" xfId="1568" applyFont="1" applyFill="1" applyBorder="1" applyAlignment="1">
      <alignment horizontal="left" vertical="center" wrapText="1"/>
    </xf>
    <xf numFmtId="0" fontId="36" fillId="35" borderId="0" xfId="1568" applyFont="1" applyFill="1" applyBorder="1" applyAlignment="1">
      <alignment horizontal="center" vertical="center" wrapText="1"/>
    </xf>
    <xf numFmtId="0" fontId="39" fillId="35" borderId="0" xfId="1568" applyFont="1" applyFill="1" applyBorder="1" applyAlignment="1">
      <alignment horizontal="left" vertical="center"/>
    </xf>
    <xf numFmtId="0" fontId="39" fillId="35" borderId="0" xfId="1568" applyFont="1" applyFill="1" applyBorder="1" applyAlignment="1">
      <alignment horizontal="center" vertical="center"/>
    </xf>
    <xf numFmtId="0" fontId="37" fillId="35" borderId="0" xfId="1568" applyFont="1" applyFill="1" applyBorder="1" applyAlignment="1">
      <alignment horizontal="left" vertical="center"/>
    </xf>
    <xf numFmtId="0" fontId="37" fillId="35" borderId="22" xfId="1568" quotePrefix="1" applyFont="1" applyFill="1" applyBorder="1" applyAlignment="1">
      <alignment horizontal="left" vertical="center"/>
    </xf>
    <xf numFmtId="0" fontId="37" fillId="35" borderId="22" xfId="1568" applyFont="1" applyFill="1" applyBorder="1" applyAlignment="1">
      <alignment horizontal="center" vertical="center"/>
    </xf>
    <xf numFmtId="0" fontId="28" fillId="35" borderId="0" xfId="1568" applyFont="1" applyFill="1" applyAlignment="1">
      <alignment horizontal="center" vertical="center"/>
    </xf>
    <xf numFmtId="3" fontId="28" fillId="35" borderId="0" xfId="1568" applyNumberFormat="1" applyFont="1" applyFill="1" applyAlignment="1">
      <alignment horizontal="center" vertical="center"/>
    </xf>
    <xf numFmtId="3" fontId="28" fillId="35" borderId="0" xfId="1561" applyNumberFormat="1" applyFont="1" applyFill="1" applyAlignment="1">
      <alignment horizontal="left" vertical="center" wrapText="1"/>
    </xf>
    <xf numFmtId="3" fontId="28" fillId="35" borderId="0" xfId="1568" applyNumberFormat="1" applyFont="1" applyFill="1" applyAlignment="1">
      <alignment vertical="center"/>
    </xf>
    <xf numFmtId="0" fontId="27" fillId="35" borderId="0" xfId="1561" applyFont="1" applyFill="1" applyBorder="1" applyAlignment="1">
      <alignment vertical="center"/>
    </xf>
    <xf numFmtId="0" fontId="27" fillId="35" borderId="0" xfId="1561" applyFont="1" applyFill="1" applyBorder="1" applyAlignment="1">
      <alignment horizontal="center" vertical="center"/>
    </xf>
    <xf numFmtId="1" fontId="28" fillId="35" borderId="21" xfId="1562" applyNumberFormat="1" applyFont="1" applyFill="1" applyBorder="1" applyAlignment="1">
      <alignment horizontal="right" vertical="center"/>
    </xf>
    <xf numFmtId="1" fontId="28" fillId="35" borderId="0" xfId="1568" applyNumberFormat="1" applyFont="1" applyFill="1" applyAlignment="1">
      <alignment vertical="center"/>
    </xf>
    <xf numFmtId="1" fontId="35" fillId="35" borderId="0" xfId="1576" applyNumberFormat="1" applyFont="1" applyFill="1" applyBorder="1" applyAlignment="1">
      <alignment vertical="center"/>
    </xf>
    <xf numFmtId="1" fontId="35" fillId="35" borderId="0" xfId="1576" applyNumberFormat="1" applyFont="1" applyFill="1" applyBorder="1" applyAlignment="1">
      <alignment horizontal="center" vertical="center"/>
    </xf>
    <xf numFmtId="1" fontId="28" fillId="35" borderId="0" xfId="1568" applyNumberFormat="1" applyFont="1" applyFill="1" applyBorder="1" applyAlignment="1">
      <alignment vertical="center"/>
    </xf>
    <xf numFmtId="1" fontId="28" fillId="35" borderId="0" xfId="1576" applyNumberFormat="1" applyFont="1" applyFill="1" applyBorder="1" applyAlignment="1">
      <alignment horizontal="left" vertical="center"/>
    </xf>
    <xf numFmtId="1" fontId="28" fillId="35" borderId="0" xfId="1576" applyNumberFormat="1" applyFont="1" applyFill="1" applyBorder="1" applyAlignment="1">
      <alignment horizontal="center" vertical="center"/>
    </xf>
    <xf numFmtId="1" fontId="28" fillId="35" borderId="0" xfId="1576" applyNumberFormat="1" applyFont="1" applyFill="1" applyBorder="1" applyAlignment="1">
      <alignment horizontal="left" vertical="center" indent="1"/>
    </xf>
    <xf numFmtId="0" fontId="27" fillId="35" borderId="0" xfId="1561" applyFont="1" applyFill="1" applyBorder="1" applyAlignment="1">
      <alignment horizontal="left" indent="2"/>
    </xf>
    <xf numFmtId="0" fontId="27" fillId="35" borderId="0" xfId="1561" applyFont="1" applyFill="1" applyBorder="1" applyAlignment="1">
      <alignment horizontal="center"/>
    </xf>
    <xf numFmtId="0" fontId="27" fillId="35" borderId="0" xfId="1561" applyFont="1" applyFill="1" applyBorder="1" applyAlignment="1">
      <alignment horizontal="left" wrapText="1" indent="2"/>
    </xf>
    <xf numFmtId="0" fontId="27" fillId="35" borderId="0" xfId="1561" applyFont="1" applyFill="1" applyBorder="1" applyAlignment="1">
      <alignment horizontal="center" wrapText="1"/>
    </xf>
    <xf numFmtId="1" fontId="38" fillId="35" borderId="0" xfId="1576" applyNumberFormat="1" applyFont="1" applyFill="1" applyBorder="1" applyAlignment="1">
      <alignment horizontal="left" vertical="center"/>
    </xf>
    <xf numFmtId="1" fontId="38" fillId="35" borderId="0" xfId="1576" applyNumberFormat="1" applyFont="1" applyFill="1" applyBorder="1" applyAlignment="1">
      <alignment horizontal="center" vertical="center"/>
    </xf>
    <xf numFmtId="1" fontId="38" fillId="35" borderId="0" xfId="1568" applyNumberFormat="1" applyFont="1" applyFill="1" applyAlignment="1">
      <alignment vertical="center"/>
    </xf>
    <xf numFmtId="1" fontId="27" fillId="35" borderId="0" xfId="1576" applyNumberFormat="1" applyFont="1" applyFill="1" applyBorder="1" applyAlignment="1">
      <alignment horizontal="left" vertical="center" indent="1"/>
    </xf>
    <xf numFmtId="1" fontId="27" fillId="35" borderId="0" xfId="1576" applyNumberFormat="1" applyFont="1" applyFill="1" applyBorder="1" applyAlignment="1">
      <alignment horizontal="center" vertical="center"/>
    </xf>
    <xf numFmtId="1" fontId="41" fillId="35" borderId="0" xfId="1576" applyNumberFormat="1" applyFont="1" applyFill="1" applyBorder="1" applyAlignment="1">
      <alignment horizontal="left" vertical="center"/>
    </xf>
    <xf numFmtId="1" fontId="41" fillId="35" borderId="0" xfId="1576" applyNumberFormat="1" applyFont="1" applyFill="1" applyBorder="1" applyAlignment="1">
      <alignment horizontal="center" vertical="center"/>
    </xf>
    <xf numFmtId="1" fontId="29" fillId="35" borderId="0" xfId="1576" applyNumberFormat="1" applyFont="1" applyFill="1" applyBorder="1" applyAlignment="1">
      <alignment vertical="center"/>
    </xf>
    <xf numFmtId="1" fontId="29" fillId="35" borderId="0" xfId="1576" applyNumberFormat="1" applyFont="1" applyFill="1" applyBorder="1" applyAlignment="1">
      <alignment horizontal="center" vertical="center"/>
    </xf>
    <xf numFmtId="1" fontId="27" fillId="35" borderId="0" xfId="1576" applyNumberFormat="1" applyFont="1" applyFill="1" applyBorder="1" applyAlignment="1">
      <alignment vertical="center"/>
    </xf>
    <xf numFmtId="1" fontId="29" fillId="35" borderId="0" xfId="1568" applyNumberFormat="1" applyFont="1" applyFill="1" applyBorder="1" applyAlignment="1">
      <alignment vertical="center"/>
    </xf>
    <xf numFmtId="1" fontId="29" fillId="35" borderId="0" xfId="1568" applyNumberFormat="1" applyFont="1" applyFill="1" applyBorder="1" applyAlignment="1">
      <alignment horizontal="center" vertical="center"/>
    </xf>
    <xf numFmtId="1" fontId="27" fillId="35" borderId="0" xfId="1568" applyNumberFormat="1" applyFont="1" applyFill="1" applyBorder="1" applyAlignment="1">
      <alignment vertical="center"/>
    </xf>
    <xf numFmtId="1" fontId="28" fillId="35" borderId="0" xfId="1568" applyNumberFormat="1" applyFont="1" applyFill="1" applyBorder="1" applyAlignment="1">
      <alignment horizontal="left" vertical="center" indent="1"/>
    </xf>
    <xf numFmtId="1" fontId="28" fillId="35" borderId="0" xfId="1568" applyNumberFormat="1" applyFont="1" applyFill="1" applyBorder="1" applyAlignment="1">
      <alignment horizontal="center" vertical="center"/>
    </xf>
    <xf numFmtId="1" fontId="28" fillId="35" borderId="0" xfId="1568" quotePrefix="1" applyNumberFormat="1" applyFont="1" applyFill="1" applyBorder="1" applyAlignment="1">
      <alignment horizontal="left" vertical="center" indent="1"/>
    </xf>
    <xf numFmtId="1" fontId="28" fillId="35" borderId="0" xfId="1568" quotePrefix="1" applyNumberFormat="1" applyFont="1" applyFill="1" applyBorder="1" applyAlignment="1">
      <alignment horizontal="center" vertical="center"/>
    </xf>
    <xf numFmtId="1" fontId="28" fillId="35" borderId="0" xfId="1568" quotePrefix="1" applyNumberFormat="1" applyFont="1" applyFill="1" applyBorder="1" applyAlignment="1">
      <alignment horizontal="left" vertical="center"/>
    </xf>
    <xf numFmtId="1" fontId="41" fillId="35" borderId="0" xfId="1568" applyNumberFormat="1" applyFont="1" applyFill="1" applyBorder="1" applyAlignment="1">
      <alignment vertical="center"/>
    </xf>
    <xf numFmtId="1" fontId="38" fillId="35" borderId="0" xfId="1568" applyNumberFormat="1" applyFont="1" applyFill="1" applyBorder="1" applyAlignment="1">
      <alignment horizontal="left" vertical="center"/>
    </xf>
    <xf numFmtId="1" fontId="35" fillId="35" borderId="0" xfId="1568" applyNumberFormat="1" applyFont="1" applyFill="1" applyBorder="1" applyAlignment="1">
      <alignment vertical="center"/>
    </xf>
    <xf numFmtId="1" fontId="35" fillId="35" borderId="0" xfId="1568" applyNumberFormat="1" applyFont="1" applyFill="1" applyBorder="1" applyAlignment="1">
      <alignment horizontal="center" vertical="center"/>
    </xf>
    <xf numFmtId="3" fontId="35" fillId="35" borderId="22" xfId="1568" quotePrefix="1" applyNumberFormat="1" applyFont="1" applyFill="1" applyBorder="1" applyAlignment="1">
      <alignment horizontal="left" vertical="center"/>
    </xf>
    <xf numFmtId="3" fontId="35" fillId="35" borderId="22" xfId="1568" applyNumberFormat="1" applyFont="1" applyFill="1" applyBorder="1" applyAlignment="1">
      <alignment horizontal="center" vertical="center"/>
    </xf>
    <xf numFmtId="3" fontId="35" fillId="35" borderId="22" xfId="1568" applyNumberFormat="1" applyFont="1" applyFill="1" applyBorder="1" applyAlignment="1">
      <alignment horizontal="right" vertical="center"/>
    </xf>
    <xf numFmtId="0" fontId="38" fillId="35" borderId="0" xfId="1568" quotePrefix="1" applyFont="1" applyFill="1" applyBorder="1" applyAlignment="1">
      <alignment horizontal="left" vertical="center"/>
    </xf>
    <xf numFmtId="1" fontId="28" fillId="35" borderId="22" xfId="1568" quotePrefix="1" applyNumberFormat="1" applyFont="1" applyFill="1" applyBorder="1" applyAlignment="1">
      <alignment horizontal="center" vertical="center"/>
    </xf>
    <xf numFmtId="3" fontId="38" fillId="35" borderId="22" xfId="1568" applyNumberFormat="1" applyFont="1" applyFill="1" applyBorder="1" applyAlignment="1">
      <alignment horizontal="right" vertical="center"/>
    </xf>
    <xf numFmtId="1" fontId="15" fillId="35" borderId="0" xfId="1561" applyNumberFormat="1" applyFont="1" applyFill="1" applyAlignment="1">
      <alignment vertical="center"/>
    </xf>
    <xf numFmtId="1" fontId="16" fillId="35" borderId="0" xfId="1561" quotePrefix="1" applyNumberFormat="1" applyFont="1" applyFill="1" applyBorder="1" applyAlignment="1">
      <alignment horizontal="left" vertical="center"/>
    </xf>
    <xf numFmtId="1" fontId="16" fillId="35" borderId="0" xfId="1561" applyNumberFormat="1" applyFont="1" applyFill="1" applyBorder="1" applyAlignment="1">
      <alignment horizontal="center" vertical="center"/>
    </xf>
    <xf numFmtId="1" fontId="15" fillId="35" borderId="0" xfId="1561" applyNumberFormat="1" applyFont="1" applyFill="1" applyBorder="1" applyAlignment="1">
      <alignment vertical="center"/>
    </xf>
    <xf numFmtId="0" fontId="11" fillId="35" borderId="0" xfId="1561" applyFont="1" applyFill="1" applyAlignment="1">
      <alignment vertical="center"/>
    </xf>
    <xf numFmtId="0" fontId="15" fillId="35" borderId="0" xfId="1572" applyFont="1" applyFill="1" applyBorder="1" applyAlignment="1">
      <alignment horizontal="right" vertical="center"/>
    </xf>
    <xf numFmtId="1" fontId="15" fillId="35" borderId="0" xfId="1568" applyNumberFormat="1" applyFont="1" applyFill="1" applyAlignment="1">
      <alignment vertical="center"/>
    </xf>
    <xf numFmtId="1" fontId="16" fillId="35" borderId="0" xfId="1577" applyNumberFormat="1" applyFont="1" applyFill="1" applyBorder="1" applyAlignment="1">
      <alignment horizontal="left" vertical="center"/>
    </xf>
    <xf numFmtId="1" fontId="15" fillId="35" borderId="20" xfId="1568" applyNumberFormat="1" applyFont="1" applyFill="1" applyBorder="1" applyAlignment="1">
      <alignment horizontal="center" vertical="center"/>
    </xf>
    <xf numFmtId="0" fontId="11" fillId="35" borderId="0" xfId="1561" applyFont="1" applyFill="1"/>
    <xf numFmtId="1" fontId="15" fillId="35" borderId="0" xfId="1568" applyNumberFormat="1" applyFont="1" applyFill="1" applyBorder="1" applyAlignment="1">
      <alignment horizontal="left" vertical="center"/>
    </xf>
    <xf numFmtId="3" fontId="15" fillId="35" borderId="0" xfId="1568" applyNumberFormat="1" applyFont="1" applyFill="1" applyBorder="1" applyAlignment="1">
      <alignment horizontal="right" vertical="center"/>
    </xf>
    <xf numFmtId="3" fontId="16" fillId="35" borderId="0" xfId="1568" applyNumberFormat="1" applyFont="1" applyFill="1" applyBorder="1" applyAlignment="1">
      <alignment horizontal="right" vertical="center"/>
    </xf>
    <xf numFmtId="1" fontId="15" fillId="35" borderId="0" xfId="1568" applyNumberFormat="1" applyFont="1" applyFill="1" applyBorder="1" applyAlignment="1">
      <alignment vertical="center"/>
    </xf>
    <xf numFmtId="1" fontId="15" fillId="35" borderId="0" xfId="1577" applyNumberFormat="1" applyFont="1" applyFill="1" applyBorder="1" applyAlignment="1">
      <alignment horizontal="left" vertical="center"/>
    </xf>
    <xf numFmtId="1" fontId="26" fillId="35" borderId="0" xfId="1568" applyNumberFormat="1" applyFont="1" applyFill="1" applyBorder="1" applyAlignment="1">
      <alignment horizontal="left" vertical="center" indent="1"/>
    </xf>
    <xf numFmtId="1" fontId="15" fillId="35" borderId="0" xfId="1577" applyNumberFormat="1" applyFont="1" applyFill="1" applyBorder="1" applyAlignment="1">
      <alignment horizontal="right" vertical="center"/>
    </xf>
    <xf numFmtId="1" fontId="16" fillId="35" borderId="0" xfId="1577" applyNumberFormat="1" applyFont="1" applyFill="1" applyBorder="1" applyAlignment="1">
      <alignment horizontal="left" vertical="center" wrapText="1" indent="1"/>
    </xf>
    <xf numFmtId="1" fontId="16" fillId="35" borderId="0" xfId="1577" applyNumberFormat="1" applyFont="1" applyFill="1" applyBorder="1" applyAlignment="1">
      <alignment horizontal="left" vertical="center" indent="1"/>
    </xf>
    <xf numFmtId="1" fontId="16" fillId="35" borderId="0" xfId="1577" applyNumberFormat="1" applyFont="1" applyFill="1" applyBorder="1" applyAlignment="1">
      <alignment vertical="center"/>
    </xf>
    <xf numFmtId="1" fontId="15" fillId="35" borderId="0" xfId="1577" applyNumberFormat="1" applyFont="1" applyFill="1" applyBorder="1" applyAlignment="1">
      <alignment vertical="center" wrapText="1"/>
    </xf>
    <xf numFmtId="0" fontId="12" fillId="35" borderId="0" xfId="1561" applyFont="1" applyFill="1"/>
    <xf numFmtId="1" fontId="16" fillId="35" borderId="0" xfId="1568" applyNumberFormat="1" applyFont="1" applyFill="1" applyAlignment="1">
      <alignment horizontal="left" vertical="center" indent="1"/>
    </xf>
    <xf numFmtId="3" fontId="12" fillId="35" borderId="0" xfId="1570" applyNumberFormat="1" applyFont="1" applyFill="1" applyBorder="1" applyAlignment="1">
      <alignment vertical="center"/>
    </xf>
    <xf numFmtId="1" fontId="16" fillId="35" borderId="0" xfId="1568" applyNumberFormat="1" applyFont="1" applyFill="1" applyAlignment="1">
      <alignment horizontal="left" vertical="center"/>
    </xf>
    <xf numFmtId="0" fontId="6" fillId="0" borderId="0" xfId="1561"/>
    <xf numFmtId="1" fontId="15" fillId="35" borderId="0" xfId="1568" applyNumberFormat="1" applyFont="1" applyFill="1" applyAlignment="1">
      <alignment horizontal="left" vertical="center"/>
    </xf>
    <xf numFmtId="1" fontId="16" fillId="35" borderId="0" xfId="1568" applyNumberFormat="1" applyFont="1" applyFill="1" applyAlignment="1">
      <alignment vertical="center"/>
    </xf>
    <xf numFmtId="1" fontId="15" fillId="35" borderId="0" xfId="1568" quotePrefix="1" applyNumberFormat="1" applyFont="1" applyFill="1" applyAlignment="1">
      <alignment horizontal="left" vertical="center"/>
    </xf>
    <xf numFmtId="1" fontId="16" fillId="35" borderId="22" xfId="1577" applyNumberFormat="1" applyFont="1" applyFill="1" applyBorder="1" applyAlignment="1">
      <alignment vertical="center"/>
    </xf>
    <xf numFmtId="0" fontId="11" fillId="0" borderId="0" xfId="1561" applyFont="1" applyFill="1"/>
    <xf numFmtId="1" fontId="15" fillId="35" borderId="0" xfId="1568" applyNumberFormat="1" applyFont="1" applyFill="1" applyAlignment="1">
      <alignment horizontal="center" vertical="center"/>
    </xf>
    <xf numFmtId="0" fontId="15" fillId="35" borderId="0" xfId="1568" applyFont="1" applyFill="1" applyAlignment="1">
      <alignment vertical="center"/>
    </xf>
    <xf numFmtId="1" fontId="16" fillId="35" borderId="0" xfId="1568" applyNumberFormat="1" applyFont="1" applyFill="1" applyBorder="1" applyAlignment="1">
      <alignment vertical="center"/>
    </xf>
    <xf numFmtId="1" fontId="16" fillId="35" borderId="0" xfId="1568" applyNumberFormat="1" applyFont="1" applyFill="1" applyBorder="1" applyAlignment="1">
      <alignment horizontal="center" vertical="center"/>
    </xf>
    <xf numFmtId="1" fontId="16" fillId="35" borderId="0" xfId="1561" applyNumberFormat="1" applyFont="1" applyFill="1" applyBorder="1" applyAlignment="1">
      <alignment horizontal="left" vertical="center"/>
    </xf>
    <xf numFmtId="3" fontId="16" fillId="0" borderId="0" xfId="1565" applyNumberFormat="1" applyFont="1" applyFill="1" applyBorder="1" applyAlignment="1">
      <alignment horizontal="right" vertical="center"/>
    </xf>
    <xf numFmtId="0" fontId="11" fillId="0" borderId="0" xfId="1565" applyFont="1" applyFill="1" applyBorder="1" applyAlignment="1">
      <alignment vertical="center"/>
    </xf>
    <xf numFmtId="0" fontId="15" fillId="0" borderId="0" xfId="1564" applyFont="1" applyFill="1" applyBorder="1" applyAlignment="1">
      <alignment horizontal="left" vertical="center" indent="1"/>
    </xf>
    <xf numFmtId="0" fontId="11" fillId="0" borderId="0" xfId="1565" applyFont="1" applyFill="1" applyBorder="1" applyAlignment="1">
      <alignment horizontal="left" vertical="center"/>
    </xf>
    <xf numFmtId="0" fontId="12" fillId="0" borderId="0" xfId="1565" applyFont="1" applyFill="1" applyBorder="1" applyAlignment="1">
      <alignment vertical="center"/>
    </xf>
    <xf numFmtId="0" fontId="11" fillId="35" borderId="0" xfId="1561" applyFont="1" applyFill="1" applyBorder="1" applyAlignment="1">
      <alignment vertical="center"/>
    </xf>
    <xf numFmtId="0" fontId="6" fillId="0" borderId="0" xfId="1561" applyFill="1"/>
    <xf numFmtId="0" fontId="6" fillId="0" borderId="0" xfId="1561" applyBorder="1"/>
    <xf numFmtId="1" fontId="15" fillId="35" borderId="23" xfId="1571" applyNumberFormat="1" applyFont="1" applyFill="1" applyBorder="1" applyAlignment="1">
      <alignment vertical="center"/>
    </xf>
    <xf numFmtId="0" fontId="15" fillId="0" borderId="0" xfId="1572" applyFont="1" applyFill="1" applyBorder="1" applyAlignment="1">
      <alignment horizontal="right" vertical="center"/>
    </xf>
    <xf numFmtId="0" fontId="12" fillId="35" borderId="0" xfId="1561" applyFont="1" applyFill="1" applyAlignment="1">
      <alignment vertical="center"/>
    </xf>
    <xf numFmtId="0" fontId="11" fillId="35" borderId="0" xfId="1561" applyFont="1" applyFill="1" applyAlignment="1">
      <alignment horizontal="left" vertical="center" indent="1"/>
    </xf>
    <xf numFmtId="0" fontId="12" fillId="35" borderId="0" xfId="1561" quotePrefix="1" applyFont="1" applyFill="1" applyAlignment="1">
      <alignment horizontal="left" vertical="center"/>
    </xf>
    <xf numFmtId="3" fontId="16" fillId="35" borderId="22" xfId="1568" applyNumberFormat="1" applyFont="1" applyFill="1" applyBorder="1" applyAlignment="1">
      <alignment horizontal="right" vertical="center"/>
    </xf>
    <xf numFmtId="0" fontId="12" fillId="35" borderId="0" xfId="1561" applyFont="1" applyFill="1" applyBorder="1" applyAlignment="1">
      <alignment horizontal="left" vertical="center"/>
    </xf>
    <xf numFmtId="3" fontId="11" fillId="35" borderId="0" xfId="1561" applyNumberFormat="1" applyFont="1" applyFill="1"/>
    <xf numFmtId="0" fontId="15" fillId="0" borderId="0" xfId="1776" applyFont="1" applyBorder="1" applyAlignment="1">
      <alignment horizontal="left" vertical="center"/>
    </xf>
    <xf numFmtId="0" fontId="16" fillId="0" borderId="0" xfId="1776" applyFont="1" applyBorder="1" applyAlignment="1">
      <alignment vertical="center"/>
    </xf>
    <xf numFmtId="0" fontId="16" fillId="0" borderId="20" xfId="1776" applyFont="1" applyBorder="1" applyAlignment="1">
      <alignment vertical="center"/>
    </xf>
    <xf numFmtId="0" fontId="16" fillId="0" borderId="0" xfId="1776" quotePrefix="1" applyFont="1" applyBorder="1" applyAlignment="1">
      <alignment horizontal="left" vertical="center"/>
    </xf>
    <xf numFmtId="0" fontId="15" fillId="0" borderId="0" xfId="1776" applyFont="1" applyBorder="1" applyAlignment="1">
      <alignment vertical="center"/>
    </xf>
    <xf numFmtId="0" fontId="15" fillId="35" borderId="20" xfId="1572" applyFont="1" applyFill="1" applyBorder="1" applyAlignment="1">
      <alignment horizontal="right" vertical="center"/>
    </xf>
    <xf numFmtId="1" fontId="15" fillId="35" borderId="22" xfId="1562" applyNumberFormat="1" applyFont="1" applyFill="1" applyBorder="1" applyAlignment="1">
      <alignment horizontal="right" vertical="center"/>
    </xf>
    <xf numFmtId="0" fontId="15" fillId="0" borderId="0" xfId="0" applyFont="1" applyFill="1" applyAlignment="1">
      <alignment vertical="center" wrapText="1"/>
    </xf>
    <xf numFmtId="0" fontId="11" fillId="0" borderId="20" xfId="0" applyFont="1" applyFill="1" applyBorder="1" applyAlignment="1">
      <alignment horizontal="right"/>
    </xf>
    <xf numFmtId="0" fontId="11" fillId="0" borderId="0" xfId="0" applyFont="1" applyFill="1" applyBorder="1" applyAlignment="1">
      <alignment horizontal="right"/>
    </xf>
    <xf numFmtId="0" fontId="15" fillId="0" borderId="21" xfId="1565" applyFont="1" applyFill="1" applyBorder="1" applyAlignment="1">
      <alignment horizontal="right" vertical="center" wrapText="1"/>
    </xf>
    <xf numFmtId="165" fontId="16" fillId="0" borderId="0" xfId="0" applyNumberFormat="1" applyFont="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15" fillId="0" borderId="0" xfId="1578" applyFont="1" applyFill="1" applyBorder="1" applyAlignment="1">
      <alignment vertical="center"/>
    </xf>
    <xf numFmtId="0" fontId="15" fillId="0" borderId="0" xfId="1578" applyFont="1" applyAlignment="1">
      <alignment vertical="center"/>
    </xf>
    <xf numFmtId="0" fontId="11" fillId="0" borderId="20" xfId="1578" applyFont="1" applyBorder="1" applyAlignment="1">
      <alignment vertical="center"/>
    </xf>
    <xf numFmtId="0" fontId="11" fillId="0" borderId="0" xfId="1578" applyFont="1" applyAlignment="1">
      <alignment vertical="center"/>
    </xf>
    <xf numFmtId="0" fontId="16" fillId="0" borderId="0" xfId="1578" applyFont="1" applyBorder="1" applyAlignment="1">
      <alignment vertical="center"/>
    </xf>
    <xf numFmtId="0" fontId="16" fillId="0" borderId="0" xfId="1578" applyFont="1" applyAlignment="1">
      <alignment vertical="center"/>
    </xf>
    <xf numFmtId="0" fontId="15" fillId="0" borderId="0" xfId="1578" applyFont="1" applyFill="1" applyBorder="1"/>
    <xf numFmtId="1" fontId="16" fillId="0" borderId="0" xfId="1578" applyNumberFormat="1" applyFont="1" applyFill="1" applyAlignment="1">
      <alignment horizontal="right" vertical="center"/>
    </xf>
    <xf numFmtId="1" fontId="15" fillId="0" borderId="0" xfId="1578" applyNumberFormat="1" applyFont="1" applyFill="1"/>
    <xf numFmtId="0" fontId="12" fillId="35" borderId="0" xfId="1776" applyFont="1" applyFill="1"/>
    <xf numFmtId="3" fontId="12" fillId="35" borderId="0" xfId="1776" applyNumberFormat="1" applyFont="1" applyFill="1"/>
    <xf numFmtId="165" fontId="12" fillId="35" borderId="0" xfId="1776" applyNumberFormat="1" applyFont="1" applyFill="1"/>
    <xf numFmtId="0" fontId="17" fillId="35" borderId="0" xfId="1776" applyFont="1" applyFill="1"/>
    <xf numFmtId="0" fontId="11" fillId="35" borderId="0" xfId="1776" applyFont="1" applyFill="1"/>
    <xf numFmtId="3" fontId="11" fillId="35" borderId="0" xfId="1776" applyNumberFormat="1" applyFont="1" applyFill="1"/>
    <xf numFmtId="0" fontId="30" fillId="35" borderId="0" xfId="1776" applyFill="1"/>
    <xf numFmtId="1" fontId="12" fillId="21" borderId="0" xfId="1776" applyNumberFormat="1" applyFont="1" applyFill="1" applyAlignment="1">
      <alignment horizontal="right" vertical="center"/>
    </xf>
    <xf numFmtId="1" fontId="12" fillId="0" borderId="0" xfId="1776" applyNumberFormat="1" applyFont="1" applyFill="1" applyAlignment="1">
      <alignment horizontal="right" vertical="center"/>
    </xf>
    <xf numFmtId="165" fontId="11" fillId="0" borderId="0" xfId="1776" applyNumberFormat="1" applyFont="1" applyFill="1"/>
    <xf numFmtId="0" fontId="12" fillId="35" borderId="0" xfId="1776" applyFont="1" applyFill="1" applyAlignment="1">
      <alignment horizontal="left"/>
    </xf>
    <xf numFmtId="164" fontId="11" fillId="0" borderId="0" xfId="1776" applyNumberFormat="1" applyFont="1" applyFill="1"/>
    <xf numFmtId="164" fontId="11" fillId="35" borderId="0" xfId="1776" applyNumberFormat="1" applyFont="1" applyFill="1"/>
    <xf numFmtId="0" fontId="11" fillId="35" borderId="0" xfId="1776" applyFont="1" applyFill="1" applyAlignment="1">
      <alignment horizontal="left"/>
    </xf>
    <xf numFmtId="0" fontId="12" fillId="35" borderId="0" xfId="1776" quotePrefix="1" applyFont="1" applyFill="1" applyAlignment="1">
      <alignment horizontal="left"/>
    </xf>
    <xf numFmtId="3" fontId="11" fillId="0" borderId="0" xfId="1776" applyNumberFormat="1" applyFont="1" applyFill="1"/>
    <xf numFmtId="0" fontId="30" fillId="0" borderId="0" xfId="1776" applyFill="1"/>
    <xf numFmtId="0" fontId="11" fillId="0" borderId="0" xfId="1776" applyFont="1" applyFill="1"/>
    <xf numFmtId="0" fontId="15" fillId="0" borderId="22" xfId="0" applyFont="1" applyBorder="1" applyAlignment="1">
      <alignment vertical="center"/>
    </xf>
    <xf numFmtId="165" fontId="16" fillId="37" borderId="20" xfId="0" applyNumberFormat="1" applyFont="1" applyFill="1" applyBorder="1" applyAlignment="1">
      <alignment horizontal="right" vertical="center"/>
    </xf>
    <xf numFmtId="165" fontId="15" fillId="37" borderId="21" xfId="0" applyNumberFormat="1" applyFont="1" applyFill="1" applyBorder="1" applyAlignment="1">
      <alignment horizontal="right" vertical="center"/>
    </xf>
    <xf numFmtId="165" fontId="15" fillId="37" borderId="20" xfId="0" applyNumberFormat="1" applyFont="1" applyFill="1" applyBorder="1" applyAlignment="1">
      <alignment horizontal="right" vertical="center"/>
    </xf>
    <xf numFmtId="165" fontId="11" fillId="37" borderId="0" xfId="0" applyNumberFormat="1" applyFont="1" applyFill="1" applyBorder="1" applyAlignment="1">
      <alignment horizontal="right" vertical="center"/>
    </xf>
    <xf numFmtId="165" fontId="12" fillId="37" borderId="0" xfId="0" applyNumberFormat="1" applyFont="1" applyFill="1" applyBorder="1" applyAlignment="1">
      <alignment horizontal="right" vertical="center"/>
    </xf>
    <xf numFmtId="0" fontId="15" fillId="0" borderId="0" xfId="1565" quotePrefix="1" applyFont="1" applyFill="1" applyBorder="1" applyAlignment="1">
      <alignment horizontal="left" vertical="center"/>
    </xf>
    <xf numFmtId="3" fontId="16" fillId="0" borderId="26" xfId="1565" applyNumberFormat="1" applyFont="1" applyFill="1" applyBorder="1" applyAlignment="1">
      <alignment horizontal="right" vertical="center"/>
    </xf>
    <xf numFmtId="3" fontId="16" fillId="0" borderId="24" xfId="1565" applyNumberFormat="1" applyFont="1" applyFill="1" applyBorder="1" applyAlignment="1">
      <alignment horizontal="right" vertical="center"/>
    </xf>
    <xf numFmtId="3" fontId="16" fillId="0" borderId="25" xfId="1565" applyNumberFormat="1" applyFont="1" applyFill="1" applyBorder="1" applyAlignment="1">
      <alignment horizontal="right" vertical="center"/>
    </xf>
    <xf numFmtId="3" fontId="16" fillId="0" borderId="20" xfId="1565" applyNumberFormat="1" applyFont="1" applyFill="1" applyBorder="1" applyAlignment="1">
      <alignment horizontal="right" vertical="center"/>
    </xf>
    <xf numFmtId="165" fontId="12" fillId="35" borderId="0" xfId="0" applyNumberFormat="1" applyFont="1" applyFill="1"/>
    <xf numFmtId="0" fontId="12" fillId="32" borderId="0" xfId="0" applyFont="1" applyFill="1"/>
    <xf numFmtId="0" fontId="43" fillId="35" borderId="0" xfId="1561" applyFont="1" applyFill="1" applyAlignment="1">
      <alignment vertical="center"/>
    </xf>
    <xf numFmtId="0" fontId="43" fillId="35" borderId="0" xfId="1561" applyFont="1" applyFill="1" applyAlignment="1">
      <alignment horizontal="center" vertical="center"/>
    </xf>
    <xf numFmtId="3" fontId="37" fillId="35" borderId="0" xfId="1568" applyNumberFormat="1" applyFont="1" applyFill="1" applyBorder="1" applyAlignment="1">
      <alignment horizontal="left" vertical="center"/>
    </xf>
    <xf numFmtId="3" fontId="37" fillId="35" borderId="0" xfId="1568" applyNumberFormat="1" applyFont="1" applyFill="1" applyBorder="1" applyAlignment="1">
      <alignment horizontal="center" vertical="center"/>
    </xf>
    <xf numFmtId="0" fontId="36" fillId="35" borderId="0" xfId="1568" applyFont="1" applyFill="1" applyBorder="1" applyAlignment="1">
      <alignment horizontal="center" vertical="center"/>
    </xf>
    <xf numFmtId="0" fontId="36" fillId="35" borderId="0" xfId="1568" applyFont="1" applyFill="1" applyBorder="1" applyAlignment="1">
      <alignment vertical="center"/>
    </xf>
    <xf numFmtId="0" fontId="36" fillId="35" borderId="0" xfId="1568" applyFont="1" applyFill="1" applyBorder="1" applyAlignment="1">
      <alignment horizontal="left" vertical="center" indent="1"/>
    </xf>
    <xf numFmtId="0" fontId="36" fillId="35" borderId="0" xfId="1568" quotePrefix="1" applyFont="1" applyFill="1" applyBorder="1" applyAlignment="1">
      <alignment horizontal="left" vertical="center" indent="1"/>
    </xf>
    <xf numFmtId="0" fontId="37" fillId="35" borderId="0" xfId="1568" applyFont="1" applyFill="1" applyBorder="1" applyAlignment="1">
      <alignment horizontal="center" vertical="center" wrapText="1"/>
    </xf>
    <xf numFmtId="0" fontId="35" fillId="35" borderId="0" xfId="1572" applyFont="1" applyFill="1" applyBorder="1" applyAlignment="1">
      <alignment horizontal="center" vertical="center"/>
    </xf>
    <xf numFmtId="1" fontId="26" fillId="35" borderId="0" xfId="1568" applyNumberFormat="1" applyFont="1" applyFill="1" applyAlignment="1">
      <alignment vertical="center"/>
    </xf>
    <xf numFmtId="1" fontId="15" fillId="35" borderId="0" xfId="1568" applyNumberFormat="1" applyFont="1" applyFill="1" applyAlignment="1">
      <alignment horizontal="left" vertical="center" indent="1"/>
    </xf>
    <xf numFmtId="165" fontId="15" fillId="37" borderId="22" xfId="0" applyNumberFormat="1" applyFont="1" applyFill="1" applyBorder="1" applyAlignment="1">
      <alignment horizontal="right" vertical="center"/>
    </xf>
    <xf numFmtId="3" fontId="15" fillId="0" borderId="22" xfId="1565" applyNumberFormat="1" applyFont="1" applyFill="1" applyBorder="1" applyAlignment="1">
      <alignment horizontal="right" vertical="center"/>
    </xf>
    <xf numFmtId="3" fontId="38" fillId="0" borderId="0" xfId="1568" applyNumberFormat="1" applyFont="1" applyFill="1" applyBorder="1" applyAlignment="1">
      <alignment horizontal="right" vertical="center"/>
    </xf>
    <xf numFmtId="1" fontId="15" fillId="35" borderId="0" xfId="1568" applyNumberFormat="1" applyFont="1" applyFill="1" applyAlignment="1">
      <alignment horizontal="right" vertical="center"/>
    </xf>
    <xf numFmtId="168" fontId="15" fillId="35" borderId="0" xfId="1568" applyNumberFormat="1" applyFont="1" applyFill="1" applyAlignment="1">
      <alignment horizontal="right" vertical="center"/>
    </xf>
    <xf numFmtId="0" fontId="11" fillId="0" borderId="0" xfId="1776" quotePrefix="1" applyFont="1" applyBorder="1" applyAlignment="1">
      <alignment horizontal="left" vertical="center"/>
    </xf>
    <xf numFmtId="0" fontId="11" fillId="0" borderId="0" xfId="1776" quotePrefix="1" applyFont="1" applyAlignment="1">
      <alignment horizontal="left" vertical="center"/>
    </xf>
    <xf numFmtId="0" fontId="11" fillId="0" borderId="0" xfId="1776" applyFont="1" applyAlignment="1">
      <alignment horizontal="left" vertical="center"/>
    </xf>
    <xf numFmtId="0" fontId="37" fillId="35" borderId="0" xfId="1572" applyFont="1" applyFill="1" applyBorder="1" applyAlignment="1">
      <alignment vertical="center"/>
    </xf>
    <xf numFmtId="0" fontId="44" fillId="0" borderId="0" xfId="1561" quotePrefix="1" applyFont="1" applyBorder="1" applyAlignment="1">
      <alignment horizontal="left"/>
    </xf>
    <xf numFmtId="0" fontId="44" fillId="0" borderId="0" xfId="1561" applyFont="1" applyBorder="1" applyAlignment="1">
      <alignment horizontal="left"/>
    </xf>
    <xf numFmtId="0" fontId="45" fillId="0" borderId="0" xfId="1578" applyFont="1" applyAlignment="1">
      <alignment vertical="center"/>
    </xf>
    <xf numFmtId="1" fontId="16" fillId="0" borderId="0" xfId="1571" applyNumberFormat="1" applyFont="1" applyFill="1" applyBorder="1" applyAlignment="1">
      <alignment horizontal="left" vertical="center"/>
    </xf>
    <xf numFmtId="165" fontId="16" fillId="0" borderId="0" xfId="0" applyNumberFormat="1" applyFont="1" applyFill="1" applyBorder="1" applyAlignment="1">
      <alignment horizontal="right" vertical="center"/>
    </xf>
    <xf numFmtId="3" fontId="15" fillId="0" borderId="0" xfId="0" applyNumberFormat="1" applyFont="1" applyFill="1" applyAlignment="1">
      <alignment vertical="center"/>
    </xf>
    <xf numFmtId="0" fontId="16" fillId="0" borderId="0" xfId="0" applyFont="1" applyFill="1" applyAlignment="1">
      <alignment vertical="center"/>
    </xf>
    <xf numFmtId="0" fontId="26" fillId="0" borderId="0" xfId="0" applyFont="1" applyFill="1" applyAlignment="1">
      <alignment vertical="center"/>
    </xf>
    <xf numFmtId="0" fontId="15" fillId="0" borderId="0" xfId="0" applyFont="1" applyFill="1" applyBorder="1" applyAlignment="1">
      <alignment vertical="center"/>
    </xf>
    <xf numFmtId="0" fontId="15" fillId="0" borderId="20" xfId="0" quotePrefix="1" applyFont="1" applyFill="1" applyBorder="1" applyAlignment="1">
      <alignment horizontal="right" vertical="center"/>
    </xf>
    <xf numFmtId="0" fontId="15" fillId="0" borderId="0" xfId="0" applyFont="1" applyFill="1" applyBorder="1" applyAlignment="1">
      <alignment horizontal="right" vertical="center"/>
    </xf>
    <xf numFmtId="165" fontId="16"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0" xfId="0" applyNumberFormat="1" applyFont="1" applyFill="1" applyBorder="1" applyAlignment="1">
      <alignment horizontal="right" vertical="center"/>
    </xf>
    <xf numFmtId="165" fontId="15" fillId="0" borderId="22" xfId="0" applyNumberFormat="1" applyFont="1" applyFill="1" applyBorder="1" applyAlignment="1">
      <alignment horizontal="right" vertical="center"/>
    </xf>
    <xf numFmtId="165" fontId="15" fillId="0" borderId="0" xfId="0" applyNumberFormat="1" applyFont="1" applyFill="1" applyAlignment="1">
      <alignment vertical="center"/>
    </xf>
    <xf numFmtId="3" fontId="15" fillId="0" borderId="22" xfId="1565" applyNumberFormat="1" applyFont="1" applyFill="1" applyBorder="1" applyAlignment="1">
      <alignment vertical="center"/>
    </xf>
    <xf numFmtId="0" fontId="15" fillId="0" borderId="20" xfId="1578" quotePrefix="1" applyFont="1" applyFill="1" applyBorder="1" applyAlignment="1">
      <alignment horizontal="right" vertical="center"/>
    </xf>
    <xf numFmtId="164" fontId="15" fillId="0" borderId="0" xfId="1578" quotePrefix="1" applyNumberFormat="1" applyFont="1" applyFill="1" applyBorder="1" applyAlignment="1">
      <alignment horizontal="right" vertical="center"/>
    </xf>
    <xf numFmtId="164" fontId="15" fillId="0" borderId="0" xfId="1578" applyNumberFormat="1" applyFont="1" applyFill="1" applyBorder="1" applyAlignment="1">
      <alignment horizontal="right" vertical="center"/>
    </xf>
    <xf numFmtId="0" fontId="11" fillId="0" borderId="21" xfId="1578" applyFont="1" applyFill="1" applyBorder="1" applyAlignment="1">
      <alignment horizontal="right" vertical="center"/>
    </xf>
    <xf numFmtId="3" fontId="15" fillId="0" borderId="20" xfId="1574" applyNumberFormat="1" applyFont="1" applyFill="1" applyBorder="1" applyAlignment="1">
      <alignment vertical="center"/>
    </xf>
    <xf numFmtId="3" fontId="16" fillId="0" borderId="25" xfId="1574" applyNumberFormat="1" applyFont="1" applyFill="1" applyBorder="1" applyAlignment="1">
      <alignment vertical="center"/>
    </xf>
    <xf numFmtId="0" fontId="15" fillId="0" borderId="0" xfId="1578" applyFont="1" applyFill="1" applyAlignment="1">
      <alignment vertical="center"/>
    </xf>
    <xf numFmtId="0" fontId="16" fillId="0" borderId="0" xfId="1574" applyFont="1" applyFill="1" applyAlignment="1">
      <alignment vertical="center"/>
    </xf>
    <xf numFmtId="3" fontId="15" fillId="0" borderId="21" xfId="1574" applyNumberFormat="1" applyFont="1" applyFill="1" applyBorder="1" applyAlignment="1">
      <alignment vertical="center"/>
    </xf>
    <xf numFmtId="0" fontId="11" fillId="0" borderId="21" xfId="0" quotePrefix="1" applyFont="1" applyFill="1" applyBorder="1" applyAlignment="1">
      <alignment horizontal="right" vertical="center"/>
    </xf>
    <xf numFmtId="0" fontId="11" fillId="0" borderId="20" xfId="0"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1" fillId="0" borderId="21" xfId="0" applyNumberFormat="1" applyFont="1" applyFill="1" applyBorder="1" applyAlignment="1">
      <alignment horizontal="right" vertical="center"/>
    </xf>
    <xf numFmtId="165" fontId="11" fillId="0" borderId="25" xfId="0" applyNumberFormat="1" applyFont="1" applyFill="1" applyBorder="1" applyAlignment="1">
      <alignment horizontal="right" vertical="center"/>
    </xf>
    <xf numFmtId="165" fontId="11" fillId="0" borderId="20" xfId="0" applyNumberFormat="1" applyFont="1" applyFill="1" applyBorder="1" applyAlignment="1">
      <alignment horizontal="right" vertical="center"/>
    </xf>
    <xf numFmtId="165" fontId="12" fillId="0" borderId="2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2" fillId="0" borderId="21" xfId="0" applyNumberFormat="1" applyFont="1" applyFill="1" applyBorder="1" applyAlignment="1">
      <alignment horizontal="right" vertical="center"/>
    </xf>
    <xf numFmtId="165" fontId="12" fillId="0" borderId="21" xfId="1571" applyNumberFormat="1" applyFont="1" applyFill="1" applyBorder="1" applyAlignment="1">
      <alignment vertical="center"/>
    </xf>
    <xf numFmtId="165" fontId="16" fillId="0" borderId="21" xfId="0" applyNumberFormat="1" applyFont="1" applyFill="1" applyBorder="1" applyAlignment="1">
      <alignment horizontal="right" vertical="center"/>
    </xf>
    <xf numFmtId="165" fontId="16" fillId="0" borderId="25" xfId="0" applyNumberFormat="1" applyFont="1" applyFill="1" applyBorder="1" applyAlignment="1">
      <alignment horizontal="right" vertical="center"/>
    </xf>
    <xf numFmtId="164" fontId="36" fillId="0" borderId="0" xfId="0" quotePrefix="1" applyNumberFormat="1" applyFont="1" applyFill="1" applyBorder="1" applyAlignment="1">
      <alignment horizontal="right" vertical="center"/>
    </xf>
    <xf numFmtId="164" fontId="36" fillId="0" borderId="0" xfId="0" applyNumberFormat="1" applyFont="1" applyFill="1" applyBorder="1" applyAlignment="1">
      <alignment horizontal="right" vertical="center"/>
    </xf>
    <xf numFmtId="0" fontId="36" fillId="0" borderId="21" xfId="1572" applyFont="1" applyFill="1" applyBorder="1" applyAlignment="1">
      <alignment horizontal="right" vertical="center"/>
    </xf>
    <xf numFmtId="3" fontId="36" fillId="0" borderId="20" xfId="1568" applyNumberFormat="1" applyFont="1" applyFill="1" applyBorder="1" applyAlignment="1">
      <alignment horizontal="center" vertical="center"/>
    </xf>
    <xf numFmtId="3" fontId="36" fillId="0" borderId="0" xfId="1568" applyNumberFormat="1" applyFont="1" applyFill="1" applyBorder="1" applyAlignment="1">
      <alignment horizontal="right" vertical="center"/>
    </xf>
    <xf numFmtId="3" fontId="37" fillId="0" borderId="0" xfId="1568" applyNumberFormat="1" applyFont="1" applyFill="1" applyBorder="1" applyAlignment="1">
      <alignment horizontal="right" vertical="center"/>
    </xf>
    <xf numFmtId="3" fontId="36" fillId="0" borderId="0" xfId="1568" applyNumberFormat="1" applyFont="1" applyFill="1" applyBorder="1" applyAlignment="1">
      <alignment horizontal="center" vertical="center"/>
    </xf>
    <xf numFmtId="0" fontId="43" fillId="0" borderId="0" xfId="1561" applyFont="1" applyFill="1"/>
    <xf numFmtId="3" fontId="39" fillId="0" borderId="0" xfId="1568" applyNumberFormat="1" applyFont="1" applyFill="1" applyBorder="1" applyAlignment="1">
      <alignment horizontal="right" vertical="center"/>
    </xf>
    <xf numFmtId="3" fontId="37" fillId="0" borderId="0" xfId="1572" applyNumberFormat="1" applyFont="1" applyFill="1" applyBorder="1" applyAlignment="1">
      <alignment horizontal="right" vertical="center"/>
    </xf>
    <xf numFmtId="3" fontId="43" fillId="0" borderId="0" xfId="1561" applyNumberFormat="1" applyFont="1" applyFill="1" applyBorder="1" applyAlignment="1">
      <alignment horizontal="right" vertical="center"/>
    </xf>
    <xf numFmtId="3" fontId="43" fillId="0" borderId="0" xfId="1561" applyNumberFormat="1" applyFont="1" applyFill="1" applyBorder="1" applyAlignment="1">
      <alignment horizontal="right"/>
    </xf>
    <xf numFmtId="3" fontId="37" fillId="0" borderId="0" xfId="1568" applyNumberFormat="1" applyFont="1" applyFill="1" applyAlignment="1">
      <alignment vertical="center"/>
    </xf>
    <xf numFmtId="3" fontId="40" fillId="0" borderId="22" xfId="1561" applyNumberFormat="1" applyFont="1" applyFill="1" applyBorder="1" applyAlignment="1">
      <alignment horizontal="right" vertical="center"/>
    </xf>
    <xf numFmtId="164" fontId="15" fillId="35" borderId="0" xfId="0" quotePrefix="1" applyNumberFormat="1" applyFont="1" applyFill="1" applyBorder="1" applyAlignment="1">
      <alignment horizontal="right" vertical="center"/>
    </xf>
    <xf numFmtId="164" fontId="15" fillId="35" borderId="0" xfId="0" applyNumberFormat="1" applyFont="1" applyFill="1" applyBorder="1" applyAlignment="1">
      <alignment horizontal="right" vertical="center"/>
    </xf>
    <xf numFmtId="0" fontId="35" fillId="35" borderId="0" xfId="1572" applyFont="1" applyFill="1" applyBorder="1" applyAlignment="1">
      <alignment horizontal="right" vertical="center"/>
    </xf>
    <xf numFmtId="164" fontId="28" fillId="35" borderId="0" xfId="0" quotePrefix="1" applyNumberFormat="1" applyFont="1" applyFill="1" applyBorder="1" applyAlignment="1">
      <alignment horizontal="right" vertical="center"/>
    </xf>
    <xf numFmtId="164" fontId="28" fillId="35" borderId="0" xfId="0" applyNumberFormat="1" applyFont="1" applyFill="1" applyBorder="1" applyAlignment="1">
      <alignment horizontal="right" vertical="center"/>
    </xf>
    <xf numFmtId="3" fontId="12" fillId="35" borderId="0" xfId="1568" applyNumberFormat="1" applyFont="1" applyFill="1" applyBorder="1" applyAlignment="1">
      <alignment horizontal="right" vertical="center"/>
    </xf>
    <xf numFmtId="0" fontId="15" fillId="0" borderId="20" xfId="1572" applyFont="1" applyFill="1" applyBorder="1" applyAlignment="1">
      <alignment horizontal="right" vertical="center"/>
    </xf>
    <xf numFmtId="1" fontId="15" fillId="0" borderId="22" xfId="1562" applyNumberFormat="1" applyFont="1" applyFill="1" applyBorder="1" applyAlignment="1">
      <alignment horizontal="right" vertical="center"/>
    </xf>
    <xf numFmtId="0" fontId="11" fillId="35" borderId="0" xfId="1561" applyFont="1" applyFill="1" applyBorder="1" applyAlignment="1">
      <alignment horizontal="right" vertical="center"/>
    </xf>
    <xf numFmtId="3" fontId="15" fillId="35" borderId="0" xfId="1569" applyNumberFormat="1" applyFont="1" applyFill="1" applyBorder="1" applyAlignment="1">
      <alignment horizontal="right" vertical="center"/>
    </xf>
    <xf numFmtId="3" fontId="16" fillId="35" borderId="22" xfId="1573" applyNumberFormat="1" applyFont="1" applyFill="1" applyBorder="1" applyAlignment="1">
      <alignment horizontal="right" wrapText="1"/>
    </xf>
    <xf numFmtId="3" fontId="16" fillId="35" borderId="0" xfId="1569" applyNumberFormat="1" applyFont="1" applyFill="1" applyBorder="1" applyAlignment="1">
      <alignment horizontal="right" vertical="center"/>
    </xf>
    <xf numFmtId="3" fontId="15" fillId="35" borderId="0" xfId="1561" applyNumberFormat="1" applyFont="1" applyFill="1" applyBorder="1" applyAlignment="1">
      <alignment horizontal="right"/>
    </xf>
    <xf numFmtId="3" fontId="16" fillId="35" borderId="22" xfId="1569" applyNumberFormat="1" applyFont="1" applyFill="1" applyBorder="1" applyAlignment="1">
      <alignment horizontal="right" vertical="center"/>
    </xf>
    <xf numFmtId="3" fontId="15" fillId="35" borderId="0" xfId="1561" applyNumberFormat="1" applyFont="1" applyFill="1" applyBorder="1" applyAlignment="1">
      <alignment horizontal="right" vertical="center"/>
    </xf>
    <xf numFmtId="0" fontId="11" fillId="35" borderId="0" xfId="0" applyFont="1" applyFill="1" applyAlignment="1">
      <alignment horizontal="center" vertical="top" wrapText="1"/>
    </xf>
    <xf numFmtId="0" fontId="46" fillId="35" borderId="0" xfId="1568" applyFont="1" applyFill="1" applyAlignment="1">
      <alignment horizontal="right" vertical="center" wrapText="1"/>
    </xf>
    <xf numFmtId="168" fontId="15" fillId="21" borderId="0" xfId="1568" applyNumberFormat="1" applyFont="1" applyFill="1" applyAlignment="1">
      <alignment horizontal="right" vertical="center"/>
    </xf>
    <xf numFmtId="3" fontId="27" fillId="35" borderId="0" xfId="1568" applyNumberFormat="1" applyFont="1" applyFill="1" applyBorder="1" applyAlignment="1">
      <alignment horizontal="center" vertical="center"/>
    </xf>
    <xf numFmtId="164" fontId="43" fillId="0" borderId="0" xfId="0" applyNumberFormat="1" applyFont="1" applyFill="1" applyBorder="1" applyAlignment="1">
      <alignment horizontal="right" vertical="center"/>
    </xf>
    <xf numFmtId="164" fontId="43" fillId="0" borderId="0" xfId="0" quotePrefix="1" applyNumberFormat="1" applyFont="1" applyFill="1" applyBorder="1" applyAlignment="1">
      <alignment horizontal="right" vertical="center"/>
    </xf>
    <xf numFmtId="0" fontId="43" fillId="35" borderId="21" xfId="1572" applyFont="1" applyFill="1" applyBorder="1" applyAlignment="1">
      <alignment horizontal="right" vertical="center"/>
    </xf>
    <xf numFmtId="3" fontId="43" fillId="35" borderId="0" xfId="1568" applyNumberFormat="1" applyFont="1" applyFill="1" applyBorder="1" applyAlignment="1">
      <alignment horizontal="center" vertical="center"/>
    </xf>
    <xf numFmtId="3" fontId="27" fillId="35" borderId="0" xfId="1568" applyNumberFormat="1" applyFont="1" applyFill="1" applyAlignment="1">
      <alignment horizontal="center" vertical="center"/>
    </xf>
    <xf numFmtId="0" fontId="29" fillId="35" borderId="0" xfId="1568" applyFont="1" applyFill="1" applyBorder="1" applyAlignment="1">
      <alignment vertical="center"/>
    </xf>
    <xf numFmtId="3" fontId="28" fillId="0" borderId="0" xfId="1568" applyNumberFormat="1"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quotePrefix="1" applyNumberFormat="1" applyFont="1" applyFill="1" applyBorder="1" applyAlignment="1">
      <alignment horizontal="right" vertical="center"/>
    </xf>
    <xf numFmtId="1" fontId="11" fillId="35" borderId="20" xfId="1568" applyNumberFormat="1" applyFont="1" applyFill="1" applyBorder="1" applyAlignment="1">
      <alignment horizontal="center" vertical="center"/>
    </xf>
    <xf numFmtId="3" fontId="11" fillId="35" borderId="0" xfId="1568" applyNumberFormat="1" applyFont="1" applyFill="1" applyBorder="1" applyAlignment="1">
      <alignment horizontal="right" vertical="center"/>
    </xf>
    <xf numFmtId="3" fontId="12" fillId="0" borderId="22" xfId="1568" applyNumberFormat="1" applyFont="1" applyFill="1" applyBorder="1" applyAlignment="1">
      <alignment horizontal="right" vertical="center"/>
    </xf>
    <xf numFmtId="1" fontId="12" fillId="35" borderId="0" xfId="1568" applyNumberFormat="1" applyFont="1" applyFill="1" applyAlignment="1">
      <alignment horizontal="center" vertical="center"/>
    </xf>
    <xf numFmtId="3" fontId="12" fillId="35" borderId="22" xfId="1568" applyNumberFormat="1" applyFont="1" applyFill="1" applyBorder="1" applyAlignment="1">
      <alignment horizontal="right" vertical="center"/>
    </xf>
    <xf numFmtId="1" fontId="11" fillId="35" borderId="0" xfId="1568" applyNumberFormat="1" applyFont="1" applyFill="1" applyAlignment="1">
      <alignment horizontal="center" vertical="center"/>
    </xf>
    <xf numFmtId="3" fontId="12" fillId="0" borderId="0" xfId="1565" applyNumberFormat="1" applyFont="1" applyFill="1" applyBorder="1" applyAlignment="1">
      <alignment horizontal="right" vertical="center"/>
    </xf>
    <xf numFmtId="3" fontId="14" fillId="0" borderId="0" xfId="1565" applyNumberFormat="1" applyFont="1" applyFill="1" applyBorder="1" applyAlignment="1">
      <alignment horizontal="right" vertical="center"/>
    </xf>
    <xf numFmtId="0" fontId="11" fillId="0" borderId="20" xfId="0" quotePrefix="1" applyFont="1" applyFill="1" applyBorder="1" applyAlignment="1">
      <alignment horizontal="right" vertical="center"/>
    </xf>
    <xf numFmtId="165" fontId="11" fillId="0" borderId="0" xfId="0" applyNumberFormat="1" applyFont="1" applyFill="1" applyBorder="1" applyAlignment="1">
      <alignment vertical="center"/>
    </xf>
    <xf numFmtId="164" fontId="16" fillId="21" borderId="0" xfId="0" applyNumberFormat="1" applyFont="1" applyFill="1" applyAlignment="1">
      <alignment horizontal="right" vertical="center"/>
    </xf>
    <xf numFmtId="165" fontId="11" fillId="0" borderId="0" xfId="0" applyNumberFormat="1" applyFont="1" applyAlignment="1">
      <alignment vertical="center"/>
    </xf>
    <xf numFmtId="3" fontId="11" fillId="35" borderId="0" xfId="0" applyNumberFormat="1" applyFont="1" applyFill="1" applyAlignment="1">
      <alignment horizontal="center" vertical="top" wrapText="1"/>
    </xf>
    <xf numFmtId="3" fontId="11" fillId="35" borderId="0" xfId="0" applyNumberFormat="1" applyFont="1" applyFill="1" applyAlignment="1">
      <alignment horizontal="center" vertical="top"/>
    </xf>
    <xf numFmtId="3" fontId="11" fillId="35" borderId="0" xfId="0" applyNumberFormat="1" applyFont="1" applyFill="1" applyAlignment="1">
      <alignment horizontal="center"/>
    </xf>
    <xf numFmtId="3" fontId="11" fillId="35" borderId="0" xfId="0" applyNumberFormat="1" applyFont="1" applyFill="1" applyAlignment="1">
      <alignment horizontal="right"/>
    </xf>
    <xf numFmtId="3" fontId="12" fillId="21" borderId="0" xfId="0" applyNumberFormat="1" applyFont="1" applyFill="1" applyAlignment="1">
      <alignment horizontal="right" vertical="center"/>
    </xf>
    <xf numFmtId="3" fontId="11" fillId="35" borderId="0" xfId="0" applyNumberFormat="1" applyFont="1" applyFill="1" applyAlignment="1"/>
    <xf numFmtId="3" fontId="12" fillId="21" borderId="0" xfId="1776" applyNumberFormat="1" applyFont="1" applyFill="1" applyAlignment="1">
      <alignment horizontal="right" vertical="center"/>
    </xf>
    <xf numFmtId="3" fontId="12" fillId="0" borderId="0" xfId="1776" applyNumberFormat="1" applyFont="1" applyFill="1" applyAlignment="1">
      <alignment horizontal="right" vertical="center"/>
    </xf>
    <xf numFmtId="3" fontId="12" fillId="36" borderId="0" xfId="0" applyNumberFormat="1" applyFont="1" applyFill="1" applyAlignment="1">
      <alignment horizontal="center"/>
    </xf>
    <xf numFmtId="3" fontId="11" fillId="0" borderId="0" xfId="0" applyNumberFormat="1" applyFont="1" applyFill="1"/>
    <xf numFmtId="3" fontId="12" fillId="0" borderId="0" xfId="0" applyNumberFormat="1" applyFont="1" applyFill="1"/>
    <xf numFmtId="3" fontId="0" fillId="0" borderId="0" xfId="0" applyNumberFormat="1"/>
    <xf numFmtId="0" fontId="14" fillId="0" borderId="0" xfId="1575" applyFont="1" applyFill="1" applyBorder="1"/>
    <xf numFmtId="3" fontId="11" fillId="0" borderId="0" xfId="1565" applyNumberFormat="1" applyFont="1" applyFill="1" applyBorder="1" applyAlignment="1">
      <alignment vertical="center"/>
    </xf>
    <xf numFmtId="0" fontId="12" fillId="35" borderId="0" xfId="0" applyFont="1" applyFill="1" applyAlignment="1">
      <alignment horizontal="left"/>
    </xf>
    <xf numFmtId="3" fontId="17" fillId="35" borderId="0" xfId="0" applyNumberFormat="1" applyFont="1" applyFill="1"/>
    <xf numFmtId="0" fontId="12" fillId="0" borderId="0" xfId="0" applyFont="1" applyFill="1"/>
    <xf numFmtId="164" fontId="12" fillId="0" borderId="0" xfId="1776" applyNumberFormat="1" applyFont="1" applyFill="1"/>
    <xf numFmtId="164" fontId="15" fillId="0" borderId="0" xfId="1565" applyNumberFormat="1" applyFont="1" applyFill="1" applyBorder="1" applyAlignment="1">
      <alignment horizontal="right" vertical="center"/>
    </xf>
    <xf numFmtId="3" fontId="11" fillId="0" borderId="0" xfId="0" applyNumberFormat="1" applyFont="1" applyFill="1" applyAlignment="1">
      <alignment vertical="center"/>
    </xf>
    <xf numFmtId="0" fontId="11" fillId="0" borderId="21" xfId="1776" applyFont="1" applyBorder="1" applyAlignment="1">
      <alignment vertical="center"/>
    </xf>
    <xf numFmtId="0" fontId="11" fillId="0" borderId="22" xfId="1776" applyFont="1" applyBorder="1" applyAlignment="1">
      <alignment vertical="center"/>
    </xf>
    <xf numFmtId="3" fontId="15" fillId="0" borderId="0" xfId="1574" applyNumberFormat="1" applyFont="1" applyAlignment="1">
      <alignment vertical="center"/>
    </xf>
    <xf numFmtId="0" fontId="28" fillId="35" borderId="0" xfId="1568" applyFont="1" applyFill="1" applyBorder="1" applyAlignment="1">
      <alignment vertical="center" wrapText="1"/>
    </xf>
    <xf numFmtId="1" fontId="27" fillId="35" borderId="0" xfId="1576" quotePrefix="1" applyNumberFormat="1" applyFont="1" applyFill="1" applyBorder="1" applyAlignment="1">
      <alignment horizontal="left" vertical="center" indent="1"/>
    </xf>
    <xf numFmtId="1" fontId="27" fillId="35" borderId="0" xfId="1568" quotePrefix="1" applyNumberFormat="1" applyFont="1" applyFill="1" applyBorder="1" applyAlignment="1">
      <alignment horizontal="left" vertical="center" indent="1"/>
    </xf>
    <xf numFmtId="0" fontId="11" fillId="37" borderId="20" xfId="0" quotePrefix="1" applyFont="1" applyFill="1" applyBorder="1" applyAlignment="1">
      <alignment horizontal="right" vertical="center"/>
    </xf>
    <xf numFmtId="164" fontId="11" fillId="37" borderId="0" xfId="0" quotePrefix="1" applyNumberFormat="1" applyFont="1" applyFill="1" applyBorder="1" applyAlignment="1">
      <alignment horizontal="right" vertical="center"/>
    </xf>
    <xf numFmtId="164" fontId="11" fillId="37" borderId="0" xfId="0" applyNumberFormat="1" applyFont="1" applyFill="1" applyBorder="1" applyAlignment="1">
      <alignment horizontal="right" vertical="center"/>
    </xf>
    <xf numFmtId="0" fontId="15" fillId="0" borderId="0" xfId="1563" applyFont="1" applyFill="1" applyBorder="1" applyAlignment="1">
      <alignment horizontal="left" vertical="center" indent="1"/>
    </xf>
    <xf numFmtId="3" fontId="15" fillId="0" borderId="0" xfId="1563" applyNumberFormat="1" applyFont="1" applyFill="1" applyBorder="1" applyAlignment="1">
      <alignment horizontal="right" vertical="center"/>
    </xf>
    <xf numFmtId="0" fontId="15" fillId="0" borderId="0" xfId="1563" quotePrefix="1" applyFont="1" applyFill="1" applyBorder="1" applyAlignment="1">
      <alignment horizontal="left" vertical="center" indent="1"/>
    </xf>
    <xf numFmtId="3" fontId="15" fillId="0" borderId="21" xfId="1563" applyNumberFormat="1" applyFont="1" applyFill="1" applyBorder="1" applyAlignment="1">
      <alignment horizontal="right" vertical="center"/>
    </xf>
    <xf numFmtId="0" fontId="11" fillId="35" borderId="0" xfId="1561" quotePrefix="1" applyFont="1" applyFill="1" applyAlignment="1">
      <alignment horizontal="left" vertical="center"/>
    </xf>
    <xf numFmtId="1" fontId="12" fillId="35" borderId="0" xfId="1568" applyNumberFormat="1" applyFont="1" applyFill="1" applyAlignment="1">
      <alignment vertical="center"/>
    </xf>
    <xf numFmtId="1" fontId="12" fillId="35" borderId="0" xfId="1568" applyNumberFormat="1" applyFont="1" applyFill="1" applyAlignment="1">
      <alignment horizontal="left" vertical="center" indent="1"/>
    </xf>
    <xf numFmtId="0" fontId="11" fillId="0" borderId="0" xfId="1561" applyFont="1" applyBorder="1" applyAlignment="1">
      <alignment horizontal="left" vertical="center" indent="1"/>
    </xf>
    <xf numFmtId="0" fontId="11" fillId="0" borderId="0" xfId="1561" applyFont="1" applyBorder="1" applyAlignment="1">
      <alignment horizontal="left" vertical="center" wrapText="1" indent="2"/>
    </xf>
    <xf numFmtId="0" fontId="12" fillId="0" borderId="0" xfId="1569" applyFont="1" applyBorder="1" applyAlignment="1">
      <alignment horizontal="left" vertical="center"/>
    </xf>
    <xf numFmtId="0" fontId="11" fillId="0" borderId="0" xfId="1569" applyFont="1" applyBorder="1" applyAlignment="1">
      <alignment horizontal="left" vertical="center"/>
    </xf>
    <xf numFmtId="1" fontId="12" fillId="35" borderId="22" xfId="1577" applyNumberFormat="1" applyFont="1" applyFill="1" applyBorder="1" applyAlignment="1">
      <alignment vertical="center"/>
    </xf>
    <xf numFmtId="3" fontId="16" fillId="0" borderId="0" xfId="1578" applyNumberFormat="1" applyFont="1" applyAlignment="1">
      <alignment vertical="center"/>
    </xf>
    <xf numFmtId="0" fontId="11" fillId="0" borderId="0" xfId="1432" applyFont="1" applyBorder="1" applyAlignment="1">
      <alignment vertical="center"/>
    </xf>
    <xf numFmtId="0" fontId="15" fillId="52" borderId="0" xfId="1565" applyFont="1" applyFill="1" applyBorder="1" applyAlignment="1">
      <alignment horizontal="left" vertical="center"/>
    </xf>
    <xf numFmtId="1" fontId="15" fillId="52" borderId="0" xfId="1568" applyNumberFormat="1" applyFont="1" applyFill="1" applyAlignment="1">
      <alignment horizontal="center" vertical="center"/>
    </xf>
    <xf numFmtId="1" fontId="11" fillId="52" borderId="0" xfId="1568" applyNumberFormat="1" applyFont="1" applyFill="1" applyAlignment="1">
      <alignment horizontal="center" vertical="center"/>
    </xf>
    <xf numFmtId="0" fontId="15" fillId="0" borderId="0" xfId="1565" applyFont="1" applyFill="1" applyBorder="1" applyAlignment="1">
      <alignment vertical="center"/>
    </xf>
    <xf numFmtId="0" fontId="15" fillId="52" borderId="0" xfId="1565" applyFont="1" applyFill="1" applyBorder="1" applyAlignment="1">
      <alignment vertical="center"/>
    </xf>
    <xf numFmtId="0" fontId="36" fillId="0" borderId="0" xfId="1568" applyFont="1" applyFill="1" applyBorder="1" applyAlignment="1">
      <alignment horizontal="left" vertical="center" indent="1"/>
    </xf>
    <xf numFmtId="0" fontId="11" fillId="52" borderId="0" xfId="1565" applyFont="1" applyFill="1" applyBorder="1" applyAlignment="1">
      <alignment vertical="center"/>
    </xf>
    <xf numFmtId="0" fontId="16" fillId="52" borderId="0" xfId="1565" applyFont="1" applyFill="1" applyBorder="1" applyAlignment="1">
      <alignment vertical="center"/>
    </xf>
    <xf numFmtId="3" fontId="11" fillId="0" borderId="0" xfId="1565" applyNumberFormat="1" applyFont="1" applyFill="1" applyBorder="1" applyAlignment="1">
      <alignment horizontal="right" vertical="center"/>
    </xf>
    <xf numFmtId="3" fontId="15" fillId="0" borderId="0" xfId="1565" applyNumberFormat="1" applyFont="1" applyFill="1" applyBorder="1" applyAlignment="1">
      <alignment vertical="center"/>
    </xf>
    <xf numFmtId="3" fontId="15" fillId="0" borderId="0" xfId="1565" applyNumberFormat="1" applyFont="1" applyFill="1" applyBorder="1" applyAlignment="1">
      <alignment horizontal="right" vertical="center"/>
    </xf>
    <xf numFmtId="3" fontId="26" fillId="0" borderId="0" xfId="1565" applyNumberFormat="1" applyFont="1" applyFill="1" applyBorder="1" applyAlignment="1">
      <alignment horizontal="right" vertical="center"/>
    </xf>
    <xf numFmtId="3" fontId="15" fillId="0" borderId="0" xfId="1565" applyNumberFormat="1" applyFont="1" applyFill="1" applyBorder="1" applyAlignment="1">
      <alignment horizontal="right" vertical="center"/>
    </xf>
    <xf numFmtId="3" fontId="16" fillId="0" borderId="0" xfId="1565" applyNumberFormat="1" applyFont="1" applyFill="1" applyBorder="1" applyAlignment="1">
      <alignment vertical="center"/>
    </xf>
    <xf numFmtId="3" fontId="12" fillId="0" borderId="0" xfId="1565" applyNumberFormat="1" applyFont="1" applyFill="1" applyBorder="1" applyAlignment="1">
      <alignment horizontal="right" vertical="center"/>
    </xf>
    <xf numFmtId="0" fontId="11" fillId="52" borderId="0" xfId="1561" applyFont="1" applyFill="1"/>
    <xf numFmtId="3" fontId="16" fillId="0" borderId="21" xfId="1574" applyNumberFormat="1" applyFont="1" applyFill="1" applyBorder="1" applyAlignment="1">
      <alignment vertical="center"/>
    </xf>
    <xf numFmtId="3" fontId="16" fillId="52" borderId="25" xfId="1574" applyNumberFormat="1" applyFont="1" applyFill="1" applyBorder="1" applyAlignment="1">
      <alignment vertical="center"/>
    </xf>
    <xf numFmtId="3" fontId="11" fillId="52" borderId="0" xfId="1561" applyNumberFormat="1" applyFont="1" applyFill="1"/>
    <xf numFmtId="0" fontId="15" fillId="0" borderId="0" xfId="1565" applyFont="1" applyFill="1" applyBorder="1" applyAlignment="1">
      <alignment vertical="center"/>
    </xf>
    <xf numFmtId="0" fontId="6" fillId="52" borderId="0" xfId="1561" applyFill="1"/>
    <xf numFmtId="0" fontId="11" fillId="0" borderId="0" xfId="1561" applyFont="1" applyFill="1" applyBorder="1" applyAlignment="1">
      <alignment horizontal="left" vertical="center" indent="1"/>
    </xf>
    <xf numFmtId="0" fontId="27" fillId="35" borderId="0" xfId="1568" applyFont="1" applyFill="1" applyBorder="1" applyAlignment="1">
      <alignment vertical="center" wrapText="1"/>
    </xf>
    <xf numFmtId="0" fontId="11" fillId="52" borderId="0" xfId="1565" applyFont="1" applyFill="1" applyBorder="1" applyAlignment="1">
      <alignment horizontal="left" vertical="center"/>
    </xf>
    <xf numFmtId="0" fontId="0" fillId="52" borderId="0" xfId="0" applyFill="1" applyAlignment="1"/>
    <xf numFmtId="0" fontId="28" fillId="52" borderId="0" xfId="1568" applyFont="1" applyFill="1" applyAlignment="1">
      <alignment horizontal="center" vertical="center"/>
    </xf>
    <xf numFmtId="3" fontId="28" fillId="52" borderId="0" xfId="1568" applyNumberFormat="1" applyFont="1" applyFill="1" applyAlignment="1">
      <alignment horizontal="center" vertical="center"/>
    </xf>
    <xf numFmtId="3" fontId="27" fillId="52" borderId="0" xfId="1568" applyNumberFormat="1" applyFont="1" applyFill="1" applyAlignment="1">
      <alignment horizontal="center" vertical="center"/>
    </xf>
    <xf numFmtId="3" fontId="16" fillId="52" borderId="0" xfId="1565" applyNumberFormat="1" applyFont="1" applyFill="1" applyBorder="1" applyAlignment="1">
      <alignment horizontal="right" vertical="center"/>
    </xf>
    <xf numFmtId="0" fontId="15" fillId="0" borderId="0" xfId="2160" quotePrefix="1" applyFont="1" applyBorder="1" applyAlignment="1">
      <alignment horizontal="left" vertical="center"/>
    </xf>
    <xf numFmtId="3" fontId="15" fillId="35" borderId="0" xfId="1568" applyNumberFormat="1" applyFont="1" applyFill="1" applyBorder="1" applyAlignment="1">
      <alignment horizontal="right" vertical="center"/>
    </xf>
    <xf numFmtId="0" fontId="15" fillId="0" borderId="0" xfId="2160" quotePrefix="1" applyFont="1" applyBorder="1" applyAlignment="1">
      <alignment horizontal="left" vertical="center" wrapText="1"/>
    </xf>
    <xf numFmtId="0" fontId="44" fillId="52" borderId="0" xfId="1561" applyFont="1" applyFill="1" applyBorder="1" applyAlignment="1">
      <alignment horizontal="left"/>
    </xf>
    <xf numFmtId="1" fontId="38" fillId="35" borderId="22" xfId="1568" quotePrefix="1" applyNumberFormat="1" applyFont="1" applyFill="1" applyBorder="1" applyAlignment="1">
      <alignment horizontal="left" vertical="center"/>
    </xf>
    <xf numFmtId="3" fontId="28" fillId="52" borderId="0" xfId="1561" applyNumberFormat="1" applyFont="1" applyFill="1" applyAlignment="1">
      <alignment horizontal="left" vertical="center" wrapText="1"/>
    </xf>
    <xf numFmtId="3" fontId="28" fillId="35" borderId="0" xfId="1568" applyNumberFormat="1" applyFont="1" applyFill="1" applyBorder="1" applyAlignment="1">
      <alignment horizontal="right" vertical="center"/>
    </xf>
    <xf numFmtId="1" fontId="28" fillId="35" borderId="0" xfId="1568" applyNumberFormat="1" applyFont="1" applyFill="1" applyBorder="1" applyAlignment="1">
      <alignment horizontal="left" vertical="center" indent="1"/>
    </xf>
    <xf numFmtId="0" fontId="15" fillId="52" borderId="0" xfId="1563" applyFont="1" applyFill="1" applyBorder="1" applyAlignment="1">
      <alignment horizontal="left" vertical="center" indent="1"/>
    </xf>
    <xf numFmtId="0" fontId="15" fillId="52" borderId="0" xfId="1578" applyFont="1" applyFill="1" applyBorder="1"/>
    <xf numFmtId="0" fontId="40" fillId="0" borderId="0" xfId="1561" applyFont="1" applyFill="1" applyBorder="1" applyAlignment="1">
      <alignment horizontal="left"/>
    </xf>
    <xf numFmtId="0" fontId="35" fillId="0" borderId="0" xfId="1568" applyFont="1" applyFill="1" applyAlignment="1">
      <alignment vertical="center"/>
    </xf>
    <xf numFmtId="0" fontId="12" fillId="0" borderId="0" xfId="1561" applyFont="1" applyFill="1"/>
    <xf numFmtId="1" fontId="11" fillId="0" borderId="0" xfId="1577" applyNumberFormat="1" applyFont="1" applyFill="1" applyBorder="1" applyAlignment="1">
      <alignment vertical="center"/>
    </xf>
    <xf numFmtId="3" fontId="15" fillId="0" borderId="0" xfId="2185" applyNumberFormat="1" applyFont="1" applyFill="1" applyBorder="1" applyAlignment="1">
      <alignment horizontal="right" wrapText="1"/>
    </xf>
    <xf numFmtId="0" fontId="15" fillId="0" borderId="0" xfId="2184" applyFont="1" applyFill="1" applyBorder="1" applyAlignment="1">
      <alignment vertical="center"/>
    </xf>
    <xf numFmtId="0" fontId="15" fillId="0" borderId="0" xfId="2184" applyFont="1" applyFill="1" applyBorder="1" applyAlignment="1">
      <alignment horizontal="left" vertical="center" indent="1"/>
    </xf>
    <xf numFmtId="3" fontId="15" fillId="52" borderId="0" xfId="1565" applyNumberFormat="1" applyFont="1" applyFill="1" applyBorder="1" applyAlignment="1">
      <alignment vertical="center"/>
    </xf>
    <xf numFmtId="1" fontId="15" fillId="52" borderId="0" xfId="1577" applyNumberFormat="1" applyFont="1" applyFill="1" applyBorder="1" applyAlignment="1">
      <alignment vertical="center"/>
    </xf>
    <xf numFmtId="3" fontId="28" fillId="52" borderId="0" xfId="1568" applyNumberFormat="1" applyFont="1" applyFill="1" applyBorder="1" applyAlignment="1">
      <alignment horizontal="right" vertical="center"/>
    </xf>
    <xf numFmtId="3" fontId="15" fillId="52" borderId="0" xfId="1568" applyNumberFormat="1" applyFont="1" applyFill="1" applyBorder="1" applyAlignment="1">
      <alignment horizontal="right" vertical="center"/>
    </xf>
    <xf numFmtId="3" fontId="16" fillId="52" borderId="0" xfId="1578" applyNumberFormat="1" applyFont="1" applyFill="1" applyAlignment="1">
      <alignment vertical="center"/>
    </xf>
    <xf numFmtId="0" fontId="15" fillId="52" borderId="0" xfId="1574" applyFont="1" applyFill="1" applyBorder="1" applyAlignment="1">
      <alignment vertical="center"/>
    </xf>
    <xf numFmtId="0" fontId="15" fillId="52" borderId="0" xfId="1578" applyFont="1" applyFill="1" applyAlignment="1">
      <alignment vertical="center"/>
    </xf>
    <xf numFmtId="165" fontId="12" fillId="0" borderId="2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0" fontId="11" fillId="0" borderId="0" xfId="0" applyFont="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11" fillId="0" borderId="0" xfId="0" applyFont="1" applyFill="1" applyBorder="1" applyAlignment="1">
      <alignment horizontal="right" vertical="center"/>
    </xf>
    <xf numFmtId="0" fontId="11"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26" fillId="0" borderId="0" xfId="0" applyFont="1" applyAlignment="1">
      <alignment vertical="center"/>
    </xf>
    <xf numFmtId="0" fontId="15" fillId="0" borderId="21" xfId="0" applyFont="1" applyBorder="1" applyAlignment="1">
      <alignment vertical="center"/>
    </xf>
    <xf numFmtId="0" fontId="15" fillId="0" borderId="0" xfId="0" applyFont="1" applyAlignment="1">
      <alignment vertical="center" wrapText="1"/>
    </xf>
    <xf numFmtId="0" fontId="15" fillId="0" borderId="0" xfId="0" applyFont="1" applyFill="1" applyAlignment="1">
      <alignment vertical="center"/>
    </xf>
    <xf numFmtId="0" fontId="26" fillId="0" borderId="20" xfId="0" applyFont="1" applyBorder="1" applyAlignment="1">
      <alignment vertical="center"/>
    </xf>
    <xf numFmtId="0" fontId="15" fillId="0" borderId="0" xfId="0" applyFont="1" applyFill="1" applyAlignment="1">
      <alignment vertical="center" wrapText="1"/>
    </xf>
    <xf numFmtId="0" fontId="15" fillId="0" borderId="22" xfId="0" applyFont="1" applyBorder="1" applyAlignment="1">
      <alignment vertical="center"/>
    </xf>
    <xf numFmtId="0" fontId="15" fillId="0" borderId="0" xfId="0" applyFont="1" applyFill="1" applyBorder="1" applyAlignment="1">
      <alignment vertical="center"/>
    </xf>
    <xf numFmtId="165" fontId="16"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0" xfId="0" applyNumberFormat="1" applyFont="1" applyFill="1" applyBorder="1" applyAlignment="1">
      <alignment horizontal="right" vertical="center"/>
    </xf>
    <xf numFmtId="165" fontId="15" fillId="0" borderId="22"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2" fillId="0" borderId="2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4" fontId="11" fillId="0" borderId="0" xfId="0" applyNumberFormat="1" applyFont="1" applyFill="1" applyBorder="1" applyAlignment="1">
      <alignment horizontal="right" vertical="center"/>
    </xf>
    <xf numFmtId="164" fontId="11" fillId="0" borderId="0" xfId="0" quotePrefix="1" applyNumberFormat="1" applyFont="1" applyFill="1" applyBorder="1" applyAlignment="1">
      <alignment horizontal="right" vertical="center"/>
    </xf>
    <xf numFmtId="0" fontId="11" fillId="0" borderId="20" xfId="0" quotePrefix="1" applyFont="1" applyFill="1" applyBorder="1" applyAlignment="1">
      <alignment horizontal="right" vertical="center"/>
    </xf>
    <xf numFmtId="165" fontId="11" fillId="0" borderId="0" xfId="0" applyNumberFormat="1" applyFont="1" applyFill="1" applyBorder="1" applyAlignment="1">
      <alignment vertical="center"/>
    </xf>
    <xf numFmtId="164" fontId="16" fillId="21" borderId="0" xfId="0" applyNumberFormat="1" applyFont="1" applyFill="1" applyAlignment="1">
      <alignment horizontal="right" vertical="center"/>
    </xf>
    <xf numFmtId="165" fontId="11" fillId="0" borderId="0" xfId="0" applyNumberFormat="1" applyFont="1" applyAlignment="1">
      <alignment vertical="center"/>
    </xf>
    <xf numFmtId="0" fontId="11" fillId="0" borderId="0" xfId="1432" applyFont="1" applyBorder="1" applyAlignment="1">
      <alignment vertical="center"/>
    </xf>
    <xf numFmtId="176" fontId="11" fillId="0" borderId="0" xfId="1432" applyNumberFormat="1" applyFont="1" applyFill="1" applyBorder="1" applyAlignment="1">
      <alignment horizontal="right" vertical="center"/>
    </xf>
    <xf numFmtId="176" fontId="15" fillId="0" borderId="0" xfId="1432" applyNumberFormat="1" applyFont="1" applyBorder="1" applyAlignment="1">
      <alignment vertical="center" wrapText="1"/>
    </xf>
    <xf numFmtId="176" fontId="15" fillId="52" borderId="0" xfId="1432" applyNumberFormat="1" applyFont="1" applyFill="1" applyBorder="1" applyAlignment="1">
      <alignment horizontal="left" vertical="center"/>
    </xf>
    <xf numFmtId="176" fontId="11" fillId="52" borderId="0" xfId="1432" applyNumberFormat="1" applyFont="1" applyFill="1" applyBorder="1" applyAlignment="1">
      <alignment vertical="center" wrapText="1"/>
    </xf>
    <xf numFmtId="176" fontId="15" fillId="52" borderId="0" xfId="1432" applyNumberFormat="1" applyFont="1" applyFill="1" applyBorder="1" applyAlignment="1">
      <alignment vertical="center" wrapText="1"/>
    </xf>
    <xf numFmtId="164" fontId="12" fillId="0" borderId="0" xfId="0" applyNumberFormat="1" applyFont="1" applyFill="1" applyBorder="1" applyAlignment="1">
      <alignment horizontal="right" vertical="center"/>
    </xf>
    <xf numFmtId="0" fontId="106" fillId="0" borderId="0" xfId="0" applyFont="1" applyAlignment="1">
      <alignment vertical="center"/>
    </xf>
    <xf numFmtId="3" fontId="106" fillId="52" borderId="0" xfId="1561" applyNumberFormat="1" applyFont="1" applyFill="1"/>
    <xf numFmtId="3" fontId="106" fillId="0" borderId="0" xfId="1574" applyNumberFormat="1" applyFont="1" applyAlignment="1">
      <alignment vertical="center"/>
    </xf>
    <xf numFmtId="0" fontId="106" fillId="0" borderId="0" xfId="1574" applyFont="1" applyBorder="1" applyAlignment="1">
      <alignment vertical="center"/>
    </xf>
    <xf numFmtId="1" fontId="15" fillId="52" borderId="0" xfId="1568" applyNumberFormat="1" applyFont="1" applyFill="1" applyBorder="1" applyAlignment="1">
      <alignment vertical="center"/>
    </xf>
    <xf numFmtId="1" fontId="15" fillId="52" borderId="0" xfId="1568" applyNumberFormat="1" applyFont="1" applyFill="1" applyBorder="1" applyAlignment="1">
      <alignment horizontal="center" vertical="center"/>
    </xf>
    <xf numFmtId="1" fontId="11" fillId="52" borderId="0" xfId="1568" quotePrefix="1" applyNumberFormat="1" applyFont="1" applyFill="1" applyAlignment="1">
      <alignment horizontal="left" vertical="center"/>
    </xf>
    <xf numFmtId="1" fontId="15" fillId="52" borderId="0" xfId="1568" applyNumberFormat="1" applyFont="1" applyFill="1" applyAlignment="1">
      <alignment vertical="center"/>
    </xf>
    <xf numFmtId="0" fontId="15" fillId="35" borderId="21" xfId="1572" applyFont="1" applyFill="1" applyBorder="1" applyAlignment="1">
      <alignment horizontal="right" vertical="center"/>
    </xf>
    <xf numFmtId="0" fontId="11" fillId="35" borderId="21" xfId="1572" applyFont="1" applyFill="1" applyBorder="1" applyAlignment="1">
      <alignment horizontal="right" vertical="center"/>
    </xf>
    <xf numFmtId="0" fontId="11" fillId="52" borderId="0" xfId="1578" applyFont="1" applyFill="1" applyAlignment="1">
      <alignment vertical="center"/>
    </xf>
    <xf numFmtId="3" fontId="15" fillId="52" borderId="0" xfId="1574" applyNumberFormat="1" applyFont="1" applyFill="1" applyBorder="1" applyAlignment="1">
      <alignment vertical="center"/>
    </xf>
    <xf numFmtId="3" fontId="15" fillId="52" borderId="0" xfId="1574" applyNumberFormat="1" applyFont="1" applyFill="1" applyAlignment="1">
      <alignment vertical="center"/>
    </xf>
    <xf numFmtId="0" fontId="15" fillId="52" borderId="0" xfId="1574" applyFont="1" applyFill="1" applyAlignment="1">
      <alignment vertical="center"/>
    </xf>
    <xf numFmtId="0" fontId="11" fillId="52" borderId="0" xfId="1569" quotePrefix="1" applyFont="1" applyFill="1" applyBorder="1" applyAlignment="1">
      <alignment horizontal="left" vertical="center" indent="1"/>
    </xf>
    <xf numFmtId="0" fontId="11" fillId="52" borderId="0" xfId="1575" applyFont="1" applyFill="1" applyBorder="1"/>
    <xf numFmtId="3" fontId="15" fillId="52" borderId="0" xfId="1565" applyNumberFormat="1" applyFont="1" applyFill="1" applyBorder="1" applyAlignment="1">
      <alignment horizontal="right" vertical="center"/>
    </xf>
    <xf numFmtId="0" fontId="11" fillId="52" borderId="0" xfId="0" applyFont="1" applyFill="1" applyAlignment="1">
      <alignment vertical="center"/>
    </xf>
    <xf numFmtId="0" fontId="11" fillId="70" borderId="20" xfId="0" quotePrefix="1" applyFont="1" applyFill="1" applyBorder="1" applyAlignment="1">
      <alignment horizontal="right" vertical="center"/>
    </xf>
    <xf numFmtId="164" fontId="11" fillId="70" borderId="0" xfId="0" quotePrefix="1" applyNumberFormat="1" applyFont="1" applyFill="1" applyBorder="1" applyAlignment="1">
      <alignment horizontal="right" vertical="center"/>
    </xf>
    <xf numFmtId="165" fontId="15" fillId="70" borderId="22" xfId="0" applyNumberFormat="1" applyFont="1" applyFill="1" applyBorder="1" applyAlignment="1">
      <alignment horizontal="right" vertical="center"/>
    </xf>
    <xf numFmtId="164" fontId="12" fillId="70" borderId="0" xfId="0" applyNumberFormat="1" applyFont="1" applyFill="1" applyBorder="1" applyAlignment="1">
      <alignment horizontal="right" vertical="center"/>
    </xf>
    <xf numFmtId="165" fontId="11" fillId="70" borderId="0" xfId="0" applyNumberFormat="1" applyFont="1" applyFill="1" applyBorder="1" applyAlignment="1">
      <alignment horizontal="right" vertical="center"/>
    </xf>
    <xf numFmtId="164" fontId="11" fillId="70" borderId="0" xfId="0" applyNumberFormat="1" applyFont="1" applyFill="1" applyBorder="1" applyAlignment="1">
      <alignment horizontal="right" vertical="center"/>
    </xf>
    <xf numFmtId="165" fontId="12" fillId="70" borderId="0" xfId="0" applyNumberFormat="1" applyFont="1" applyFill="1" applyBorder="1" applyAlignment="1">
      <alignment horizontal="right" vertical="center"/>
    </xf>
    <xf numFmtId="165" fontId="15" fillId="70" borderId="21" xfId="0" applyNumberFormat="1" applyFont="1" applyFill="1" applyBorder="1" applyAlignment="1">
      <alignment horizontal="right" vertical="center"/>
    </xf>
    <xf numFmtId="165" fontId="16" fillId="70" borderId="20" xfId="0" applyNumberFormat="1" applyFont="1" applyFill="1" applyBorder="1" applyAlignment="1">
      <alignment horizontal="right" vertical="center"/>
    </xf>
    <xf numFmtId="165" fontId="15" fillId="70" borderId="20" xfId="0" applyNumberFormat="1" applyFont="1" applyFill="1" applyBorder="1" applyAlignment="1">
      <alignment horizontal="right" vertical="center"/>
    </xf>
    <xf numFmtId="0" fontId="15" fillId="70" borderId="20" xfId="0" quotePrefix="1" applyFont="1" applyFill="1" applyBorder="1" applyAlignment="1">
      <alignment horizontal="right" vertical="center"/>
    </xf>
    <xf numFmtId="0" fontId="15" fillId="70" borderId="0" xfId="0" applyFont="1" applyFill="1" applyBorder="1" applyAlignment="1">
      <alignment horizontal="right" vertical="center"/>
    </xf>
    <xf numFmtId="0" fontId="11" fillId="70" borderId="21" xfId="0" quotePrefix="1" applyFont="1" applyFill="1" applyBorder="1" applyAlignment="1">
      <alignment horizontal="right" vertical="center"/>
    </xf>
    <xf numFmtId="0" fontId="11" fillId="70" borderId="20" xfId="0" applyFont="1" applyFill="1" applyBorder="1" applyAlignment="1">
      <alignment horizontal="right" vertical="center"/>
    </xf>
    <xf numFmtId="165" fontId="11" fillId="70" borderId="21" xfId="0" applyNumberFormat="1" applyFont="1" applyFill="1" applyBorder="1" applyAlignment="1">
      <alignment horizontal="right" vertical="center"/>
    </xf>
    <xf numFmtId="165" fontId="11" fillId="70" borderId="25" xfId="0" applyNumberFormat="1" applyFont="1" applyFill="1" applyBorder="1" applyAlignment="1">
      <alignment horizontal="right" vertical="center"/>
    </xf>
    <xf numFmtId="165" fontId="11" fillId="70" borderId="20" xfId="0" applyNumberFormat="1" applyFont="1" applyFill="1" applyBorder="1" applyAlignment="1">
      <alignment horizontal="right" vertical="center"/>
    </xf>
    <xf numFmtId="165" fontId="12" fillId="70" borderId="20" xfId="0" applyNumberFormat="1" applyFont="1" applyFill="1" applyBorder="1" applyAlignment="1">
      <alignment horizontal="right" vertical="center"/>
    </xf>
    <xf numFmtId="165" fontId="12" fillId="70" borderId="21" xfId="0" applyNumberFormat="1" applyFont="1" applyFill="1" applyBorder="1" applyAlignment="1">
      <alignment horizontal="right" vertical="center"/>
    </xf>
    <xf numFmtId="165" fontId="12" fillId="70" borderId="22" xfId="0" applyNumberFormat="1" applyFont="1" applyFill="1" applyBorder="1" applyAlignment="1">
      <alignment horizontal="right" vertical="center"/>
    </xf>
    <xf numFmtId="165" fontId="15" fillId="70" borderId="0" xfId="0" applyNumberFormat="1" applyFont="1" applyFill="1" applyBorder="1" applyAlignment="1">
      <alignment horizontal="right" vertical="center"/>
    </xf>
    <xf numFmtId="165" fontId="16" fillId="70" borderId="0" xfId="0" applyNumberFormat="1" applyFont="1" applyFill="1" applyBorder="1" applyAlignment="1">
      <alignment horizontal="right" vertical="center"/>
    </xf>
    <xf numFmtId="0" fontId="36" fillId="70" borderId="0" xfId="0" applyFont="1" applyFill="1" applyBorder="1" applyAlignment="1">
      <alignment horizontal="right" vertical="center"/>
    </xf>
    <xf numFmtId="0" fontId="36" fillId="70" borderId="0" xfId="1572" applyFont="1" applyFill="1" applyBorder="1" applyAlignment="1">
      <alignment horizontal="right" vertical="center"/>
    </xf>
    <xf numFmtId="0" fontId="36" fillId="70" borderId="21" xfId="1572" applyFont="1" applyFill="1" applyBorder="1" applyAlignment="1">
      <alignment horizontal="right" vertical="center"/>
    </xf>
    <xf numFmtId="3" fontId="36" fillId="70" borderId="0" xfId="1568" applyNumberFormat="1" applyFont="1" applyFill="1" applyBorder="1" applyAlignment="1">
      <alignment horizontal="center" vertical="center"/>
    </xf>
    <xf numFmtId="3" fontId="36" fillId="70" borderId="0" xfId="1568" applyNumberFormat="1" applyFont="1" applyFill="1" applyBorder="1" applyAlignment="1">
      <alignment horizontal="right" vertical="center"/>
    </xf>
    <xf numFmtId="3" fontId="37" fillId="70" borderId="0" xfId="1568" applyNumberFormat="1" applyFont="1" applyFill="1" applyBorder="1" applyAlignment="1">
      <alignment horizontal="right" vertical="center"/>
    </xf>
    <xf numFmtId="0" fontId="43" fillId="70" borderId="0" xfId="1561" applyFont="1" applyFill="1"/>
    <xf numFmtId="3" fontId="39" fillId="70" borderId="0" xfId="1568" applyNumberFormat="1" applyFont="1" applyFill="1" applyBorder="1" applyAlignment="1">
      <alignment horizontal="right" vertical="center"/>
    </xf>
    <xf numFmtId="3" fontId="37" fillId="70" borderId="0" xfId="1572" applyNumberFormat="1" applyFont="1" applyFill="1" applyBorder="1" applyAlignment="1">
      <alignment horizontal="right" vertical="center"/>
    </xf>
    <xf numFmtId="3" fontId="37" fillId="70" borderId="22" xfId="1568" applyNumberFormat="1" applyFont="1" applyFill="1" applyBorder="1" applyAlignment="1">
      <alignment horizontal="right" vertical="center"/>
    </xf>
    <xf numFmtId="0" fontId="43" fillId="35" borderId="36" xfId="1561" applyFont="1" applyFill="1" applyBorder="1" applyAlignment="1">
      <alignment vertical="center"/>
    </xf>
    <xf numFmtId="0" fontId="43" fillId="35" borderId="36" xfId="1561" applyFont="1" applyFill="1" applyBorder="1" applyAlignment="1">
      <alignment horizontal="center" vertical="center"/>
    </xf>
    <xf numFmtId="0" fontId="36" fillId="0" borderId="36" xfId="1572" applyFont="1" applyFill="1" applyBorder="1" applyAlignment="1">
      <alignment horizontal="right" vertical="center"/>
    </xf>
    <xf numFmtId="0" fontId="43" fillId="35" borderId="36" xfId="1572" applyFont="1" applyFill="1" applyBorder="1" applyAlignment="1">
      <alignment horizontal="right" vertical="center"/>
    </xf>
    <xf numFmtId="0" fontId="36" fillId="70" borderId="36" xfId="1572" applyFont="1" applyFill="1" applyBorder="1" applyAlignment="1">
      <alignment horizontal="right" vertical="center"/>
    </xf>
    <xf numFmtId="0" fontId="28" fillId="70" borderId="0" xfId="1572" applyFont="1" applyFill="1" applyBorder="1" applyAlignment="1">
      <alignment horizontal="right" vertical="center"/>
    </xf>
    <xf numFmtId="0" fontId="28" fillId="70" borderId="0" xfId="0" applyFont="1" applyFill="1" applyBorder="1" applyAlignment="1">
      <alignment horizontal="right" vertical="center"/>
    </xf>
    <xf numFmtId="1" fontId="28" fillId="70" borderId="21" xfId="1562" applyNumberFormat="1" applyFont="1" applyFill="1" applyBorder="1" applyAlignment="1">
      <alignment horizontal="right" vertical="center"/>
    </xf>
    <xf numFmtId="3" fontId="28" fillId="70" borderId="0" xfId="1568" applyNumberFormat="1" applyFont="1" applyFill="1" applyBorder="1" applyAlignment="1">
      <alignment horizontal="right" vertical="center"/>
    </xf>
    <xf numFmtId="3" fontId="38" fillId="70" borderId="0" xfId="1568" applyNumberFormat="1" applyFont="1" applyFill="1" applyBorder="1" applyAlignment="1">
      <alignment horizontal="right" vertical="center"/>
    </xf>
    <xf numFmtId="3" fontId="35" fillId="70" borderId="0" xfId="1568" applyNumberFormat="1" applyFont="1" applyFill="1" applyBorder="1" applyAlignment="1">
      <alignment horizontal="right" vertical="center"/>
    </xf>
    <xf numFmtId="3" fontId="35" fillId="70" borderId="22" xfId="1568" applyNumberFormat="1" applyFont="1" applyFill="1" applyBorder="1" applyAlignment="1">
      <alignment horizontal="right" vertical="center"/>
    </xf>
    <xf numFmtId="3" fontId="38" fillId="70" borderId="22" xfId="1568" applyNumberFormat="1" applyFont="1" applyFill="1" applyBorder="1" applyAlignment="1">
      <alignment horizontal="right" vertical="center"/>
    </xf>
    <xf numFmtId="0" fontId="15" fillId="70" borderId="0" xfId="1572" applyFont="1" applyFill="1" applyBorder="1" applyAlignment="1">
      <alignment horizontal="right" vertical="center"/>
    </xf>
    <xf numFmtId="0" fontId="15" fillId="70" borderId="21" xfId="1572" applyFont="1" applyFill="1" applyBorder="1" applyAlignment="1">
      <alignment horizontal="right" vertical="center"/>
    </xf>
    <xf numFmtId="1" fontId="15" fillId="70" borderId="20" xfId="1568" applyNumberFormat="1" applyFont="1" applyFill="1" applyBorder="1" applyAlignment="1">
      <alignment horizontal="center" vertical="center"/>
    </xf>
    <xf numFmtId="3" fontId="15" fillId="70" borderId="0" xfId="1568" applyNumberFormat="1" applyFont="1" applyFill="1" applyBorder="1" applyAlignment="1">
      <alignment horizontal="right" vertical="center"/>
    </xf>
    <xf numFmtId="3" fontId="16" fillId="70" borderId="0" xfId="1568" applyNumberFormat="1" applyFont="1" applyFill="1" applyBorder="1" applyAlignment="1">
      <alignment horizontal="right" vertical="center"/>
    </xf>
    <xf numFmtId="3" fontId="11" fillId="70" borderId="0" xfId="1568" applyNumberFormat="1" applyFont="1" applyFill="1" applyBorder="1" applyAlignment="1">
      <alignment horizontal="right" vertical="center"/>
    </xf>
    <xf numFmtId="3" fontId="16" fillId="70" borderId="22" xfId="1568" applyNumberFormat="1" applyFont="1" applyFill="1" applyBorder="1" applyAlignment="1">
      <alignment horizontal="right" vertical="center"/>
    </xf>
    <xf numFmtId="1" fontId="16" fillId="70" borderId="0" xfId="1568" applyNumberFormat="1" applyFont="1" applyFill="1" applyAlignment="1">
      <alignment horizontal="center" vertical="center"/>
    </xf>
    <xf numFmtId="0" fontId="15" fillId="70" borderId="20" xfId="1572" applyFont="1" applyFill="1" applyBorder="1" applyAlignment="1">
      <alignment horizontal="right" vertical="center"/>
    </xf>
    <xf numFmtId="1" fontId="15" fillId="70" borderId="22" xfId="1562" applyNumberFormat="1" applyFont="1" applyFill="1" applyBorder="1" applyAlignment="1">
      <alignment horizontal="right" vertical="center"/>
    </xf>
    <xf numFmtId="3" fontId="12" fillId="70" borderId="0" xfId="1565" applyNumberFormat="1" applyFont="1" applyFill="1" applyBorder="1" applyAlignment="1">
      <alignment horizontal="right" vertical="center"/>
    </xf>
    <xf numFmtId="0" fontId="11" fillId="70" borderId="0" xfId="1561" applyFont="1" applyFill="1" applyBorder="1" applyAlignment="1">
      <alignment horizontal="right" vertical="center"/>
    </xf>
    <xf numFmtId="3" fontId="15" fillId="70" borderId="0" xfId="1569" applyNumberFormat="1" applyFont="1" applyFill="1" applyBorder="1" applyAlignment="1">
      <alignment horizontal="right" vertical="center"/>
    </xf>
    <xf numFmtId="3" fontId="16" fillId="70" borderId="22" xfId="1569" applyNumberFormat="1" applyFont="1" applyFill="1" applyBorder="1" applyAlignment="1">
      <alignment horizontal="right" vertical="center"/>
    </xf>
    <xf numFmtId="3" fontId="16" fillId="70" borderId="0" xfId="1569" applyNumberFormat="1" applyFont="1" applyFill="1" applyBorder="1" applyAlignment="1">
      <alignment horizontal="right" vertical="center"/>
    </xf>
    <xf numFmtId="3" fontId="15" fillId="70" borderId="0" xfId="1561" applyNumberFormat="1" applyFont="1" applyFill="1" applyBorder="1" applyAlignment="1">
      <alignment horizontal="right"/>
    </xf>
    <xf numFmtId="3" fontId="15" fillId="70" borderId="0" xfId="1561" applyNumberFormat="1" applyFont="1" applyFill="1" applyBorder="1" applyAlignment="1">
      <alignment horizontal="right" vertical="center"/>
    </xf>
    <xf numFmtId="3" fontId="16" fillId="70" borderId="22" xfId="1573" applyNumberFormat="1" applyFont="1" applyFill="1" applyBorder="1" applyAlignment="1">
      <alignment horizontal="right" wrapText="1"/>
    </xf>
    <xf numFmtId="0" fontId="15" fillId="52" borderId="0" xfId="1578" applyFont="1" applyFill="1" applyAlignment="1">
      <alignment vertical="center" wrapText="1"/>
    </xf>
    <xf numFmtId="0" fontId="37" fillId="35" borderId="0" xfId="1568" applyFont="1" applyFill="1" applyBorder="1" applyAlignment="1">
      <alignment horizontal="left" vertical="center" wrapText="1"/>
    </xf>
    <xf numFmtId="0" fontId="15" fillId="70" borderId="20" xfId="1578" quotePrefix="1" applyFont="1" applyFill="1" applyBorder="1" applyAlignment="1">
      <alignment horizontal="right" vertical="center"/>
    </xf>
    <xf numFmtId="0" fontId="15" fillId="70" borderId="0" xfId="1578" applyFont="1" applyFill="1" applyBorder="1" applyAlignment="1">
      <alignment horizontal="right" vertical="center"/>
    </xf>
    <xf numFmtId="0" fontId="11" fillId="70" borderId="21" xfId="1578" applyFont="1" applyFill="1" applyBorder="1" applyAlignment="1">
      <alignment horizontal="right" vertical="center"/>
    </xf>
    <xf numFmtId="3" fontId="15" fillId="70" borderId="20" xfId="1574" applyNumberFormat="1" applyFont="1" applyFill="1" applyBorder="1" applyAlignment="1">
      <alignment vertical="center"/>
    </xf>
    <xf numFmtId="3" fontId="15" fillId="70" borderId="0" xfId="1563" applyNumberFormat="1" applyFont="1" applyFill="1" applyBorder="1" applyAlignment="1">
      <alignment vertical="center"/>
    </xf>
    <xf numFmtId="3" fontId="15" fillId="70" borderId="0" xfId="1574" applyNumberFormat="1" applyFont="1" applyFill="1" applyBorder="1" applyAlignment="1">
      <alignment vertical="center"/>
    </xf>
    <xf numFmtId="3" fontId="15" fillId="70" borderId="0" xfId="1563" applyNumberFormat="1" applyFont="1" applyFill="1" applyBorder="1" applyAlignment="1">
      <alignment horizontal="right" vertical="center"/>
    </xf>
    <xf numFmtId="3" fontId="15" fillId="70" borderId="21" xfId="1563" applyNumberFormat="1" applyFont="1" applyFill="1" applyBorder="1" applyAlignment="1">
      <alignment horizontal="right" vertical="center"/>
    </xf>
    <xf numFmtId="3" fontId="16" fillId="70" borderId="25" xfId="1574" applyNumberFormat="1" applyFont="1" applyFill="1" applyBorder="1" applyAlignment="1">
      <alignment vertical="center"/>
    </xf>
    <xf numFmtId="3" fontId="15" fillId="70" borderId="21" xfId="1574" applyNumberFormat="1" applyFont="1" applyFill="1" applyBorder="1" applyAlignment="1">
      <alignment vertical="center"/>
    </xf>
    <xf numFmtId="0" fontId="27" fillId="35" borderId="36" xfId="1561" applyFont="1" applyFill="1" applyBorder="1" applyAlignment="1">
      <alignment vertical="center"/>
    </xf>
    <xf numFmtId="0" fontId="27" fillId="35" borderId="36" xfId="1561" applyFont="1" applyFill="1" applyBorder="1" applyAlignment="1">
      <alignment horizontal="center" vertical="center"/>
    </xf>
    <xf numFmtId="0" fontId="28" fillId="35" borderId="36" xfId="1572" applyFont="1" applyFill="1" applyBorder="1" applyAlignment="1">
      <alignment horizontal="right" vertical="center"/>
    </xf>
    <xf numFmtId="0" fontId="28" fillId="70" borderId="36" xfId="1572" applyFont="1" applyFill="1" applyBorder="1" applyAlignment="1">
      <alignment horizontal="right" vertical="center"/>
    </xf>
    <xf numFmtId="1" fontId="12" fillId="35" borderId="0" xfId="1561" applyNumberFormat="1" applyFont="1" applyFill="1" applyBorder="1" applyAlignment="1">
      <alignment horizontal="center" vertical="center"/>
    </xf>
    <xf numFmtId="0" fontId="11" fillId="35" borderId="36" xfId="1561" applyFont="1" applyFill="1" applyBorder="1" applyAlignment="1">
      <alignment vertical="center"/>
    </xf>
    <xf numFmtId="0" fontId="15" fillId="35" borderId="36" xfId="1572" applyFont="1" applyFill="1" applyBorder="1" applyAlignment="1">
      <alignment horizontal="right" vertical="center"/>
    </xf>
    <xf numFmtId="0" fontId="11" fillId="35" borderId="36" xfId="1572" applyFont="1" applyFill="1" applyBorder="1" applyAlignment="1">
      <alignment horizontal="right" vertical="center"/>
    </xf>
    <xf numFmtId="0" fontId="15" fillId="70" borderId="36" xfId="1572" applyFont="1" applyFill="1" applyBorder="1" applyAlignment="1">
      <alignment horizontal="right" vertical="center"/>
    </xf>
    <xf numFmtId="3" fontId="26" fillId="0" borderId="37" xfId="1565" applyNumberFormat="1" applyFont="1" applyFill="1" applyBorder="1" applyAlignment="1">
      <alignment vertical="center"/>
    </xf>
    <xf numFmtId="3" fontId="14" fillId="0" borderId="37" xfId="1565" applyNumberFormat="1" applyFont="1" applyFill="1" applyBorder="1" applyAlignment="1">
      <alignment vertical="center"/>
    </xf>
    <xf numFmtId="0" fontId="16" fillId="0" borderId="37" xfId="1565" applyFont="1" applyFill="1" applyBorder="1" applyAlignment="1">
      <alignment vertical="center"/>
    </xf>
    <xf numFmtId="3" fontId="16" fillId="0" borderId="38" xfId="1565" applyNumberFormat="1" applyFont="1" applyFill="1" applyBorder="1" applyAlignment="1">
      <alignment horizontal="right" vertical="center"/>
    </xf>
    <xf numFmtId="0" fontId="11" fillId="70" borderId="21" xfId="0" applyFont="1" applyFill="1" applyBorder="1" applyAlignment="1">
      <alignment horizontal="right" vertical="center"/>
    </xf>
    <xf numFmtId="3" fontId="15" fillId="70" borderId="0" xfId="1565" applyNumberFormat="1" applyFont="1" applyFill="1" applyBorder="1" applyAlignment="1">
      <alignment horizontal="right" vertical="center"/>
    </xf>
    <xf numFmtId="3" fontId="15" fillId="70" borderId="0" xfId="1565" applyNumberFormat="1" applyFont="1" applyFill="1" applyBorder="1" applyAlignment="1">
      <alignment vertical="center"/>
    </xf>
    <xf numFmtId="3" fontId="15" fillId="70" borderId="22" xfId="1565" applyNumberFormat="1" applyFont="1" applyFill="1" applyBorder="1" applyAlignment="1">
      <alignment vertical="center"/>
    </xf>
    <xf numFmtId="3" fontId="26" fillId="70" borderId="0" xfId="1565" applyNumberFormat="1" applyFont="1" applyFill="1" applyBorder="1" applyAlignment="1">
      <alignment vertical="center"/>
    </xf>
    <xf numFmtId="3" fontId="16" fillId="70" borderId="26" xfId="1565" applyNumberFormat="1" applyFont="1" applyFill="1" applyBorder="1" applyAlignment="1">
      <alignment horizontal="right" vertical="center"/>
    </xf>
    <xf numFmtId="3" fontId="16" fillId="70" borderId="0" xfId="1565" applyNumberFormat="1" applyFont="1" applyFill="1" applyBorder="1" applyAlignment="1">
      <alignment horizontal="right" vertical="center"/>
    </xf>
    <xf numFmtId="3" fontId="16" fillId="70" borderId="24" xfId="1565" applyNumberFormat="1" applyFont="1" applyFill="1" applyBorder="1" applyAlignment="1">
      <alignment horizontal="right" vertical="center"/>
    </xf>
    <xf numFmtId="3" fontId="16" fillId="70" borderId="20" xfId="1565" applyNumberFormat="1" applyFont="1" applyFill="1" applyBorder="1" applyAlignment="1">
      <alignment horizontal="right" vertical="center"/>
    </xf>
    <xf numFmtId="3" fontId="16" fillId="70" borderId="25" xfId="1565" applyNumberFormat="1" applyFont="1" applyFill="1" applyBorder="1" applyAlignment="1">
      <alignment horizontal="right" vertical="center"/>
    </xf>
    <xf numFmtId="3" fontId="16" fillId="70" borderId="38" xfId="1565" applyNumberFormat="1" applyFont="1" applyFill="1" applyBorder="1" applyAlignment="1">
      <alignment horizontal="right" vertical="center"/>
    </xf>
    <xf numFmtId="3" fontId="26" fillId="70" borderId="37" xfId="1565" applyNumberFormat="1" applyFont="1" applyFill="1" applyBorder="1" applyAlignment="1">
      <alignment horizontal="right" vertical="center"/>
    </xf>
    <xf numFmtId="0" fontId="110" fillId="52" borderId="0" xfId="0" applyFont="1" applyFill="1" applyAlignment="1">
      <alignment vertical="center"/>
    </xf>
    <xf numFmtId="165" fontId="15" fillId="52" borderId="0" xfId="0" applyNumberFormat="1" applyFont="1" applyFill="1" applyAlignment="1">
      <alignment vertical="center"/>
    </xf>
    <xf numFmtId="0" fontId="28" fillId="52" borderId="0" xfId="1568" applyFont="1" applyFill="1" applyAlignment="1">
      <alignment vertical="center"/>
    </xf>
    <xf numFmtId="0" fontId="27" fillId="52" borderId="0" xfId="1561" applyFont="1" applyFill="1" applyAlignment="1">
      <alignment vertical="center"/>
    </xf>
    <xf numFmtId="0" fontId="112" fillId="52" borderId="0" xfId="1561" applyFont="1" applyFill="1" applyAlignment="1">
      <alignment vertical="center"/>
    </xf>
    <xf numFmtId="3" fontId="36" fillId="52" borderId="0" xfId="1568" applyNumberFormat="1" applyFont="1" applyFill="1" applyBorder="1" applyAlignment="1">
      <alignment horizontal="right" vertical="center"/>
    </xf>
    <xf numFmtId="3" fontId="28" fillId="52" borderId="0" xfId="1568" applyNumberFormat="1" applyFont="1" applyFill="1" applyAlignment="1">
      <alignment vertical="center"/>
    </xf>
    <xf numFmtId="0" fontId="35" fillId="52" borderId="0" xfId="1568" applyFont="1" applyFill="1" applyAlignment="1">
      <alignment vertical="center"/>
    </xf>
    <xf numFmtId="1" fontId="28" fillId="52" borderId="0" xfId="1568" applyNumberFormat="1" applyFont="1" applyFill="1" applyAlignment="1">
      <alignment vertical="center"/>
    </xf>
    <xf numFmtId="1" fontId="15" fillId="52" borderId="0" xfId="1561" applyNumberFormat="1" applyFont="1" applyFill="1" applyAlignment="1">
      <alignment vertical="center"/>
    </xf>
    <xf numFmtId="0" fontId="11" fillId="52" borderId="0" xfId="1561" applyFont="1" applyFill="1" applyAlignment="1">
      <alignment vertical="center"/>
    </xf>
    <xf numFmtId="0" fontId="113" fillId="52" borderId="0" xfId="1561" applyFont="1" applyFill="1"/>
    <xf numFmtId="3" fontId="15" fillId="52" borderId="0" xfId="1569" applyNumberFormat="1" applyFont="1" applyFill="1" applyBorder="1" applyAlignment="1">
      <alignment horizontal="right" vertical="center"/>
    </xf>
    <xf numFmtId="3" fontId="15" fillId="52" borderId="0" xfId="2185" applyNumberFormat="1" applyFont="1" applyFill="1" applyBorder="1" applyAlignment="1">
      <alignment horizontal="right" wrapText="1"/>
    </xf>
    <xf numFmtId="164" fontId="15" fillId="0" borderId="0" xfId="0" applyNumberFormat="1" applyFont="1" applyAlignment="1">
      <alignment horizontal="right" vertical="center"/>
    </xf>
    <xf numFmtId="164" fontId="11" fillId="0" borderId="0" xfId="0" applyNumberFormat="1" applyFont="1" applyAlignment="1">
      <alignment horizontal="right" vertical="center"/>
    </xf>
    <xf numFmtId="164" fontId="11" fillId="0" borderId="0" xfId="1578" applyNumberFormat="1" applyFont="1" applyAlignment="1">
      <alignment horizontal="right" vertical="center"/>
    </xf>
    <xf numFmtId="0" fontId="110" fillId="52" borderId="0" xfId="1578" applyFont="1" applyFill="1" applyAlignment="1">
      <alignment vertical="center"/>
    </xf>
    <xf numFmtId="0" fontId="14" fillId="52" borderId="0" xfId="0" applyFont="1" applyFill="1" applyBorder="1" applyAlignment="1">
      <alignment vertical="center"/>
    </xf>
    <xf numFmtId="0" fontId="11" fillId="52" borderId="0" xfId="0" quotePrefix="1" applyFont="1" applyFill="1" applyAlignment="1">
      <alignment horizontal="left" vertical="center"/>
    </xf>
    <xf numFmtId="176" fontId="107" fillId="52" borderId="0" xfId="1432" applyNumberFormat="1" applyFont="1" applyFill="1" applyAlignment="1">
      <alignment vertical="center"/>
    </xf>
    <xf numFmtId="3" fontId="11" fillId="52" borderId="0" xfId="1565" applyNumberFormat="1" applyFont="1" applyFill="1" applyBorder="1" applyAlignment="1">
      <alignment vertical="center"/>
    </xf>
    <xf numFmtId="3" fontId="12" fillId="52" borderId="0" xfId="1565" applyNumberFormat="1" applyFont="1" applyFill="1" applyBorder="1" applyAlignment="1">
      <alignment horizontal="right" vertical="center"/>
    </xf>
    <xf numFmtId="0" fontId="43" fillId="0" borderId="0" xfId="1561" applyFont="1" applyBorder="1" applyAlignment="1">
      <alignment horizontal="left"/>
    </xf>
    <xf numFmtId="0" fontId="43" fillId="52" borderId="0" xfId="1561" applyFont="1" applyFill="1" applyBorder="1" applyAlignment="1">
      <alignment horizontal="left"/>
    </xf>
    <xf numFmtId="0" fontId="15" fillId="52" borderId="0" xfId="1565" applyFont="1" applyFill="1" applyAlignment="1">
      <alignment vertical="center"/>
    </xf>
    <xf numFmtId="2" fontId="15" fillId="52" borderId="0" xfId="1565" applyNumberFormat="1" applyFont="1" applyFill="1" applyAlignment="1">
      <alignment horizontal="right" vertical="center"/>
    </xf>
    <xf numFmtId="2" fontId="16" fillId="52" borderId="0" xfId="1565" applyNumberFormat="1" applyFont="1" applyFill="1" applyAlignment="1">
      <alignment horizontal="right" vertical="center"/>
    </xf>
    <xf numFmtId="0" fontId="16" fillId="52" borderId="0" xfId="1565" applyFont="1" applyFill="1" applyAlignment="1">
      <alignment vertical="center"/>
    </xf>
    <xf numFmtId="0" fontId="15" fillId="52" borderId="0" xfId="1565" applyFont="1" applyFill="1" applyBorder="1" applyAlignment="1">
      <alignment vertical="center" wrapText="1"/>
    </xf>
    <xf numFmtId="165" fontId="15" fillId="52" borderId="22" xfId="0" applyNumberFormat="1" applyFont="1" applyFill="1" applyBorder="1" applyAlignment="1">
      <alignment horizontal="right" vertical="center"/>
    </xf>
    <xf numFmtId="3" fontId="27" fillId="52" borderId="0" xfId="1568" applyNumberFormat="1" applyFont="1" applyFill="1" applyBorder="1" applyAlignment="1">
      <alignment horizontal="center" vertical="center"/>
    </xf>
    <xf numFmtId="0" fontId="43" fillId="52" borderId="0" xfId="1572" applyFont="1" applyFill="1" applyBorder="1" applyAlignment="1">
      <alignment horizontal="right" vertical="center"/>
    </xf>
    <xf numFmtId="164" fontId="43" fillId="52" borderId="0" xfId="0" applyNumberFormat="1" applyFont="1" applyFill="1" applyBorder="1" applyAlignment="1">
      <alignment horizontal="right" vertical="center"/>
    </xf>
    <xf numFmtId="164" fontId="43" fillId="52" borderId="0" xfId="0" quotePrefix="1" applyNumberFormat="1" applyFont="1" applyFill="1" applyBorder="1" applyAlignment="1">
      <alignment horizontal="right" vertical="center"/>
    </xf>
    <xf numFmtId="3" fontId="43" fillId="52" borderId="0" xfId="1568" applyNumberFormat="1" applyFont="1" applyFill="1" applyBorder="1" applyAlignment="1">
      <alignment horizontal="center" vertical="center"/>
    </xf>
    <xf numFmtId="3" fontId="43" fillId="52" borderId="0" xfId="1568" applyNumberFormat="1" applyFont="1" applyFill="1" applyBorder="1" applyAlignment="1">
      <alignment horizontal="right" vertical="center"/>
    </xf>
    <xf numFmtId="0" fontId="29" fillId="52" borderId="0" xfId="1568" applyFont="1" applyFill="1" applyBorder="1" applyAlignment="1">
      <alignment vertical="center"/>
    </xf>
    <xf numFmtId="3" fontId="27" fillId="52" borderId="0" xfId="1561" applyNumberFormat="1" applyFont="1" applyFill="1" applyAlignment="1">
      <alignment vertical="center"/>
    </xf>
    <xf numFmtId="0" fontId="15" fillId="52" borderId="0" xfId="1565" applyFont="1" applyFill="1" applyBorder="1" applyAlignment="1">
      <alignment horizontal="left" vertical="center" indent="1"/>
    </xf>
    <xf numFmtId="0" fontId="16" fillId="0" borderId="0" xfId="1563" applyFont="1" applyFill="1" applyBorder="1" applyAlignment="1">
      <alignment horizontal="left" vertical="center" indent="1"/>
    </xf>
    <xf numFmtId="3" fontId="16" fillId="0" borderId="20" xfId="1574" applyNumberFormat="1" applyFont="1" applyFill="1" applyBorder="1" applyAlignment="1">
      <alignment vertical="center"/>
    </xf>
    <xf numFmtId="0" fontId="15" fillId="52" borderId="0" xfId="1566" applyFont="1" applyFill="1" applyBorder="1" applyAlignment="1">
      <alignment horizontal="left" indent="1"/>
    </xf>
    <xf numFmtId="0" fontId="15" fillId="52" borderId="0" xfId="1567" applyFont="1" applyFill="1" applyBorder="1" applyAlignment="1">
      <alignment horizontal="left" indent="1"/>
    </xf>
    <xf numFmtId="0" fontId="26" fillId="52" borderId="0" xfId="1567" applyFont="1" applyFill="1" applyBorder="1" applyAlignment="1">
      <alignment horizontal="left" indent="1"/>
    </xf>
    <xf numFmtId="0" fontId="15" fillId="52" borderId="0" xfId="1567" applyFont="1" applyFill="1" applyBorder="1" applyAlignment="1">
      <alignment horizontal="left"/>
    </xf>
    <xf numFmtId="0" fontId="14" fillId="52" borderId="0" xfId="1575" applyFont="1" applyFill="1" applyBorder="1"/>
    <xf numFmtId="0" fontId="26" fillId="52" borderId="37" xfId="1565" applyFont="1" applyFill="1" applyBorder="1" applyAlignment="1">
      <alignment vertical="center"/>
    </xf>
    <xf numFmtId="3" fontId="16" fillId="70" borderId="20" xfId="1574" applyNumberFormat="1" applyFont="1" applyFill="1" applyBorder="1" applyAlignment="1">
      <alignment vertical="center"/>
    </xf>
    <xf numFmtId="3" fontId="16" fillId="70" borderId="0" xfId="1574" applyNumberFormat="1" applyFont="1" applyFill="1" applyBorder="1" applyAlignment="1">
      <alignment vertical="center"/>
    </xf>
    <xf numFmtId="164" fontId="15" fillId="0" borderId="0" xfId="0" applyNumberFormat="1" applyFont="1" applyAlignment="1">
      <alignment vertical="center"/>
    </xf>
    <xf numFmtId="165" fontId="14" fillId="35" borderId="0" xfId="0" applyNumberFormat="1" applyFont="1" applyFill="1" applyAlignment="1">
      <alignment vertical="center"/>
    </xf>
    <xf numFmtId="0" fontId="16" fillId="0" borderId="0" xfId="57965" applyFont="1" applyFill="1" applyBorder="1" applyAlignment="1">
      <alignment vertical="center"/>
    </xf>
    <xf numFmtId="0" fontId="15" fillId="0" borderId="0" xfId="57965" applyFont="1" applyFill="1" applyBorder="1" applyAlignment="1">
      <alignment horizontal="right" vertical="center"/>
    </xf>
    <xf numFmtId="0" fontId="28" fillId="0" borderId="0" xfId="0" applyFont="1" applyFill="1"/>
    <xf numFmtId="0" fontId="15" fillId="0" borderId="36" xfId="2184" applyFont="1" applyFill="1" applyBorder="1" applyAlignment="1">
      <alignment vertical="center"/>
    </xf>
    <xf numFmtId="0" fontId="11" fillId="0" borderId="36" xfId="0" applyFont="1" applyFill="1" applyBorder="1" applyAlignment="1">
      <alignment horizontal="right"/>
    </xf>
    <xf numFmtId="0" fontId="11" fillId="70" borderId="36" xfId="0" applyFont="1" applyFill="1" applyBorder="1" applyAlignment="1">
      <alignment horizontal="right"/>
    </xf>
    <xf numFmtId="0" fontId="15" fillId="0" borderId="0" xfId="2184" applyFont="1" applyFill="1" applyBorder="1" applyAlignment="1">
      <alignment horizontal="right" vertical="center"/>
    </xf>
    <xf numFmtId="0" fontId="15" fillId="70" borderId="0" xfId="2184" applyFont="1" applyFill="1" applyBorder="1" applyAlignment="1">
      <alignment horizontal="right" vertical="center"/>
    </xf>
    <xf numFmtId="0" fontId="15" fillId="70" borderId="0" xfId="57965" applyFont="1" applyFill="1" applyBorder="1" applyAlignment="1">
      <alignment horizontal="right" vertical="center"/>
    </xf>
    <xf numFmtId="0" fontId="15" fillId="0" borderId="21" xfId="57965" applyFont="1" applyFill="1" applyBorder="1" applyAlignment="1">
      <alignment horizontal="right" vertical="center"/>
    </xf>
    <xf numFmtId="0" fontId="15" fillId="70" borderId="21" xfId="57965" applyFont="1" applyFill="1" applyBorder="1" applyAlignment="1">
      <alignment horizontal="right" vertical="center"/>
    </xf>
    <xf numFmtId="0" fontId="15" fillId="0" borderId="0" xfId="2184" applyFont="1" applyFill="1" applyBorder="1" applyAlignment="1">
      <alignment horizontal="left" vertical="center"/>
    </xf>
    <xf numFmtId="3" fontId="15" fillId="70" borderId="0" xfId="2184" applyNumberFormat="1" applyFont="1" applyFill="1" applyBorder="1" applyAlignment="1">
      <alignment horizontal="right" vertical="center"/>
    </xf>
    <xf numFmtId="3" fontId="15" fillId="0" borderId="0" xfId="57965" applyNumberFormat="1" applyFont="1" applyFill="1" applyBorder="1" applyAlignment="1">
      <alignment horizontal="right" vertical="center"/>
    </xf>
    <xf numFmtId="3" fontId="15" fillId="70" borderId="0" xfId="57965" applyNumberFormat="1" applyFont="1" applyFill="1" applyBorder="1" applyAlignment="1">
      <alignment horizontal="right" vertical="center"/>
    </xf>
    <xf numFmtId="0" fontId="26" fillId="0" borderId="0" xfId="2184" applyFont="1" applyFill="1" applyBorder="1" applyAlignment="1">
      <alignment horizontal="left" vertical="center" indent="1"/>
    </xf>
    <xf numFmtId="3" fontId="15" fillId="0" borderId="37" xfId="2184" applyNumberFormat="1" applyFont="1" applyFill="1" applyBorder="1" applyAlignment="1">
      <alignment horizontal="right" vertical="center"/>
    </xf>
    <xf numFmtId="3" fontId="15" fillId="70" borderId="37" xfId="2184" applyNumberFormat="1" applyFont="1" applyFill="1" applyBorder="1" applyAlignment="1">
      <alignment horizontal="right" vertical="center"/>
    </xf>
    <xf numFmtId="3" fontId="15" fillId="0" borderId="37" xfId="57965" applyNumberFormat="1" applyFont="1" applyFill="1" applyBorder="1" applyAlignment="1">
      <alignment horizontal="right" vertical="center"/>
    </xf>
    <xf numFmtId="3" fontId="15" fillId="0" borderId="0" xfId="2184" applyNumberFormat="1" applyFont="1" applyFill="1" applyBorder="1" applyAlignment="1">
      <alignment horizontal="right" vertical="center"/>
    </xf>
    <xf numFmtId="3" fontId="28" fillId="0" borderId="0" xfId="0" applyNumberFormat="1" applyFont="1" applyFill="1"/>
    <xf numFmtId="0" fontId="16" fillId="0" borderId="0" xfId="2184" applyFont="1" applyFill="1" applyBorder="1" applyAlignment="1">
      <alignment horizontal="left" vertical="center"/>
    </xf>
    <xf numFmtId="3" fontId="16" fillId="0" borderId="39" xfId="2184" applyNumberFormat="1" applyFont="1" applyFill="1" applyBorder="1" applyAlignment="1">
      <alignment horizontal="right" vertical="center"/>
    </xf>
    <xf numFmtId="3" fontId="16" fillId="70" borderId="39" xfId="2184" applyNumberFormat="1" applyFont="1" applyFill="1" applyBorder="1" applyAlignment="1">
      <alignment horizontal="right" vertical="center"/>
    </xf>
    <xf numFmtId="3" fontId="16" fillId="0" borderId="39" xfId="57965" applyNumberFormat="1" applyFont="1" applyFill="1" applyBorder="1" applyAlignment="1">
      <alignment horizontal="right" vertical="center"/>
    </xf>
    <xf numFmtId="0" fontId="15" fillId="0" borderId="0" xfId="57966" applyFont="1" applyFill="1" applyBorder="1" applyAlignment="1">
      <alignment horizontal="left" vertical="center" indent="2"/>
    </xf>
    <xf numFmtId="0" fontId="15" fillId="0" borderId="0" xfId="1567" applyFont="1" applyFill="1" applyBorder="1" applyAlignment="1">
      <alignment horizontal="left" vertical="center" indent="2"/>
    </xf>
    <xf numFmtId="0" fontId="15" fillId="0" borderId="0" xfId="2184" applyFont="1" applyFill="1" applyBorder="1" applyAlignment="1">
      <alignment horizontal="left" vertical="center" indent="2"/>
    </xf>
    <xf numFmtId="0" fontId="28" fillId="0" borderId="0" xfId="0" applyFont="1" applyFill="1" applyAlignment="1">
      <alignment horizontal="left" indent="1"/>
    </xf>
    <xf numFmtId="0" fontId="26" fillId="0" borderId="0" xfId="1567" applyFont="1" applyFill="1" applyBorder="1" applyAlignment="1">
      <alignment horizontal="left" vertical="center" indent="1"/>
    </xf>
    <xf numFmtId="0" fontId="15" fillId="0" borderId="0" xfId="1567" applyFont="1" applyFill="1" applyBorder="1" applyAlignment="1">
      <alignment horizontal="left" vertical="center"/>
    </xf>
    <xf numFmtId="3" fontId="16" fillId="0" borderId="37" xfId="2184" applyNumberFormat="1" applyFont="1" applyFill="1" applyBorder="1" applyAlignment="1">
      <alignment horizontal="right" vertical="center"/>
    </xf>
    <xf numFmtId="3" fontId="16" fillId="70" borderId="37" xfId="2184" applyNumberFormat="1" applyFont="1" applyFill="1" applyBorder="1" applyAlignment="1">
      <alignment horizontal="right" vertical="center"/>
    </xf>
    <xf numFmtId="0" fontId="28" fillId="0" borderId="0" xfId="0" applyFont="1" applyFill="1" applyBorder="1"/>
    <xf numFmtId="0" fontId="16" fillId="0" borderId="37" xfId="2184" applyFont="1" applyFill="1" applyBorder="1" applyAlignment="1">
      <alignment horizontal="left" vertical="center"/>
    </xf>
    <xf numFmtId="3" fontId="16" fillId="0" borderId="37" xfId="57965" applyNumberFormat="1" applyFont="1" applyFill="1" applyBorder="1" applyAlignment="1">
      <alignment horizontal="right" vertical="center"/>
    </xf>
    <xf numFmtId="3" fontId="15" fillId="0" borderId="21" xfId="2184" applyNumberFormat="1" applyFont="1" applyFill="1" applyBorder="1" applyAlignment="1">
      <alignment horizontal="right" vertical="center"/>
    </xf>
    <xf numFmtId="3" fontId="15" fillId="70" borderId="21" xfId="2184" applyNumberFormat="1" applyFont="1" applyFill="1" applyBorder="1" applyAlignment="1">
      <alignment horizontal="right" vertical="center"/>
    </xf>
    <xf numFmtId="3" fontId="16" fillId="0" borderId="38" xfId="2184" applyNumberFormat="1" applyFont="1" applyFill="1" applyBorder="1" applyAlignment="1">
      <alignment horizontal="right" vertical="center"/>
    </xf>
    <xf numFmtId="3" fontId="16" fillId="70" borderId="38" xfId="2184" applyNumberFormat="1" applyFont="1" applyFill="1" applyBorder="1" applyAlignment="1">
      <alignment horizontal="right" vertical="center"/>
    </xf>
    <xf numFmtId="3" fontId="16" fillId="0" borderId="38" xfId="57965" applyNumberFormat="1" applyFont="1" applyFill="1" applyBorder="1" applyAlignment="1">
      <alignment horizontal="right" vertical="center"/>
    </xf>
    <xf numFmtId="0" fontId="16" fillId="0" borderId="21" xfId="2184" applyFont="1" applyFill="1" applyBorder="1" applyAlignment="1">
      <alignment horizontal="left" vertical="center"/>
    </xf>
    <xf numFmtId="3" fontId="16" fillId="0" borderId="21" xfId="2184" applyNumberFormat="1" applyFont="1" applyFill="1" applyBorder="1" applyAlignment="1">
      <alignment horizontal="right" vertical="center"/>
    </xf>
    <xf numFmtId="3" fontId="16" fillId="70" borderId="21" xfId="2184" applyNumberFormat="1" applyFont="1" applyFill="1" applyBorder="1" applyAlignment="1">
      <alignment horizontal="right" vertical="center"/>
    </xf>
    <xf numFmtId="3" fontId="16" fillId="0" borderId="21" xfId="57965" applyNumberFormat="1" applyFont="1" applyFill="1" applyBorder="1" applyAlignment="1">
      <alignment horizontal="right" vertical="center"/>
    </xf>
    <xf numFmtId="0" fontId="26" fillId="0" borderId="0" xfId="0" applyFont="1" applyFill="1" applyBorder="1"/>
    <xf numFmtId="3" fontId="16" fillId="0" borderId="0" xfId="57967" applyNumberFormat="1" applyFont="1" applyFill="1" applyBorder="1" applyAlignment="1">
      <alignment horizontal="right" vertical="center"/>
    </xf>
    <xf numFmtId="3" fontId="16" fillId="70" borderId="0" xfId="57967" applyNumberFormat="1" applyFont="1" applyFill="1" applyBorder="1" applyAlignment="1">
      <alignment horizontal="right" vertical="center"/>
    </xf>
    <xf numFmtId="3" fontId="16" fillId="0" borderId="0" xfId="57965" applyNumberFormat="1" applyFont="1" applyFill="1" applyBorder="1" applyAlignment="1">
      <alignment horizontal="right" vertical="center"/>
    </xf>
    <xf numFmtId="0" fontId="26" fillId="0" borderId="0" xfId="0" applyFont="1" applyFill="1" applyBorder="1" applyAlignment="1">
      <alignment horizontal="left" indent="1"/>
    </xf>
    <xf numFmtId="3" fontId="26" fillId="0" borderId="0" xfId="57967" applyNumberFormat="1" applyFont="1" applyFill="1" applyBorder="1" applyAlignment="1">
      <alignment horizontal="right" vertical="center"/>
    </xf>
    <xf numFmtId="3" fontId="26" fillId="70" borderId="0" xfId="57967" applyNumberFormat="1" applyFont="1" applyFill="1" applyBorder="1" applyAlignment="1">
      <alignment horizontal="right" vertical="center"/>
    </xf>
    <xf numFmtId="3" fontId="26" fillId="0" borderId="0" xfId="57965" applyNumberFormat="1" applyFont="1" applyFill="1" applyBorder="1" applyAlignment="1">
      <alignment horizontal="right" vertical="center"/>
    </xf>
    <xf numFmtId="0" fontId="26" fillId="0" borderId="37" xfId="0" applyFont="1" applyFill="1" applyBorder="1" applyAlignment="1">
      <alignment horizontal="left" indent="1"/>
    </xf>
    <xf numFmtId="3" fontId="26" fillId="0" borderId="37" xfId="57967" applyNumberFormat="1" applyFont="1" applyFill="1" applyBorder="1" applyAlignment="1">
      <alignment horizontal="right" vertical="center"/>
    </xf>
    <xf numFmtId="3" fontId="26" fillId="70" borderId="37" xfId="57967" applyNumberFormat="1" applyFont="1" applyFill="1" applyBorder="1" applyAlignment="1">
      <alignment horizontal="right" vertical="center"/>
    </xf>
    <xf numFmtId="3" fontId="26" fillId="0" borderId="37" xfId="57965" applyNumberFormat="1" applyFont="1" applyFill="1" applyBorder="1" applyAlignment="1">
      <alignment horizontal="right" vertical="center"/>
    </xf>
    <xf numFmtId="0" fontId="27" fillId="52" borderId="0" xfId="1575" applyFont="1" applyFill="1" applyBorder="1"/>
    <xf numFmtId="3" fontId="27" fillId="52" borderId="0" xfId="1575" applyNumberFormat="1" applyFont="1" applyFill="1" applyBorder="1"/>
    <xf numFmtId="0" fontId="28" fillId="0" borderId="0" xfId="57965" applyFont="1" applyFill="1" applyBorder="1" applyAlignment="1">
      <alignment horizontal="right" vertical="center"/>
    </xf>
    <xf numFmtId="0" fontId="28" fillId="0" borderId="0" xfId="57965" applyFont="1" applyFill="1" applyAlignment="1">
      <alignment horizontal="right" vertical="center"/>
    </xf>
    <xf numFmtId="0" fontId="11" fillId="0" borderId="0" xfId="0" applyFont="1" applyAlignment="1">
      <alignment horizontal="left" vertical="center" wrapText="1"/>
    </xf>
    <xf numFmtId="0" fontId="27" fillId="52" borderId="0" xfId="1575" applyFont="1" applyFill="1" applyBorder="1" applyAlignment="1">
      <alignment horizontal="left" vertical="top" wrapText="1"/>
    </xf>
  </cellXfs>
  <cellStyles count="57968">
    <cellStyle name="??" xfId="1"/>
    <cellStyle name="?? [0.00]_PERSONAL" xfId="2"/>
    <cellStyle name="?? 10" xfId="2249"/>
    <cellStyle name="?? 11" xfId="2665"/>
    <cellStyle name="?? 12" xfId="3426"/>
    <cellStyle name="?? 13" xfId="3853"/>
    <cellStyle name="?? 14" xfId="5020"/>
    <cellStyle name="?? 15" xfId="3798"/>
    <cellStyle name="?? 16" xfId="3712"/>
    <cellStyle name="?? 17" xfId="3790"/>
    <cellStyle name="?? 18" xfId="5022"/>
    <cellStyle name="?? 19" xfId="5371"/>
    <cellStyle name="?? 2" xfId="2058"/>
    <cellStyle name="?? 20" xfId="26722"/>
    <cellStyle name="?? 21" xfId="48291"/>
    <cellStyle name="?? 22" xfId="48292"/>
    <cellStyle name="?? 23" xfId="48293"/>
    <cellStyle name="?? 24" xfId="48294"/>
    <cellStyle name="?? 25" xfId="48290"/>
    <cellStyle name="?? 3" xfId="2206"/>
    <cellStyle name="?? 4" xfId="2240"/>
    <cellStyle name="?? 5" xfId="2203"/>
    <cellStyle name="?? 6" xfId="2239"/>
    <cellStyle name="?? 7" xfId="2223"/>
    <cellStyle name="?? 8" xfId="2091"/>
    <cellStyle name="?? 9" xfId="2169"/>
    <cellStyle name="???? [0.00]_PERSONAL" xfId="3"/>
    <cellStyle name="????_PERSONAL" xfId="4"/>
    <cellStyle name="??_PERSONAL" xfId="5"/>
    <cellStyle name="_St5 Table 11" xfId="6"/>
    <cellStyle name="_St5 Table 11 2" xfId="7"/>
    <cellStyle name="_St5 Table 11 2 2" xfId="8"/>
    <cellStyle name="_St5 Table 11 2 2 2" xfId="2236"/>
    <cellStyle name="_St5 Table 11 2 3" xfId="9"/>
    <cellStyle name="_St5 Table 11 2 3 2" xfId="3427"/>
    <cellStyle name="_St5 Table 11 2 4" xfId="10"/>
    <cellStyle name="_St5 Table 11 2 4 2" xfId="3428"/>
    <cellStyle name="_St5 Table 11 2 5" xfId="11"/>
    <cellStyle name="_St5 Table 11 2 5 2" xfId="3429"/>
    <cellStyle name="_St5 Table 11 2 6" xfId="12"/>
    <cellStyle name="_St5 Table 11 2 6 2" xfId="3430"/>
    <cellStyle name="_St5 Table 11 2 7" xfId="13"/>
    <cellStyle name="_St5 Table 11 2 7 2" xfId="3431"/>
    <cellStyle name="_St5 Table 11 2 8" xfId="14"/>
    <cellStyle name="_St5 Table 11 2 8 2" xfId="3432"/>
    <cellStyle name="_St5 Table 11 2 9" xfId="2231"/>
    <cellStyle name="_St5 Table 11 3" xfId="15"/>
    <cellStyle name="_St5 Table 11 3 2" xfId="3433"/>
    <cellStyle name="_St5 Table 11 4" xfId="2241"/>
    <cellStyle name="_St5 Table 11 4 2" xfId="3977"/>
    <cellStyle name="_Table 2" xfId="16"/>
    <cellStyle name="_Table 2 2" xfId="17"/>
    <cellStyle name="_Table 2 2 2" xfId="18"/>
    <cellStyle name="_Table 2 2 2 2" xfId="2237"/>
    <cellStyle name="_Table 2 2 3" xfId="19"/>
    <cellStyle name="_Table 2 2 3 2" xfId="3434"/>
    <cellStyle name="_Table 2 2 4" xfId="20"/>
    <cellStyle name="_Table 2 2 4 2" xfId="3435"/>
    <cellStyle name="_Table 2 2 5" xfId="21"/>
    <cellStyle name="_Table 2 2 5 2" xfId="3436"/>
    <cellStyle name="_Table 2 2 6" xfId="22"/>
    <cellStyle name="_Table 2 2 6 2" xfId="3437"/>
    <cellStyle name="_Table 2 2 7" xfId="23"/>
    <cellStyle name="_Table 2 2 7 2" xfId="3438"/>
    <cellStyle name="_Table 2 2 8" xfId="24"/>
    <cellStyle name="_Table 2 2 8 2" xfId="3439"/>
    <cellStyle name="_Table 2 2 9" xfId="2232"/>
    <cellStyle name="_Table 2 3" xfId="25"/>
    <cellStyle name="_Table 2 3 2" xfId="3440"/>
    <cellStyle name="_Table 2 4" xfId="2242"/>
    <cellStyle name="_Table 2 4 2" xfId="3978"/>
    <cellStyle name="_Table 7 FB reco " xfId="26"/>
    <cellStyle name="_Table 7 FB reco  10" xfId="27"/>
    <cellStyle name="_Table 7 FB reco  10 2" xfId="2060"/>
    <cellStyle name="_Table 7 FB reco  11" xfId="28"/>
    <cellStyle name="_Table 7 FB reco  11 2" xfId="2061"/>
    <cellStyle name="_Table 7 FB reco  12" xfId="29"/>
    <cellStyle name="_Table 7 FB reco  12 2" xfId="2062"/>
    <cellStyle name="_Table 7 FB reco  13" xfId="30"/>
    <cellStyle name="_Table 7 FB reco  13 2" xfId="2063"/>
    <cellStyle name="_Table 7 FB reco  14" xfId="31"/>
    <cellStyle name="_Table 7 FB reco  14 2" xfId="2064"/>
    <cellStyle name="_Table 7 FB reco  15" xfId="32"/>
    <cellStyle name="_Table 7 FB reco  15 2" xfId="2065"/>
    <cellStyle name="_Table 7 FB reco  16" xfId="33"/>
    <cellStyle name="_Table 7 FB reco  16 2" xfId="2066"/>
    <cellStyle name="_Table 7 FB reco  17" xfId="34"/>
    <cellStyle name="_Table 7 FB reco  17 2" xfId="2067"/>
    <cellStyle name="_Table 7 FB reco  18" xfId="35"/>
    <cellStyle name="_Table 7 FB reco  18 2" xfId="2068"/>
    <cellStyle name="_Table 7 FB reco  19" xfId="36"/>
    <cellStyle name="_Table 7 FB reco  19 2" xfId="2069"/>
    <cellStyle name="_Table 7 FB reco  2" xfId="37"/>
    <cellStyle name="_Table 7 FB reco  2 2" xfId="2070"/>
    <cellStyle name="_Table 7 FB reco  20" xfId="38"/>
    <cellStyle name="_Table 7 FB reco  20 2" xfId="2071"/>
    <cellStyle name="_Table 7 FB reco  21" xfId="39"/>
    <cellStyle name="_Table 7 FB reco  21 2" xfId="2072"/>
    <cellStyle name="_Table 7 FB reco  22" xfId="40"/>
    <cellStyle name="_Table 7 FB reco  22 2" xfId="2073"/>
    <cellStyle name="_Table 7 FB reco  23" xfId="41"/>
    <cellStyle name="_Table 7 FB reco  23 2" xfId="2074"/>
    <cellStyle name="_Table 7 FB reco  24" xfId="42"/>
    <cellStyle name="_Table 7 FB reco  24 2" xfId="2075"/>
    <cellStyle name="_Table 7 FB reco  25" xfId="43"/>
    <cellStyle name="_Table 7 FB reco  25 2" xfId="2076"/>
    <cellStyle name="_Table 7 FB reco  26" xfId="44"/>
    <cellStyle name="_Table 7 FB reco  26 2" xfId="2077"/>
    <cellStyle name="_Table 7 FB reco  27" xfId="45"/>
    <cellStyle name="_Table 7 FB reco  27 2" xfId="2078"/>
    <cellStyle name="_Table 7 FB reco  28" xfId="46"/>
    <cellStyle name="_Table 7 FB reco  28 2" xfId="2079"/>
    <cellStyle name="_Table 7 FB reco  29" xfId="47"/>
    <cellStyle name="_Table 7 FB reco  29 2" xfId="2080"/>
    <cellStyle name="_Table 7 FB reco  3" xfId="48"/>
    <cellStyle name="_Table 7 FB reco  3 2" xfId="2081"/>
    <cellStyle name="_Table 7 FB reco  30" xfId="49"/>
    <cellStyle name="_Table 7 FB reco  30 2" xfId="2082"/>
    <cellStyle name="_Table 7 FB reco  31" xfId="50"/>
    <cellStyle name="_Table 7 FB reco  31 2" xfId="2083"/>
    <cellStyle name="_Table 7 FB reco  32" xfId="51"/>
    <cellStyle name="_Table 7 FB reco  32 2" xfId="2084"/>
    <cellStyle name="_Table 7 FB reco  33" xfId="2059"/>
    <cellStyle name="_Table 7 FB reco  4" xfId="52"/>
    <cellStyle name="_Table 7 FB reco  4 2" xfId="2085"/>
    <cellStyle name="_Table 7 FB reco  5" xfId="53"/>
    <cellStyle name="_Table 7 FB reco  5 2" xfId="2086"/>
    <cellStyle name="_Table 7 FB reco  6" xfId="54"/>
    <cellStyle name="_Table 7 FB reco  6 2" xfId="2087"/>
    <cellStyle name="_Table 7 FB reco  7" xfId="55"/>
    <cellStyle name="_Table 7 FB reco  7 2" xfId="2088"/>
    <cellStyle name="_Table 7 FB reco  8" xfId="56"/>
    <cellStyle name="_Table 7 FB reco  8 2" xfId="2089"/>
    <cellStyle name="_Table 7 FB reco  9" xfId="57"/>
    <cellStyle name="_Table 7 FB reco  9 2" xfId="2090"/>
    <cellStyle name="20% - Accent1" xfId="58" builtinId="30" customBuiltin="1"/>
    <cellStyle name="20% - Accent1 10" xfId="59"/>
    <cellStyle name="20% - Accent1 10 10" xfId="48295"/>
    <cellStyle name="20% - Accent1 10 2" xfId="48296"/>
    <cellStyle name="20% - Accent1 10 2 2" xfId="48297"/>
    <cellStyle name="20% - Accent1 10 2 2 2" xfId="48298"/>
    <cellStyle name="20% - Accent1 10 2 2 2 2" xfId="48299"/>
    <cellStyle name="20% - Accent1 10 2 2 2 2 2" xfId="48300"/>
    <cellStyle name="20% - Accent1 10 2 2 2 2 2 2" xfId="48301"/>
    <cellStyle name="20% - Accent1 10 2 2 2 2 3" xfId="48302"/>
    <cellStyle name="20% - Accent1 10 2 2 2 2 3 2" xfId="48303"/>
    <cellStyle name="20% - Accent1 10 2 2 2 2 4" xfId="48304"/>
    <cellStyle name="20% - Accent1 10 2 2 2 3" xfId="48305"/>
    <cellStyle name="20% - Accent1 10 2 2 2 3 2" xfId="48306"/>
    <cellStyle name="20% - Accent1 10 2 2 2 4" xfId="48307"/>
    <cellStyle name="20% - Accent1 10 2 2 2 4 2" xfId="48308"/>
    <cellStyle name="20% - Accent1 10 2 2 2 5" xfId="48309"/>
    <cellStyle name="20% - Accent1 10 2 2 3" xfId="48310"/>
    <cellStyle name="20% - Accent1 10 2 2 3 2" xfId="48311"/>
    <cellStyle name="20% - Accent1 10 2 2 3 2 2" xfId="48312"/>
    <cellStyle name="20% - Accent1 10 2 2 3 3" xfId="48313"/>
    <cellStyle name="20% - Accent1 10 2 2 3 3 2" xfId="48314"/>
    <cellStyle name="20% - Accent1 10 2 2 3 4" xfId="48315"/>
    <cellStyle name="20% - Accent1 10 2 2 4" xfId="48316"/>
    <cellStyle name="20% - Accent1 10 2 2 4 2" xfId="48317"/>
    <cellStyle name="20% - Accent1 10 2 2 5" xfId="48318"/>
    <cellStyle name="20% - Accent1 10 2 2 5 2" xfId="48319"/>
    <cellStyle name="20% - Accent1 10 2 2 6" xfId="48320"/>
    <cellStyle name="20% - Accent1 10 2 3" xfId="48321"/>
    <cellStyle name="20% - Accent1 10 2 3 2" xfId="48322"/>
    <cellStyle name="20% - Accent1 10 2 3 2 2" xfId="48323"/>
    <cellStyle name="20% - Accent1 10 2 3 2 2 2" xfId="48324"/>
    <cellStyle name="20% - Accent1 10 2 3 2 3" xfId="48325"/>
    <cellStyle name="20% - Accent1 10 2 3 2 3 2" xfId="48326"/>
    <cellStyle name="20% - Accent1 10 2 3 2 4" xfId="48327"/>
    <cellStyle name="20% - Accent1 10 2 3 3" xfId="48328"/>
    <cellStyle name="20% - Accent1 10 2 3 3 2" xfId="48329"/>
    <cellStyle name="20% - Accent1 10 2 3 4" xfId="48330"/>
    <cellStyle name="20% - Accent1 10 2 3 4 2" xfId="48331"/>
    <cellStyle name="20% - Accent1 10 2 3 5" xfId="48332"/>
    <cellStyle name="20% - Accent1 10 2 4" xfId="48333"/>
    <cellStyle name="20% - Accent1 10 2 4 2" xfId="48334"/>
    <cellStyle name="20% - Accent1 10 2 4 2 2" xfId="48335"/>
    <cellStyle name="20% - Accent1 10 2 4 3" xfId="48336"/>
    <cellStyle name="20% - Accent1 10 2 4 3 2" xfId="48337"/>
    <cellStyle name="20% - Accent1 10 2 4 4" xfId="48338"/>
    <cellStyle name="20% - Accent1 10 2 5" xfId="48339"/>
    <cellStyle name="20% - Accent1 10 2 5 2" xfId="48340"/>
    <cellStyle name="20% - Accent1 10 2 6" xfId="48341"/>
    <cellStyle name="20% - Accent1 10 2 6 2" xfId="48342"/>
    <cellStyle name="20% - Accent1 10 2 7" xfId="48343"/>
    <cellStyle name="20% - Accent1 10 3" xfId="48344"/>
    <cellStyle name="20% - Accent1 10 3 2" xfId="48345"/>
    <cellStyle name="20% - Accent1 10 3 2 2" xfId="48346"/>
    <cellStyle name="20% - Accent1 10 3 2 2 2" xfId="48347"/>
    <cellStyle name="20% - Accent1 10 3 2 2 2 2" xfId="48348"/>
    <cellStyle name="20% - Accent1 10 3 2 2 3" xfId="48349"/>
    <cellStyle name="20% - Accent1 10 3 2 2 3 2" xfId="48350"/>
    <cellStyle name="20% - Accent1 10 3 2 2 4" xfId="48351"/>
    <cellStyle name="20% - Accent1 10 3 2 3" xfId="48352"/>
    <cellStyle name="20% - Accent1 10 3 2 3 2" xfId="48353"/>
    <cellStyle name="20% - Accent1 10 3 2 4" xfId="48354"/>
    <cellStyle name="20% - Accent1 10 3 2 4 2" xfId="48355"/>
    <cellStyle name="20% - Accent1 10 3 2 5" xfId="48356"/>
    <cellStyle name="20% - Accent1 10 3 3" xfId="48357"/>
    <cellStyle name="20% - Accent1 10 3 3 2" xfId="48358"/>
    <cellStyle name="20% - Accent1 10 3 3 2 2" xfId="48359"/>
    <cellStyle name="20% - Accent1 10 3 3 3" xfId="48360"/>
    <cellStyle name="20% - Accent1 10 3 3 3 2" xfId="48361"/>
    <cellStyle name="20% - Accent1 10 3 3 4" xfId="48362"/>
    <cellStyle name="20% - Accent1 10 3 4" xfId="48363"/>
    <cellStyle name="20% - Accent1 10 3 4 2" xfId="48364"/>
    <cellStyle name="20% - Accent1 10 3 5" xfId="48365"/>
    <cellStyle name="20% - Accent1 10 3 5 2" xfId="48366"/>
    <cellStyle name="20% - Accent1 10 3 6" xfId="48367"/>
    <cellStyle name="20% - Accent1 10 4" xfId="48368"/>
    <cellStyle name="20% - Accent1 10 4 2" xfId="48369"/>
    <cellStyle name="20% - Accent1 10 4 2 2" xfId="48370"/>
    <cellStyle name="20% - Accent1 10 4 2 2 2" xfId="48371"/>
    <cellStyle name="20% - Accent1 10 4 2 3" xfId="48372"/>
    <cellStyle name="20% - Accent1 10 4 2 3 2" xfId="48373"/>
    <cellStyle name="20% - Accent1 10 4 2 4" xfId="48374"/>
    <cellStyle name="20% - Accent1 10 4 3" xfId="48375"/>
    <cellStyle name="20% - Accent1 10 4 3 2" xfId="48376"/>
    <cellStyle name="20% - Accent1 10 4 4" xfId="48377"/>
    <cellStyle name="20% - Accent1 10 4 4 2" xfId="48378"/>
    <cellStyle name="20% - Accent1 10 4 5" xfId="48379"/>
    <cellStyle name="20% - Accent1 10 5" xfId="48380"/>
    <cellStyle name="20% - Accent1 10 5 2" xfId="48381"/>
    <cellStyle name="20% - Accent1 10 5 2 2" xfId="48382"/>
    <cellStyle name="20% - Accent1 10 5 3" xfId="48383"/>
    <cellStyle name="20% - Accent1 10 5 3 2" xfId="48384"/>
    <cellStyle name="20% - Accent1 10 5 4" xfId="48385"/>
    <cellStyle name="20% - Accent1 10 6" xfId="48386"/>
    <cellStyle name="20% - Accent1 10 6 2" xfId="48387"/>
    <cellStyle name="20% - Accent1 10 7" xfId="48388"/>
    <cellStyle name="20% - Accent1 10 7 2" xfId="48389"/>
    <cellStyle name="20% - Accent1 10 8" xfId="48390"/>
    <cellStyle name="20% - Accent1 10 8 2" xfId="48391"/>
    <cellStyle name="20% - Accent1 10 9" xfId="48392"/>
    <cellStyle name="20% - Accent1 11" xfId="60"/>
    <cellStyle name="20% - Accent1 11 10" xfId="48393"/>
    <cellStyle name="20% - Accent1 11 2" xfId="48394"/>
    <cellStyle name="20% - Accent1 11 2 2" xfId="48395"/>
    <cellStyle name="20% - Accent1 11 2 2 2" xfId="48396"/>
    <cellStyle name="20% - Accent1 11 2 2 2 2" xfId="48397"/>
    <cellStyle name="20% - Accent1 11 2 2 2 2 2" xfId="48398"/>
    <cellStyle name="20% - Accent1 11 2 2 2 2 2 2" xfId="48399"/>
    <cellStyle name="20% - Accent1 11 2 2 2 2 3" xfId="48400"/>
    <cellStyle name="20% - Accent1 11 2 2 2 2 3 2" xfId="48401"/>
    <cellStyle name="20% - Accent1 11 2 2 2 2 4" xfId="48402"/>
    <cellStyle name="20% - Accent1 11 2 2 2 3" xfId="48403"/>
    <cellStyle name="20% - Accent1 11 2 2 2 3 2" xfId="48404"/>
    <cellStyle name="20% - Accent1 11 2 2 2 4" xfId="48405"/>
    <cellStyle name="20% - Accent1 11 2 2 2 4 2" xfId="48406"/>
    <cellStyle name="20% - Accent1 11 2 2 2 5" xfId="48407"/>
    <cellStyle name="20% - Accent1 11 2 2 3" xfId="48408"/>
    <cellStyle name="20% - Accent1 11 2 2 3 2" xfId="48409"/>
    <cellStyle name="20% - Accent1 11 2 2 3 2 2" xfId="48410"/>
    <cellStyle name="20% - Accent1 11 2 2 3 3" xfId="48411"/>
    <cellStyle name="20% - Accent1 11 2 2 3 3 2" xfId="48412"/>
    <cellStyle name="20% - Accent1 11 2 2 3 4" xfId="48413"/>
    <cellStyle name="20% - Accent1 11 2 2 4" xfId="48414"/>
    <cellStyle name="20% - Accent1 11 2 2 4 2" xfId="48415"/>
    <cellStyle name="20% - Accent1 11 2 2 5" xfId="48416"/>
    <cellStyle name="20% - Accent1 11 2 2 5 2" xfId="48417"/>
    <cellStyle name="20% - Accent1 11 2 2 6" xfId="48418"/>
    <cellStyle name="20% - Accent1 11 2 3" xfId="48419"/>
    <cellStyle name="20% - Accent1 11 2 3 2" xfId="48420"/>
    <cellStyle name="20% - Accent1 11 2 3 2 2" xfId="48421"/>
    <cellStyle name="20% - Accent1 11 2 3 2 2 2" xfId="48422"/>
    <cellStyle name="20% - Accent1 11 2 3 2 3" xfId="48423"/>
    <cellStyle name="20% - Accent1 11 2 3 2 3 2" xfId="48424"/>
    <cellStyle name="20% - Accent1 11 2 3 2 4" xfId="48425"/>
    <cellStyle name="20% - Accent1 11 2 3 3" xfId="48426"/>
    <cellStyle name="20% - Accent1 11 2 3 3 2" xfId="48427"/>
    <cellStyle name="20% - Accent1 11 2 3 4" xfId="48428"/>
    <cellStyle name="20% - Accent1 11 2 3 4 2" xfId="48429"/>
    <cellStyle name="20% - Accent1 11 2 3 5" xfId="48430"/>
    <cellStyle name="20% - Accent1 11 2 4" xfId="48431"/>
    <cellStyle name="20% - Accent1 11 2 4 2" xfId="48432"/>
    <cellStyle name="20% - Accent1 11 2 4 2 2" xfId="48433"/>
    <cellStyle name="20% - Accent1 11 2 4 3" xfId="48434"/>
    <cellStyle name="20% - Accent1 11 2 4 3 2" xfId="48435"/>
    <cellStyle name="20% - Accent1 11 2 4 4" xfId="48436"/>
    <cellStyle name="20% - Accent1 11 2 5" xfId="48437"/>
    <cellStyle name="20% - Accent1 11 2 5 2" xfId="48438"/>
    <cellStyle name="20% - Accent1 11 2 6" xfId="48439"/>
    <cellStyle name="20% - Accent1 11 2 6 2" xfId="48440"/>
    <cellStyle name="20% - Accent1 11 2 7" xfId="48441"/>
    <cellStyle name="20% - Accent1 11 3" xfId="48442"/>
    <cellStyle name="20% - Accent1 11 3 2" xfId="48443"/>
    <cellStyle name="20% - Accent1 11 3 2 2" xfId="48444"/>
    <cellStyle name="20% - Accent1 11 3 2 2 2" xfId="48445"/>
    <cellStyle name="20% - Accent1 11 3 2 2 2 2" xfId="48446"/>
    <cellStyle name="20% - Accent1 11 3 2 2 3" xfId="48447"/>
    <cellStyle name="20% - Accent1 11 3 2 2 3 2" xfId="48448"/>
    <cellStyle name="20% - Accent1 11 3 2 2 4" xfId="48449"/>
    <cellStyle name="20% - Accent1 11 3 2 3" xfId="48450"/>
    <cellStyle name="20% - Accent1 11 3 2 3 2" xfId="48451"/>
    <cellStyle name="20% - Accent1 11 3 2 4" xfId="48452"/>
    <cellStyle name="20% - Accent1 11 3 2 4 2" xfId="48453"/>
    <cellStyle name="20% - Accent1 11 3 2 5" xfId="48454"/>
    <cellStyle name="20% - Accent1 11 3 3" xfId="48455"/>
    <cellStyle name="20% - Accent1 11 3 3 2" xfId="48456"/>
    <cellStyle name="20% - Accent1 11 3 3 2 2" xfId="48457"/>
    <cellStyle name="20% - Accent1 11 3 3 3" xfId="48458"/>
    <cellStyle name="20% - Accent1 11 3 3 3 2" xfId="48459"/>
    <cellStyle name="20% - Accent1 11 3 3 4" xfId="48460"/>
    <cellStyle name="20% - Accent1 11 3 4" xfId="48461"/>
    <cellStyle name="20% - Accent1 11 3 4 2" xfId="48462"/>
    <cellStyle name="20% - Accent1 11 3 5" xfId="48463"/>
    <cellStyle name="20% - Accent1 11 3 5 2" xfId="48464"/>
    <cellStyle name="20% - Accent1 11 3 6" xfId="48465"/>
    <cellStyle name="20% - Accent1 11 4" xfId="48466"/>
    <cellStyle name="20% - Accent1 11 4 2" xfId="48467"/>
    <cellStyle name="20% - Accent1 11 4 2 2" xfId="48468"/>
    <cellStyle name="20% - Accent1 11 4 2 2 2" xfId="48469"/>
    <cellStyle name="20% - Accent1 11 4 2 3" xfId="48470"/>
    <cellStyle name="20% - Accent1 11 4 2 3 2" xfId="48471"/>
    <cellStyle name="20% - Accent1 11 4 2 4" xfId="48472"/>
    <cellStyle name="20% - Accent1 11 4 3" xfId="48473"/>
    <cellStyle name="20% - Accent1 11 4 3 2" xfId="48474"/>
    <cellStyle name="20% - Accent1 11 4 4" xfId="48475"/>
    <cellStyle name="20% - Accent1 11 4 4 2" xfId="48476"/>
    <cellStyle name="20% - Accent1 11 4 5" xfId="48477"/>
    <cellStyle name="20% - Accent1 11 5" xfId="48478"/>
    <cellStyle name="20% - Accent1 11 5 2" xfId="48479"/>
    <cellStyle name="20% - Accent1 11 5 2 2" xfId="48480"/>
    <cellStyle name="20% - Accent1 11 5 3" xfId="48481"/>
    <cellStyle name="20% - Accent1 11 5 3 2" xfId="48482"/>
    <cellStyle name="20% - Accent1 11 5 4" xfId="48483"/>
    <cellStyle name="20% - Accent1 11 6" xfId="48484"/>
    <cellStyle name="20% - Accent1 11 6 2" xfId="48485"/>
    <cellStyle name="20% - Accent1 11 7" xfId="48486"/>
    <cellStyle name="20% - Accent1 11 7 2" xfId="48487"/>
    <cellStyle name="20% - Accent1 11 8" xfId="48488"/>
    <cellStyle name="20% - Accent1 11 8 2" xfId="48489"/>
    <cellStyle name="20% - Accent1 11 9" xfId="48490"/>
    <cellStyle name="20% - Accent1 12" xfId="61"/>
    <cellStyle name="20% - Accent1 12 2" xfId="48492"/>
    <cellStyle name="20% - Accent1 12 2 2" xfId="48493"/>
    <cellStyle name="20% - Accent1 12 2 2 2" xfId="48494"/>
    <cellStyle name="20% - Accent1 12 2 2 2 2" xfId="48495"/>
    <cellStyle name="20% - Accent1 12 2 2 2 2 2" xfId="48496"/>
    <cellStyle name="20% - Accent1 12 2 2 2 3" xfId="48497"/>
    <cellStyle name="20% - Accent1 12 2 2 2 3 2" xfId="48498"/>
    <cellStyle name="20% - Accent1 12 2 2 2 4" xfId="48499"/>
    <cellStyle name="20% - Accent1 12 2 2 3" xfId="48500"/>
    <cellStyle name="20% - Accent1 12 2 2 3 2" xfId="48501"/>
    <cellStyle name="20% - Accent1 12 2 2 4" xfId="48502"/>
    <cellStyle name="20% - Accent1 12 2 2 4 2" xfId="48503"/>
    <cellStyle name="20% - Accent1 12 2 2 5" xfId="48504"/>
    <cellStyle name="20% - Accent1 12 2 3" xfId="48505"/>
    <cellStyle name="20% - Accent1 12 2 3 2" xfId="48506"/>
    <cellStyle name="20% - Accent1 12 2 3 2 2" xfId="48507"/>
    <cellStyle name="20% - Accent1 12 2 3 3" xfId="48508"/>
    <cellStyle name="20% - Accent1 12 2 3 3 2" xfId="48509"/>
    <cellStyle name="20% - Accent1 12 2 3 4" xfId="48510"/>
    <cellStyle name="20% - Accent1 12 2 4" xfId="48511"/>
    <cellStyle name="20% - Accent1 12 2 4 2" xfId="48512"/>
    <cellStyle name="20% - Accent1 12 2 5" xfId="48513"/>
    <cellStyle name="20% - Accent1 12 2 5 2" xfId="48514"/>
    <cellStyle name="20% - Accent1 12 2 6" xfId="48515"/>
    <cellStyle name="20% - Accent1 12 3" xfId="48516"/>
    <cellStyle name="20% - Accent1 12 3 2" xfId="48517"/>
    <cellStyle name="20% - Accent1 12 3 2 2" xfId="48518"/>
    <cellStyle name="20% - Accent1 12 3 2 2 2" xfId="48519"/>
    <cellStyle name="20% - Accent1 12 3 2 3" xfId="48520"/>
    <cellStyle name="20% - Accent1 12 3 2 3 2" xfId="48521"/>
    <cellStyle name="20% - Accent1 12 3 2 4" xfId="48522"/>
    <cellStyle name="20% - Accent1 12 3 3" xfId="48523"/>
    <cellStyle name="20% - Accent1 12 3 3 2" xfId="48524"/>
    <cellStyle name="20% - Accent1 12 3 4" xfId="48525"/>
    <cellStyle name="20% - Accent1 12 3 4 2" xfId="48526"/>
    <cellStyle name="20% - Accent1 12 3 5" xfId="48527"/>
    <cellStyle name="20% - Accent1 12 4" xfId="48528"/>
    <cellStyle name="20% - Accent1 12 4 2" xfId="48529"/>
    <cellStyle name="20% - Accent1 12 4 2 2" xfId="48530"/>
    <cellStyle name="20% - Accent1 12 4 3" xfId="48531"/>
    <cellStyle name="20% - Accent1 12 4 3 2" xfId="48532"/>
    <cellStyle name="20% - Accent1 12 4 4" xfId="48533"/>
    <cellStyle name="20% - Accent1 12 5" xfId="48534"/>
    <cellStyle name="20% - Accent1 12 5 2" xfId="48535"/>
    <cellStyle name="20% - Accent1 12 6" xfId="48536"/>
    <cellStyle name="20% - Accent1 12 6 2" xfId="48537"/>
    <cellStyle name="20% - Accent1 12 7" xfId="48538"/>
    <cellStyle name="20% - Accent1 12 8" xfId="48491"/>
    <cellStyle name="20% - Accent1 13" xfId="62"/>
    <cellStyle name="20% - Accent1 13 2" xfId="48540"/>
    <cellStyle name="20% - Accent1 13 2 2" xfId="48541"/>
    <cellStyle name="20% - Accent1 13 2 2 2" xfId="48542"/>
    <cellStyle name="20% - Accent1 13 2 2 2 2" xfId="48543"/>
    <cellStyle name="20% - Accent1 13 2 2 3" xfId="48544"/>
    <cellStyle name="20% - Accent1 13 2 2 3 2" xfId="48545"/>
    <cellStyle name="20% - Accent1 13 2 2 4" xfId="48546"/>
    <cellStyle name="20% - Accent1 13 2 3" xfId="48547"/>
    <cellStyle name="20% - Accent1 13 2 3 2" xfId="48548"/>
    <cellStyle name="20% - Accent1 13 2 4" xfId="48549"/>
    <cellStyle name="20% - Accent1 13 2 4 2" xfId="48550"/>
    <cellStyle name="20% - Accent1 13 2 5" xfId="48551"/>
    <cellStyle name="20% - Accent1 13 3" xfId="48552"/>
    <cellStyle name="20% - Accent1 13 3 2" xfId="48553"/>
    <cellStyle name="20% - Accent1 13 3 2 2" xfId="48554"/>
    <cellStyle name="20% - Accent1 13 3 3" xfId="48555"/>
    <cellStyle name="20% - Accent1 13 3 3 2" xfId="48556"/>
    <cellStyle name="20% - Accent1 13 3 4" xfId="48557"/>
    <cellStyle name="20% - Accent1 13 4" xfId="48558"/>
    <cellStyle name="20% - Accent1 13 4 2" xfId="48559"/>
    <cellStyle name="20% - Accent1 13 5" xfId="48560"/>
    <cellStyle name="20% - Accent1 13 5 2" xfId="48561"/>
    <cellStyle name="20% - Accent1 13 6" xfId="48562"/>
    <cellStyle name="20% - Accent1 13 7" xfId="48539"/>
    <cellStyle name="20% - Accent1 14" xfId="63"/>
    <cellStyle name="20% - Accent1 14 2" xfId="48564"/>
    <cellStyle name="20% - Accent1 14 2 2" xfId="48565"/>
    <cellStyle name="20% - Accent1 14 2 2 2" xfId="48566"/>
    <cellStyle name="20% - Accent1 14 2 3" xfId="48567"/>
    <cellStyle name="20% - Accent1 14 2 3 2" xfId="48568"/>
    <cellStyle name="20% - Accent1 14 2 4" xfId="48569"/>
    <cellStyle name="20% - Accent1 14 3" xfId="48570"/>
    <cellStyle name="20% - Accent1 14 3 2" xfId="48571"/>
    <cellStyle name="20% - Accent1 14 4" xfId="48572"/>
    <cellStyle name="20% - Accent1 14 4 2" xfId="48573"/>
    <cellStyle name="20% - Accent1 14 5" xfId="48574"/>
    <cellStyle name="20% - Accent1 14 6" xfId="48563"/>
    <cellStyle name="20% - Accent1 15" xfId="64"/>
    <cellStyle name="20% - Accent1 15 2" xfId="48576"/>
    <cellStyle name="20% - Accent1 15 2 2" xfId="48577"/>
    <cellStyle name="20% - Accent1 15 3" xfId="48578"/>
    <cellStyle name="20% - Accent1 15 3 2" xfId="48579"/>
    <cellStyle name="20% - Accent1 15 4" xfId="48580"/>
    <cellStyle name="20% - Accent1 15 5" xfId="48575"/>
    <cellStyle name="20% - Accent1 16" xfId="65"/>
    <cellStyle name="20% - Accent1 16 10" xfId="18444"/>
    <cellStyle name="20% - Accent1 16 10 2" xfId="40023"/>
    <cellStyle name="20% - Accent1 16 11" xfId="21227"/>
    <cellStyle name="20% - Accent1 16 11 2" xfId="42806"/>
    <cellStyle name="20% - Accent1 16 12" xfId="24082"/>
    <cellStyle name="20% - Accent1 16 12 2" xfId="45657"/>
    <cellStyle name="20% - Accent1 16 13" xfId="10055"/>
    <cellStyle name="20% - Accent1 16 13 2" xfId="31695"/>
    <cellStyle name="20% - Accent1 16 14" xfId="5023"/>
    <cellStyle name="20% - Accent1 16 15" xfId="26723"/>
    <cellStyle name="20% - Accent1 16 16" xfId="48581"/>
    <cellStyle name="20% - Accent1 16 2" xfId="66"/>
    <cellStyle name="20% - Accent1 16 2 10" xfId="27208"/>
    <cellStyle name="20% - Accent1 16 2 11" xfId="48582"/>
    <cellStyle name="20% - Accent1 16 2 2" xfId="2834"/>
    <cellStyle name="20% - Accent1 16 2 2 2" xfId="4467"/>
    <cellStyle name="20% - Accent1 16 2 2 2 2" xfId="14580"/>
    <cellStyle name="20% - Accent1 16 2 2 2 2 2" xfId="36192"/>
    <cellStyle name="20% - Accent1 16 2 2 2 3" xfId="9016"/>
    <cellStyle name="20% - Accent1 16 2 2 2 4" xfId="30658"/>
    <cellStyle name="20% - Accent1 16 2 2 3" xfId="17027"/>
    <cellStyle name="20% - Accent1 16 2 2 3 2" xfId="38620"/>
    <cellStyle name="20% - Accent1 16 2 2 4" xfId="19824"/>
    <cellStyle name="20% - Accent1 16 2 2 4 2" xfId="41403"/>
    <cellStyle name="20% - Accent1 16 2 2 5" xfId="22609"/>
    <cellStyle name="20% - Accent1 16 2 2 5 2" xfId="44186"/>
    <cellStyle name="20% - Accent1 16 2 2 6" xfId="25462"/>
    <cellStyle name="20% - Accent1 16 2 2 6 2" xfId="47037"/>
    <cellStyle name="20% - Accent1 16 2 2 7" xfId="11809"/>
    <cellStyle name="20% - Accent1 16 2 2 7 2" xfId="33432"/>
    <cellStyle name="20% - Accent1 16 2 2 8" xfId="6595"/>
    <cellStyle name="20% - Accent1 16 2 2 9" xfId="28243"/>
    <cellStyle name="20% - Accent1 16 2 3" xfId="7981"/>
    <cellStyle name="20% - Accent1 16 2 3 2" xfId="13545"/>
    <cellStyle name="20% - Accent1 16 2 3 2 2" xfId="35157"/>
    <cellStyle name="20% - Accent1 16 2 3 3" xfId="29623"/>
    <cellStyle name="20% - Accent1 16 2 4" xfId="15992"/>
    <cellStyle name="20% - Accent1 16 2 4 2" xfId="37585"/>
    <cellStyle name="20% - Accent1 16 2 5" xfId="18789"/>
    <cellStyle name="20% - Accent1 16 2 5 2" xfId="40368"/>
    <cellStyle name="20% - Accent1 16 2 6" xfId="21572"/>
    <cellStyle name="20% - Accent1 16 2 6 2" xfId="43151"/>
    <cellStyle name="20% - Accent1 16 2 7" xfId="24427"/>
    <cellStyle name="20% - Accent1 16 2 7 2" xfId="46002"/>
    <cellStyle name="20% - Accent1 16 2 8" xfId="10774"/>
    <cellStyle name="20% - Accent1 16 2 8 2" xfId="32397"/>
    <cellStyle name="20% - Accent1 16 2 9" xfId="5511"/>
    <cellStyle name="20% - Accent1 16 3" xfId="3212"/>
    <cellStyle name="20% - Accent1 16 3 10" xfId="27553"/>
    <cellStyle name="20% - Accent1 16 3 2" xfId="4812"/>
    <cellStyle name="20% - Accent1 16 3 2 2" xfId="9361"/>
    <cellStyle name="20% - Accent1 16 3 2 2 2" xfId="14925"/>
    <cellStyle name="20% - Accent1 16 3 2 2 2 2" xfId="36537"/>
    <cellStyle name="20% - Accent1 16 3 2 2 3" xfId="31003"/>
    <cellStyle name="20% - Accent1 16 3 2 3" xfId="17372"/>
    <cellStyle name="20% - Accent1 16 3 2 3 2" xfId="38965"/>
    <cellStyle name="20% - Accent1 16 3 2 4" xfId="20169"/>
    <cellStyle name="20% - Accent1 16 3 2 4 2" xfId="41748"/>
    <cellStyle name="20% - Accent1 16 3 2 5" xfId="22954"/>
    <cellStyle name="20% - Accent1 16 3 2 5 2" xfId="44531"/>
    <cellStyle name="20% - Accent1 16 3 2 6" xfId="25807"/>
    <cellStyle name="20% - Accent1 16 3 2 6 2" xfId="47382"/>
    <cellStyle name="20% - Accent1 16 3 2 7" xfId="12154"/>
    <cellStyle name="20% - Accent1 16 3 2 7 2" xfId="33777"/>
    <cellStyle name="20% - Accent1 16 3 2 8" xfId="6942"/>
    <cellStyle name="20% - Accent1 16 3 2 9" xfId="28588"/>
    <cellStyle name="20% - Accent1 16 3 3" xfId="8326"/>
    <cellStyle name="20% - Accent1 16 3 3 2" xfId="13890"/>
    <cellStyle name="20% - Accent1 16 3 3 2 2" xfId="35502"/>
    <cellStyle name="20% - Accent1 16 3 3 3" xfId="29968"/>
    <cellStyle name="20% - Accent1 16 3 4" xfId="16337"/>
    <cellStyle name="20% - Accent1 16 3 4 2" xfId="37930"/>
    <cellStyle name="20% - Accent1 16 3 5" xfId="19134"/>
    <cellStyle name="20% - Accent1 16 3 5 2" xfId="40713"/>
    <cellStyle name="20% - Accent1 16 3 6" xfId="21919"/>
    <cellStyle name="20% - Accent1 16 3 6 2" xfId="43496"/>
    <cellStyle name="20% - Accent1 16 3 7" xfId="24772"/>
    <cellStyle name="20% - Accent1 16 3 7 2" xfId="46347"/>
    <cellStyle name="20% - Accent1 16 3 8" xfId="11119"/>
    <cellStyle name="20% - Accent1 16 3 8 2" xfId="32742"/>
    <cellStyle name="20% - Accent1 16 3 9" xfId="5856"/>
    <cellStyle name="20% - Accent1 16 4" xfId="2250"/>
    <cellStyle name="20% - Accent1 16 4 2" xfId="3984"/>
    <cellStyle name="20% - Accent1 16 4 2 2" xfId="14097"/>
    <cellStyle name="20% - Accent1 16 4 2 2 2" xfId="35709"/>
    <cellStyle name="20% - Accent1 16 4 2 3" xfId="8533"/>
    <cellStyle name="20% - Accent1 16 4 2 4" xfId="30175"/>
    <cellStyle name="20% - Accent1 16 4 3" xfId="16544"/>
    <cellStyle name="20% - Accent1 16 4 3 2" xfId="38137"/>
    <cellStyle name="20% - Accent1 16 4 4" xfId="19341"/>
    <cellStyle name="20% - Accent1 16 4 4 2" xfId="40920"/>
    <cellStyle name="20% - Accent1 16 4 5" xfId="22126"/>
    <cellStyle name="20% - Accent1 16 4 5 2" xfId="43703"/>
    <cellStyle name="20% - Accent1 16 4 6" xfId="24979"/>
    <cellStyle name="20% - Accent1 16 4 6 2" xfId="46554"/>
    <cellStyle name="20% - Accent1 16 4 7" xfId="11326"/>
    <cellStyle name="20% - Accent1 16 4 7 2" xfId="32949"/>
    <cellStyle name="20% - Accent1 16 4 8" xfId="6063"/>
    <cellStyle name="20% - Accent1 16 4 9" xfId="27760"/>
    <cellStyle name="20% - Accent1 16 5" xfId="3441"/>
    <cellStyle name="20% - Accent1 16 5 2" xfId="9708"/>
    <cellStyle name="20% - Accent1 16 5 2 2" xfId="15270"/>
    <cellStyle name="20% - Accent1 16 5 2 2 2" xfId="36882"/>
    <cellStyle name="20% - Accent1 16 5 2 3" xfId="31348"/>
    <cellStyle name="20% - Accent1 16 5 3" xfId="17717"/>
    <cellStyle name="20% - Accent1 16 5 3 2" xfId="39310"/>
    <cellStyle name="20% - Accent1 16 5 4" xfId="20514"/>
    <cellStyle name="20% - Accent1 16 5 4 2" xfId="42093"/>
    <cellStyle name="20% - Accent1 16 5 5" xfId="23299"/>
    <cellStyle name="20% - Accent1 16 5 5 2" xfId="44876"/>
    <cellStyle name="20% - Accent1 16 5 6" xfId="26152"/>
    <cellStyle name="20% - Accent1 16 5 6 2" xfId="47727"/>
    <cellStyle name="20% - Accent1 16 5 7" xfId="12499"/>
    <cellStyle name="20% - Accent1 16 5 7 2" xfId="34122"/>
    <cellStyle name="20% - Accent1 16 5 8" xfId="7290"/>
    <cellStyle name="20% - Accent1 16 5 9" xfId="28933"/>
    <cellStyle name="20% - Accent1 16 6" xfId="7498"/>
    <cellStyle name="20% - Accent1 16 6 2" xfId="18062"/>
    <cellStyle name="20% - Accent1 16 6 2 2" xfId="39655"/>
    <cellStyle name="20% - Accent1 16 6 3" xfId="20859"/>
    <cellStyle name="20% - Accent1 16 6 3 2" xfId="42438"/>
    <cellStyle name="20% - Accent1 16 6 4" xfId="23644"/>
    <cellStyle name="20% - Accent1 16 6 4 2" xfId="45221"/>
    <cellStyle name="20% - Accent1 16 6 5" xfId="26497"/>
    <cellStyle name="20% - Accent1 16 6 5 2" xfId="48072"/>
    <cellStyle name="20% - Accent1 16 6 6" xfId="12854"/>
    <cellStyle name="20% - Accent1 16 6 6 2" xfId="34467"/>
    <cellStyle name="20% - Accent1 16 6 7" xfId="29140"/>
    <cellStyle name="20% - Accent1 16 7" xfId="10427"/>
    <cellStyle name="20% - Accent1 16 7 2" xfId="32052"/>
    <cellStyle name="20% - Accent1 16 8" xfId="13062"/>
    <cellStyle name="20% - Accent1 16 8 2" xfId="34674"/>
    <cellStyle name="20% - Accent1 16 9" xfId="15646"/>
    <cellStyle name="20% - Accent1 16 9 2" xfId="37240"/>
    <cellStyle name="20% - Accent1 17" xfId="67"/>
    <cellStyle name="20% - Accent1 17 10" xfId="18443"/>
    <cellStyle name="20% - Accent1 17 10 2" xfId="40022"/>
    <cellStyle name="20% - Accent1 17 11" xfId="21226"/>
    <cellStyle name="20% - Accent1 17 11 2" xfId="42805"/>
    <cellStyle name="20% - Accent1 17 12" xfId="24081"/>
    <cellStyle name="20% - Accent1 17 12 2" xfId="45656"/>
    <cellStyle name="20% - Accent1 17 13" xfId="10054"/>
    <cellStyle name="20% - Accent1 17 13 2" xfId="31694"/>
    <cellStyle name="20% - Accent1 17 14" xfId="5024"/>
    <cellStyle name="20% - Accent1 17 15" xfId="26724"/>
    <cellStyle name="20% - Accent1 17 16" xfId="48583"/>
    <cellStyle name="20% - Accent1 17 2" xfId="2833"/>
    <cellStyle name="20% - Accent1 17 2 10" xfId="27207"/>
    <cellStyle name="20% - Accent1 17 2 11" xfId="48584"/>
    <cellStyle name="20% - Accent1 17 2 2" xfId="4466"/>
    <cellStyle name="20% - Accent1 17 2 2 2" xfId="9015"/>
    <cellStyle name="20% - Accent1 17 2 2 2 2" xfId="14579"/>
    <cellStyle name="20% - Accent1 17 2 2 2 2 2" xfId="36191"/>
    <cellStyle name="20% - Accent1 17 2 2 2 3" xfId="30657"/>
    <cellStyle name="20% - Accent1 17 2 2 3" xfId="17026"/>
    <cellStyle name="20% - Accent1 17 2 2 3 2" xfId="38619"/>
    <cellStyle name="20% - Accent1 17 2 2 4" xfId="19823"/>
    <cellStyle name="20% - Accent1 17 2 2 4 2" xfId="41402"/>
    <cellStyle name="20% - Accent1 17 2 2 5" xfId="22608"/>
    <cellStyle name="20% - Accent1 17 2 2 5 2" xfId="44185"/>
    <cellStyle name="20% - Accent1 17 2 2 6" xfId="25461"/>
    <cellStyle name="20% - Accent1 17 2 2 6 2" xfId="47036"/>
    <cellStyle name="20% - Accent1 17 2 2 7" xfId="11808"/>
    <cellStyle name="20% - Accent1 17 2 2 7 2" xfId="33431"/>
    <cellStyle name="20% - Accent1 17 2 2 8" xfId="6594"/>
    <cellStyle name="20% - Accent1 17 2 2 9" xfId="28242"/>
    <cellStyle name="20% - Accent1 17 2 3" xfId="7980"/>
    <cellStyle name="20% - Accent1 17 2 3 2" xfId="13544"/>
    <cellStyle name="20% - Accent1 17 2 3 2 2" xfId="35156"/>
    <cellStyle name="20% - Accent1 17 2 3 3" xfId="29622"/>
    <cellStyle name="20% - Accent1 17 2 4" xfId="15991"/>
    <cellStyle name="20% - Accent1 17 2 4 2" xfId="37584"/>
    <cellStyle name="20% - Accent1 17 2 5" xfId="18788"/>
    <cellStyle name="20% - Accent1 17 2 5 2" xfId="40367"/>
    <cellStyle name="20% - Accent1 17 2 6" xfId="21571"/>
    <cellStyle name="20% - Accent1 17 2 6 2" xfId="43150"/>
    <cellStyle name="20% - Accent1 17 2 7" xfId="24426"/>
    <cellStyle name="20% - Accent1 17 2 7 2" xfId="46001"/>
    <cellStyle name="20% - Accent1 17 2 8" xfId="10773"/>
    <cellStyle name="20% - Accent1 17 2 8 2" xfId="32396"/>
    <cellStyle name="20% - Accent1 17 2 9" xfId="5510"/>
    <cellStyle name="20% - Accent1 17 3" xfId="3211"/>
    <cellStyle name="20% - Accent1 17 3 10" xfId="27552"/>
    <cellStyle name="20% - Accent1 17 3 2" xfId="4811"/>
    <cellStyle name="20% - Accent1 17 3 2 2" xfId="9360"/>
    <cellStyle name="20% - Accent1 17 3 2 2 2" xfId="14924"/>
    <cellStyle name="20% - Accent1 17 3 2 2 2 2" xfId="36536"/>
    <cellStyle name="20% - Accent1 17 3 2 2 3" xfId="31002"/>
    <cellStyle name="20% - Accent1 17 3 2 3" xfId="17371"/>
    <cellStyle name="20% - Accent1 17 3 2 3 2" xfId="38964"/>
    <cellStyle name="20% - Accent1 17 3 2 4" xfId="20168"/>
    <cellStyle name="20% - Accent1 17 3 2 4 2" xfId="41747"/>
    <cellStyle name="20% - Accent1 17 3 2 5" xfId="22953"/>
    <cellStyle name="20% - Accent1 17 3 2 5 2" xfId="44530"/>
    <cellStyle name="20% - Accent1 17 3 2 6" xfId="25806"/>
    <cellStyle name="20% - Accent1 17 3 2 6 2" xfId="47381"/>
    <cellStyle name="20% - Accent1 17 3 2 7" xfId="12153"/>
    <cellStyle name="20% - Accent1 17 3 2 7 2" xfId="33776"/>
    <cellStyle name="20% - Accent1 17 3 2 8" xfId="6941"/>
    <cellStyle name="20% - Accent1 17 3 2 9" xfId="28587"/>
    <cellStyle name="20% - Accent1 17 3 3" xfId="8325"/>
    <cellStyle name="20% - Accent1 17 3 3 2" xfId="13889"/>
    <cellStyle name="20% - Accent1 17 3 3 2 2" xfId="35501"/>
    <cellStyle name="20% - Accent1 17 3 3 3" xfId="29967"/>
    <cellStyle name="20% - Accent1 17 3 4" xfId="16336"/>
    <cellStyle name="20% - Accent1 17 3 4 2" xfId="37929"/>
    <cellStyle name="20% - Accent1 17 3 5" xfId="19133"/>
    <cellStyle name="20% - Accent1 17 3 5 2" xfId="40712"/>
    <cellStyle name="20% - Accent1 17 3 6" xfId="21918"/>
    <cellStyle name="20% - Accent1 17 3 6 2" xfId="43495"/>
    <cellStyle name="20% - Accent1 17 3 7" xfId="24771"/>
    <cellStyle name="20% - Accent1 17 3 7 2" xfId="46346"/>
    <cellStyle name="20% - Accent1 17 3 8" xfId="11118"/>
    <cellStyle name="20% - Accent1 17 3 8 2" xfId="32741"/>
    <cellStyle name="20% - Accent1 17 3 9" xfId="5855"/>
    <cellStyle name="20% - Accent1 17 4" xfId="2251"/>
    <cellStyle name="20% - Accent1 17 4 2" xfId="3985"/>
    <cellStyle name="20% - Accent1 17 4 2 2" xfId="14098"/>
    <cellStyle name="20% - Accent1 17 4 2 2 2" xfId="35710"/>
    <cellStyle name="20% - Accent1 17 4 2 3" xfId="8534"/>
    <cellStyle name="20% - Accent1 17 4 2 4" xfId="30176"/>
    <cellStyle name="20% - Accent1 17 4 3" xfId="16545"/>
    <cellStyle name="20% - Accent1 17 4 3 2" xfId="38138"/>
    <cellStyle name="20% - Accent1 17 4 4" xfId="19342"/>
    <cellStyle name="20% - Accent1 17 4 4 2" xfId="40921"/>
    <cellStyle name="20% - Accent1 17 4 5" xfId="22127"/>
    <cellStyle name="20% - Accent1 17 4 5 2" xfId="43704"/>
    <cellStyle name="20% - Accent1 17 4 6" xfId="24980"/>
    <cellStyle name="20% - Accent1 17 4 6 2" xfId="46555"/>
    <cellStyle name="20% - Accent1 17 4 7" xfId="11327"/>
    <cellStyle name="20% - Accent1 17 4 7 2" xfId="32950"/>
    <cellStyle name="20% - Accent1 17 4 8" xfId="6064"/>
    <cellStyle name="20% - Accent1 17 4 9" xfId="27761"/>
    <cellStyle name="20% - Accent1 17 5" xfId="3442"/>
    <cellStyle name="20% - Accent1 17 5 2" xfId="9707"/>
    <cellStyle name="20% - Accent1 17 5 2 2" xfId="15269"/>
    <cellStyle name="20% - Accent1 17 5 2 2 2" xfId="36881"/>
    <cellStyle name="20% - Accent1 17 5 2 3" xfId="31347"/>
    <cellStyle name="20% - Accent1 17 5 3" xfId="17716"/>
    <cellStyle name="20% - Accent1 17 5 3 2" xfId="39309"/>
    <cellStyle name="20% - Accent1 17 5 4" xfId="20513"/>
    <cellStyle name="20% - Accent1 17 5 4 2" xfId="42092"/>
    <cellStyle name="20% - Accent1 17 5 5" xfId="23298"/>
    <cellStyle name="20% - Accent1 17 5 5 2" xfId="44875"/>
    <cellStyle name="20% - Accent1 17 5 6" xfId="26151"/>
    <cellStyle name="20% - Accent1 17 5 6 2" xfId="47726"/>
    <cellStyle name="20% - Accent1 17 5 7" xfId="12498"/>
    <cellStyle name="20% - Accent1 17 5 7 2" xfId="34121"/>
    <cellStyle name="20% - Accent1 17 5 8" xfId="7289"/>
    <cellStyle name="20% - Accent1 17 5 9" xfId="28932"/>
    <cellStyle name="20% - Accent1 17 6" xfId="7499"/>
    <cellStyle name="20% - Accent1 17 6 2" xfId="18061"/>
    <cellStyle name="20% - Accent1 17 6 2 2" xfId="39654"/>
    <cellStyle name="20% - Accent1 17 6 3" xfId="20858"/>
    <cellStyle name="20% - Accent1 17 6 3 2" xfId="42437"/>
    <cellStyle name="20% - Accent1 17 6 4" xfId="23643"/>
    <cellStyle name="20% - Accent1 17 6 4 2" xfId="45220"/>
    <cellStyle name="20% - Accent1 17 6 5" xfId="26496"/>
    <cellStyle name="20% - Accent1 17 6 5 2" xfId="48071"/>
    <cellStyle name="20% - Accent1 17 6 6" xfId="12853"/>
    <cellStyle name="20% - Accent1 17 6 6 2" xfId="34466"/>
    <cellStyle name="20% - Accent1 17 6 7" xfId="29141"/>
    <cellStyle name="20% - Accent1 17 7" xfId="10426"/>
    <cellStyle name="20% - Accent1 17 7 2" xfId="32051"/>
    <cellStyle name="20% - Accent1 17 8" xfId="13063"/>
    <cellStyle name="20% - Accent1 17 8 2" xfId="34675"/>
    <cellStyle name="20% - Accent1 17 9" xfId="15645"/>
    <cellStyle name="20% - Accent1 17 9 2" xfId="37239"/>
    <cellStyle name="20% - Accent1 18" xfId="68"/>
    <cellStyle name="20% - Accent1 18 10" xfId="26725"/>
    <cellStyle name="20% - Accent1 18 11" xfId="48585"/>
    <cellStyle name="20% - Accent1 18 2" xfId="2252"/>
    <cellStyle name="20% - Accent1 18 2 2" xfId="3986"/>
    <cellStyle name="20% - Accent1 18 2 2 2" xfId="14099"/>
    <cellStyle name="20% - Accent1 18 2 2 2 2" xfId="35711"/>
    <cellStyle name="20% - Accent1 18 2 2 3" xfId="8535"/>
    <cellStyle name="20% - Accent1 18 2 2 4" xfId="30177"/>
    <cellStyle name="20% - Accent1 18 2 3" xfId="16546"/>
    <cellStyle name="20% - Accent1 18 2 3 2" xfId="38139"/>
    <cellStyle name="20% - Accent1 18 2 4" xfId="19343"/>
    <cellStyle name="20% - Accent1 18 2 4 2" xfId="40922"/>
    <cellStyle name="20% - Accent1 18 2 5" xfId="22128"/>
    <cellStyle name="20% - Accent1 18 2 5 2" xfId="43705"/>
    <cellStyle name="20% - Accent1 18 2 6" xfId="24981"/>
    <cellStyle name="20% - Accent1 18 2 6 2" xfId="46556"/>
    <cellStyle name="20% - Accent1 18 2 7" xfId="11328"/>
    <cellStyle name="20% - Accent1 18 2 7 2" xfId="32951"/>
    <cellStyle name="20% - Accent1 18 2 8" xfId="6065"/>
    <cellStyle name="20% - Accent1 18 2 9" xfId="27762"/>
    <cellStyle name="20% - Accent1 18 3" xfId="3443"/>
    <cellStyle name="20% - Accent1 18 3 2" xfId="13064"/>
    <cellStyle name="20% - Accent1 18 3 2 2" xfId="34676"/>
    <cellStyle name="20% - Accent1 18 3 3" xfId="7500"/>
    <cellStyle name="20% - Accent1 18 3 4" xfId="29142"/>
    <cellStyle name="20% - Accent1 18 4" xfId="15508"/>
    <cellStyle name="20% - Accent1 18 4 2" xfId="37102"/>
    <cellStyle name="20% - Accent1 18 5" xfId="18306"/>
    <cellStyle name="20% - Accent1 18 5 2" xfId="39885"/>
    <cellStyle name="20% - Accent1 18 6" xfId="21089"/>
    <cellStyle name="20% - Accent1 18 6 2" xfId="42668"/>
    <cellStyle name="20% - Accent1 18 7" xfId="23944"/>
    <cellStyle name="20% - Accent1 18 7 2" xfId="45519"/>
    <cellStyle name="20% - Accent1 18 8" xfId="10280"/>
    <cellStyle name="20% - Accent1 18 8 2" xfId="31914"/>
    <cellStyle name="20% - Accent1 18 9" xfId="5025"/>
    <cellStyle name="20% - Accent1 19" xfId="2696"/>
    <cellStyle name="20% - Accent1 19 10" xfId="27070"/>
    <cellStyle name="20% - Accent1 19 2" xfId="4329"/>
    <cellStyle name="20% - Accent1 19 2 2" xfId="8878"/>
    <cellStyle name="20% - Accent1 19 2 2 2" xfId="14442"/>
    <cellStyle name="20% - Accent1 19 2 2 2 2" xfId="36054"/>
    <cellStyle name="20% - Accent1 19 2 2 3" xfId="30520"/>
    <cellStyle name="20% - Accent1 19 2 3" xfId="16889"/>
    <cellStyle name="20% - Accent1 19 2 3 2" xfId="38482"/>
    <cellStyle name="20% - Accent1 19 2 4" xfId="19686"/>
    <cellStyle name="20% - Accent1 19 2 4 2" xfId="41265"/>
    <cellStyle name="20% - Accent1 19 2 5" xfId="22471"/>
    <cellStyle name="20% - Accent1 19 2 5 2" xfId="44048"/>
    <cellStyle name="20% - Accent1 19 2 6" xfId="25324"/>
    <cellStyle name="20% - Accent1 19 2 6 2" xfId="46899"/>
    <cellStyle name="20% - Accent1 19 2 7" xfId="11671"/>
    <cellStyle name="20% - Accent1 19 2 7 2" xfId="33294"/>
    <cellStyle name="20% - Accent1 19 2 8" xfId="6457"/>
    <cellStyle name="20% - Accent1 19 2 9" xfId="28105"/>
    <cellStyle name="20% - Accent1 19 3" xfId="7843"/>
    <cellStyle name="20% - Accent1 19 3 2" xfId="13407"/>
    <cellStyle name="20% - Accent1 19 3 2 2" xfId="35019"/>
    <cellStyle name="20% - Accent1 19 3 3" xfId="29485"/>
    <cellStyle name="20% - Accent1 19 4" xfId="15854"/>
    <cellStyle name="20% - Accent1 19 4 2" xfId="37447"/>
    <cellStyle name="20% - Accent1 19 5" xfId="18651"/>
    <cellStyle name="20% - Accent1 19 5 2" xfId="40230"/>
    <cellStyle name="20% - Accent1 19 6" xfId="21434"/>
    <cellStyle name="20% - Accent1 19 6 2" xfId="43013"/>
    <cellStyle name="20% - Accent1 19 7" xfId="24289"/>
    <cellStyle name="20% - Accent1 19 7 2" xfId="45864"/>
    <cellStyle name="20% - Accent1 19 8" xfId="10636"/>
    <cellStyle name="20% - Accent1 19 8 2" xfId="32259"/>
    <cellStyle name="20% - Accent1 19 9" xfId="5373"/>
    <cellStyle name="20% - Accent1 2" xfId="69"/>
    <cellStyle name="20% - Accent1 2 10" xfId="70"/>
    <cellStyle name="20% - Accent1 2 2" xfId="71"/>
    <cellStyle name="20% - Accent1 2 3" xfId="72"/>
    <cellStyle name="20% - Accent1 2 4" xfId="73"/>
    <cellStyle name="20% - Accent1 2 5" xfId="74"/>
    <cellStyle name="20% - Accent1 2 6" xfId="75"/>
    <cellStyle name="20% - Accent1 2 7" xfId="76"/>
    <cellStyle name="20% - Accent1 2 8" xfId="77"/>
    <cellStyle name="20% - Accent1 2 9" xfId="78"/>
    <cellStyle name="20% - Accent1 20" xfId="3045"/>
    <cellStyle name="20% - Accent1 20 10" xfId="27415"/>
    <cellStyle name="20% - Accent1 20 2" xfId="4674"/>
    <cellStyle name="20% - Accent1 20 2 2" xfId="9223"/>
    <cellStyle name="20% - Accent1 20 2 2 2" xfId="14787"/>
    <cellStyle name="20% - Accent1 20 2 2 2 2" xfId="36399"/>
    <cellStyle name="20% - Accent1 20 2 2 3" xfId="30865"/>
    <cellStyle name="20% - Accent1 20 2 3" xfId="17234"/>
    <cellStyle name="20% - Accent1 20 2 3 2" xfId="38827"/>
    <cellStyle name="20% - Accent1 20 2 4" xfId="20031"/>
    <cellStyle name="20% - Accent1 20 2 4 2" xfId="41610"/>
    <cellStyle name="20% - Accent1 20 2 5" xfId="22816"/>
    <cellStyle name="20% - Accent1 20 2 5 2" xfId="44393"/>
    <cellStyle name="20% - Accent1 20 2 6" xfId="25669"/>
    <cellStyle name="20% - Accent1 20 2 6 2" xfId="47244"/>
    <cellStyle name="20% - Accent1 20 2 7" xfId="12016"/>
    <cellStyle name="20% - Accent1 20 2 7 2" xfId="33639"/>
    <cellStyle name="20% - Accent1 20 2 8" xfId="6804"/>
    <cellStyle name="20% - Accent1 20 2 9" xfId="28450"/>
    <cellStyle name="20% - Accent1 20 3" xfId="8188"/>
    <cellStyle name="20% - Accent1 20 3 2" xfId="13752"/>
    <cellStyle name="20% - Accent1 20 3 2 2" xfId="35364"/>
    <cellStyle name="20% - Accent1 20 3 3" xfId="29830"/>
    <cellStyle name="20% - Accent1 20 4" xfId="16199"/>
    <cellStyle name="20% - Accent1 20 4 2" xfId="37792"/>
    <cellStyle name="20% - Accent1 20 5" xfId="18996"/>
    <cellStyle name="20% - Accent1 20 5 2" xfId="40575"/>
    <cellStyle name="20% - Accent1 20 6" xfId="21780"/>
    <cellStyle name="20% - Accent1 20 6 2" xfId="43358"/>
    <cellStyle name="20% - Accent1 20 7" xfId="24634"/>
    <cellStyle name="20% - Accent1 20 7 2" xfId="46209"/>
    <cellStyle name="20% - Accent1 20 8" xfId="10981"/>
    <cellStyle name="20% - Accent1 20 8 2" xfId="32604"/>
    <cellStyle name="20% - Accent1 20 9" xfId="5718"/>
    <cellStyle name="20% - Accent1 21" xfId="7152"/>
    <cellStyle name="20% - Accent1 21 2" xfId="9570"/>
    <cellStyle name="20% - Accent1 21 2 2" xfId="15132"/>
    <cellStyle name="20% - Accent1 21 2 2 2" xfId="36744"/>
    <cellStyle name="20% - Accent1 21 2 3" xfId="31210"/>
    <cellStyle name="20% - Accent1 21 3" xfId="17579"/>
    <cellStyle name="20% - Accent1 21 3 2" xfId="39172"/>
    <cellStyle name="20% - Accent1 21 4" xfId="20376"/>
    <cellStyle name="20% - Accent1 21 4 2" xfId="41955"/>
    <cellStyle name="20% - Accent1 21 5" xfId="23161"/>
    <cellStyle name="20% - Accent1 21 5 2" xfId="44738"/>
    <cellStyle name="20% - Accent1 21 6" xfId="26014"/>
    <cellStyle name="20% - Accent1 21 6 2" xfId="47589"/>
    <cellStyle name="20% - Accent1 21 7" xfId="12361"/>
    <cellStyle name="20% - Accent1 21 7 2" xfId="33984"/>
    <cellStyle name="20% - Accent1 21 8" xfId="28795"/>
    <cellStyle name="20% - Accent1 22" xfId="12716"/>
    <cellStyle name="20% - Accent1 22 2" xfId="17924"/>
    <cellStyle name="20% - Accent1 22 2 2" xfId="39517"/>
    <cellStyle name="20% - Accent1 22 3" xfId="20721"/>
    <cellStyle name="20% - Accent1 22 3 2" xfId="42300"/>
    <cellStyle name="20% - Accent1 22 4" xfId="23506"/>
    <cellStyle name="20% - Accent1 22 4 2" xfId="45083"/>
    <cellStyle name="20% - Accent1 22 5" xfId="26359"/>
    <cellStyle name="20% - Accent1 22 5 2" xfId="47934"/>
    <cellStyle name="20% - Accent1 22 6" xfId="34329"/>
    <cellStyle name="20% - Accent1 23" xfId="10263"/>
    <cellStyle name="20% - Accent1 23 2" xfId="31902"/>
    <cellStyle name="20% - Accent1 24" xfId="15489"/>
    <cellStyle name="20% - Accent1 24 2" xfId="37089"/>
    <cellStyle name="20% - Accent1 25" xfId="18293"/>
    <cellStyle name="20% - Accent1 25 2" xfId="39872"/>
    <cellStyle name="20% - Accent1 26" xfId="21076"/>
    <cellStyle name="20% - Accent1 26 2" xfId="42655"/>
    <cellStyle name="20% - Accent1 27" xfId="23864"/>
    <cellStyle name="20% - Accent1 27 2" xfId="45440"/>
    <cellStyle name="20% - Accent1 28" xfId="23888"/>
    <cellStyle name="20% - Accent1 28 2" xfId="45464"/>
    <cellStyle name="20% - Accent1 29" xfId="9917"/>
    <cellStyle name="20% - Accent1 29 2" xfId="31557"/>
    <cellStyle name="20% - Accent1 3" xfId="79"/>
    <cellStyle name="20% - Accent1 4" xfId="80"/>
    <cellStyle name="20% - Accent1 5" xfId="81"/>
    <cellStyle name="20% - Accent1 6" xfId="82"/>
    <cellStyle name="20% - Accent1 7" xfId="83"/>
    <cellStyle name="20% - Accent1 8" xfId="84"/>
    <cellStyle name="20% - Accent1 8 10" xfId="48587"/>
    <cellStyle name="20% - Accent1 8 11" xfId="48586"/>
    <cellStyle name="20% - Accent1 8 2" xfId="85"/>
    <cellStyle name="20% - Accent1 8 2 10" xfId="13065"/>
    <cellStyle name="20% - Accent1 8 2 10 2" xfId="34677"/>
    <cellStyle name="20% - Accent1 8 2 11" xfId="15525"/>
    <cellStyle name="20% - Accent1 8 2 11 2" xfId="37119"/>
    <cellStyle name="20% - Accent1 8 2 12" xfId="18323"/>
    <cellStyle name="20% - Accent1 8 2 12 2" xfId="39902"/>
    <cellStyle name="20% - Accent1 8 2 13" xfId="21106"/>
    <cellStyle name="20% - Accent1 8 2 13 2" xfId="42685"/>
    <cellStyle name="20% - Accent1 8 2 14" xfId="23961"/>
    <cellStyle name="20% - Accent1 8 2 14 2" xfId="45536"/>
    <cellStyle name="20% - Accent1 8 2 15" xfId="9934"/>
    <cellStyle name="20% - Accent1 8 2 15 2" xfId="31574"/>
    <cellStyle name="20% - Accent1 8 2 16" xfId="5026"/>
    <cellStyle name="20% - Accent1 8 2 17" xfId="26726"/>
    <cellStyle name="20% - Accent1 8 2 18" xfId="48588"/>
    <cellStyle name="20% - Accent1 8 2 2" xfId="86"/>
    <cellStyle name="20% - Accent1 8 2 2 10" xfId="18461"/>
    <cellStyle name="20% - Accent1 8 2 2 10 2" xfId="40040"/>
    <cellStyle name="20% - Accent1 8 2 2 11" xfId="21244"/>
    <cellStyle name="20% - Accent1 8 2 2 11 2" xfId="42823"/>
    <cellStyle name="20% - Accent1 8 2 2 12" xfId="24099"/>
    <cellStyle name="20% - Accent1 8 2 2 12 2" xfId="45674"/>
    <cellStyle name="20% - Accent1 8 2 2 13" xfId="10072"/>
    <cellStyle name="20% - Accent1 8 2 2 13 2" xfId="31712"/>
    <cellStyle name="20% - Accent1 8 2 2 14" xfId="5027"/>
    <cellStyle name="20% - Accent1 8 2 2 15" xfId="26727"/>
    <cellStyle name="20% - Accent1 8 2 2 16" xfId="48589"/>
    <cellStyle name="20% - Accent1 8 2 2 2" xfId="2851"/>
    <cellStyle name="20% - Accent1 8 2 2 2 10" xfId="27225"/>
    <cellStyle name="20% - Accent1 8 2 2 2 11" xfId="48590"/>
    <cellStyle name="20% - Accent1 8 2 2 2 2" xfId="4484"/>
    <cellStyle name="20% - Accent1 8 2 2 2 2 10" xfId="48591"/>
    <cellStyle name="20% - Accent1 8 2 2 2 2 2" xfId="9033"/>
    <cellStyle name="20% - Accent1 8 2 2 2 2 2 2" xfId="14597"/>
    <cellStyle name="20% - Accent1 8 2 2 2 2 2 2 2" xfId="36209"/>
    <cellStyle name="20% - Accent1 8 2 2 2 2 2 2 2 2" xfId="48594"/>
    <cellStyle name="20% - Accent1 8 2 2 2 2 2 2 3" xfId="48593"/>
    <cellStyle name="20% - Accent1 8 2 2 2 2 2 3" xfId="30675"/>
    <cellStyle name="20% - Accent1 8 2 2 2 2 2 3 2" xfId="48596"/>
    <cellStyle name="20% - Accent1 8 2 2 2 2 2 3 3" xfId="48595"/>
    <cellStyle name="20% - Accent1 8 2 2 2 2 2 4" xfId="48597"/>
    <cellStyle name="20% - Accent1 8 2 2 2 2 2 5" xfId="48592"/>
    <cellStyle name="20% - Accent1 8 2 2 2 2 3" xfId="17044"/>
    <cellStyle name="20% - Accent1 8 2 2 2 2 3 2" xfId="38637"/>
    <cellStyle name="20% - Accent1 8 2 2 2 2 3 2 2" xfId="48599"/>
    <cellStyle name="20% - Accent1 8 2 2 2 2 3 3" xfId="48598"/>
    <cellStyle name="20% - Accent1 8 2 2 2 2 4" xfId="19841"/>
    <cellStyle name="20% - Accent1 8 2 2 2 2 4 2" xfId="41420"/>
    <cellStyle name="20% - Accent1 8 2 2 2 2 4 2 2" xfId="48601"/>
    <cellStyle name="20% - Accent1 8 2 2 2 2 4 3" xfId="48600"/>
    <cellStyle name="20% - Accent1 8 2 2 2 2 5" xfId="22626"/>
    <cellStyle name="20% - Accent1 8 2 2 2 2 5 2" xfId="44203"/>
    <cellStyle name="20% - Accent1 8 2 2 2 2 5 3" xfId="48602"/>
    <cellStyle name="20% - Accent1 8 2 2 2 2 6" xfId="25479"/>
    <cellStyle name="20% - Accent1 8 2 2 2 2 6 2" xfId="47054"/>
    <cellStyle name="20% - Accent1 8 2 2 2 2 7" xfId="11826"/>
    <cellStyle name="20% - Accent1 8 2 2 2 2 7 2" xfId="33449"/>
    <cellStyle name="20% - Accent1 8 2 2 2 2 8" xfId="6612"/>
    <cellStyle name="20% - Accent1 8 2 2 2 2 9" xfId="28260"/>
    <cellStyle name="20% - Accent1 8 2 2 2 3" xfId="7998"/>
    <cellStyle name="20% - Accent1 8 2 2 2 3 2" xfId="13562"/>
    <cellStyle name="20% - Accent1 8 2 2 2 3 2 2" xfId="35174"/>
    <cellStyle name="20% - Accent1 8 2 2 2 3 2 2 2" xfId="48605"/>
    <cellStyle name="20% - Accent1 8 2 2 2 3 2 3" xfId="48604"/>
    <cellStyle name="20% - Accent1 8 2 2 2 3 3" xfId="29640"/>
    <cellStyle name="20% - Accent1 8 2 2 2 3 3 2" xfId="48607"/>
    <cellStyle name="20% - Accent1 8 2 2 2 3 3 3" xfId="48606"/>
    <cellStyle name="20% - Accent1 8 2 2 2 3 4" xfId="48608"/>
    <cellStyle name="20% - Accent1 8 2 2 2 3 5" xfId="48603"/>
    <cellStyle name="20% - Accent1 8 2 2 2 4" xfId="16009"/>
    <cellStyle name="20% - Accent1 8 2 2 2 4 2" xfId="37602"/>
    <cellStyle name="20% - Accent1 8 2 2 2 4 2 2" xfId="48610"/>
    <cellStyle name="20% - Accent1 8 2 2 2 4 3" xfId="48609"/>
    <cellStyle name="20% - Accent1 8 2 2 2 5" xfId="18806"/>
    <cellStyle name="20% - Accent1 8 2 2 2 5 2" xfId="40385"/>
    <cellStyle name="20% - Accent1 8 2 2 2 5 2 2" xfId="48612"/>
    <cellStyle name="20% - Accent1 8 2 2 2 5 3" xfId="48611"/>
    <cellStyle name="20% - Accent1 8 2 2 2 6" xfId="21589"/>
    <cellStyle name="20% - Accent1 8 2 2 2 6 2" xfId="43168"/>
    <cellStyle name="20% - Accent1 8 2 2 2 6 3" xfId="48613"/>
    <cellStyle name="20% - Accent1 8 2 2 2 7" xfId="24444"/>
    <cellStyle name="20% - Accent1 8 2 2 2 7 2" xfId="46019"/>
    <cellStyle name="20% - Accent1 8 2 2 2 8" xfId="10791"/>
    <cellStyle name="20% - Accent1 8 2 2 2 8 2" xfId="32414"/>
    <cellStyle name="20% - Accent1 8 2 2 2 9" xfId="5528"/>
    <cellStyle name="20% - Accent1 8 2 2 3" xfId="3229"/>
    <cellStyle name="20% - Accent1 8 2 2 3 10" xfId="27570"/>
    <cellStyle name="20% - Accent1 8 2 2 3 11" xfId="48614"/>
    <cellStyle name="20% - Accent1 8 2 2 3 2" xfId="4829"/>
    <cellStyle name="20% - Accent1 8 2 2 3 2 10" xfId="48615"/>
    <cellStyle name="20% - Accent1 8 2 2 3 2 2" xfId="9378"/>
    <cellStyle name="20% - Accent1 8 2 2 3 2 2 2" xfId="14942"/>
    <cellStyle name="20% - Accent1 8 2 2 3 2 2 2 2" xfId="36554"/>
    <cellStyle name="20% - Accent1 8 2 2 3 2 2 2 3" xfId="48617"/>
    <cellStyle name="20% - Accent1 8 2 2 3 2 2 3" xfId="31020"/>
    <cellStyle name="20% - Accent1 8 2 2 3 2 2 4" xfId="48616"/>
    <cellStyle name="20% - Accent1 8 2 2 3 2 3" xfId="17389"/>
    <cellStyle name="20% - Accent1 8 2 2 3 2 3 2" xfId="38982"/>
    <cellStyle name="20% - Accent1 8 2 2 3 2 3 2 2" xfId="48619"/>
    <cellStyle name="20% - Accent1 8 2 2 3 2 3 3" xfId="48618"/>
    <cellStyle name="20% - Accent1 8 2 2 3 2 4" xfId="20186"/>
    <cellStyle name="20% - Accent1 8 2 2 3 2 4 2" xfId="41765"/>
    <cellStyle name="20% - Accent1 8 2 2 3 2 4 3" xfId="48620"/>
    <cellStyle name="20% - Accent1 8 2 2 3 2 5" xfId="22971"/>
    <cellStyle name="20% - Accent1 8 2 2 3 2 5 2" xfId="44548"/>
    <cellStyle name="20% - Accent1 8 2 2 3 2 6" xfId="25824"/>
    <cellStyle name="20% - Accent1 8 2 2 3 2 6 2" xfId="47399"/>
    <cellStyle name="20% - Accent1 8 2 2 3 2 7" xfId="12171"/>
    <cellStyle name="20% - Accent1 8 2 2 3 2 7 2" xfId="33794"/>
    <cellStyle name="20% - Accent1 8 2 2 3 2 8" xfId="6959"/>
    <cellStyle name="20% - Accent1 8 2 2 3 2 9" xfId="28605"/>
    <cellStyle name="20% - Accent1 8 2 2 3 3" xfId="8343"/>
    <cellStyle name="20% - Accent1 8 2 2 3 3 2" xfId="13907"/>
    <cellStyle name="20% - Accent1 8 2 2 3 3 2 2" xfId="35519"/>
    <cellStyle name="20% - Accent1 8 2 2 3 3 2 3" xfId="48622"/>
    <cellStyle name="20% - Accent1 8 2 2 3 3 3" xfId="29985"/>
    <cellStyle name="20% - Accent1 8 2 2 3 3 4" xfId="48621"/>
    <cellStyle name="20% - Accent1 8 2 2 3 4" xfId="16354"/>
    <cellStyle name="20% - Accent1 8 2 2 3 4 2" xfId="37947"/>
    <cellStyle name="20% - Accent1 8 2 2 3 4 2 2" xfId="48624"/>
    <cellStyle name="20% - Accent1 8 2 2 3 4 3" xfId="48623"/>
    <cellStyle name="20% - Accent1 8 2 2 3 5" xfId="19151"/>
    <cellStyle name="20% - Accent1 8 2 2 3 5 2" xfId="40730"/>
    <cellStyle name="20% - Accent1 8 2 2 3 5 3" xfId="48625"/>
    <cellStyle name="20% - Accent1 8 2 2 3 6" xfId="21936"/>
    <cellStyle name="20% - Accent1 8 2 2 3 6 2" xfId="43513"/>
    <cellStyle name="20% - Accent1 8 2 2 3 7" xfId="24789"/>
    <cellStyle name="20% - Accent1 8 2 2 3 7 2" xfId="46364"/>
    <cellStyle name="20% - Accent1 8 2 2 3 8" xfId="11136"/>
    <cellStyle name="20% - Accent1 8 2 2 3 8 2" xfId="32759"/>
    <cellStyle name="20% - Accent1 8 2 2 3 9" xfId="5873"/>
    <cellStyle name="20% - Accent1 8 2 2 4" xfId="2254"/>
    <cellStyle name="20% - Accent1 8 2 2 4 10" xfId="48626"/>
    <cellStyle name="20% - Accent1 8 2 2 4 2" xfId="3988"/>
    <cellStyle name="20% - Accent1 8 2 2 4 2 2" xfId="14101"/>
    <cellStyle name="20% - Accent1 8 2 2 4 2 2 2" xfId="35713"/>
    <cellStyle name="20% - Accent1 8 2 2 4 2 2 3" xfId="48628"/>
    <cellStyle name="20% - Accent1 8 2 2 4 2 3" xfId="8537"/>
    <cellStyle name="20% - Accent1 8 2 2 4 2 4" xfId="30179"/>
    <cellStyle name="20% - Accent1 8 2 2 4 2 5" xfId="48627"/>
    <cellStyle name="20% - Accent1 8 2 2 4 3" xfId="16548"/>
    <cellStyle name="20% - Accent1 8 2 2 4 3 2" xfId="38141"/>
    <cellStyle name="20% - Accent1 8 2 2 4 3 2 2" xfId="48630"/>
    <cellStyle name="20% - Accent1 8 2 2 4 3 3" xfId="48629"/>
    <cellStyle name="20% - Accent1 8 2 2 4 4" xfId="19345"/>
    <cellStyle name="20% - Accent1 8 2 2 4 4 2" xfId="40924"/>
    <cellStyle name="20% - Accent1 8 2 2 4 4 3" xfId="48631"/>
    <cellStyle name="20% - Accent1 8 2 2 4 5" xfId="22130"/>
    <cellStyle name="20% - Accent1 8 2 2 4 5 2" xfId="43707"/>
    <cellStyle name="20% - Accent1 8 2 2 4 6" xfId="24983"/>
    <cellStyle name="20% - Accent1 8 2 2 4 6 2" xfId="46558"/>
    <cellStyle name="20% - Accent1 8 2 2 4 7" xfId="11330"/>
    <cellStyle name="20% - Accent1 8 2 2 4 7 2" xfId="32953"/>
    <cellStyle name="20% - Accent1 8 2 2 4 8" xfId="6067"/>
    <cellStyle name="20% - Accent1 8 2 2 4 9" xfId="27764"/>
    <cellStyle name="20% - Accent1 8 2 2 5" xfId="3445"/>
    <cellStyle name="20% - Accent1 8 2 2 5 10" xfId="48632"/>
    <cellStyle name="20% - Accent1 8 2 2 5 2" xfId="9725"/>
    <cellStyle name="20% - Accent1 8 2 2 5 2 2" xfId="15287"/>
    <cellStyle name="20% - Accent1 8 2 2 5 2 2 2" xfId="36899"/>
    <cellStyle name="20% - Accent1 8 2 2 5 2 3" xfId="31365"/>
    <cellStyle name="20% - Accent1 8 2 2 5 2 4" xfId="48633"/>
    <cellStyle name="20% - Accent1 8 2 2 5 3" xfId="17734"/>
    <cellStyle name="20% - Accent1 8 2 2 5 3 2" xfId="39327"/>
    <cellStyle name="20% - Accent1 8 2 2 5 4" xfId="20531"/>
    <cellStyle name="20% - Accent1 8 2 2 5 4 2" xfId="42110"/>
    <cellStyle name="20% - Accent1 8 2 2 5 5" xfId="23316"/>
    <cellStyle name="20% - Accent1 8 2 2 5 5 2" xfId="44893"/>
    <cellStyle name="20% - Accent1 8 2 2 5 6" xfId="26169"/>
    <cellStyle name="20% - Accent1 8 2 2 5 6 2" xfId="47744"/>
    <cellStyle name="20% - Accent1 8 2 2 5 7" xfId="12516"/>
    <cellStyle name="20% - Accent1 8 2 2 5 7 2" xfId="34139"/>
    <cellStyle name="20% - Accent1 8 2 2 5 8" xfId="7307"/>
    <cellStyle name="20% - Accent1 8 2 2 5 9" xfId="28950"/>
    <cellStyle name="20% - Accent1 8 2 2 6" xfId="7502"/>
    <cellStyle name="20% - Accent1 8 2 2 6 2" xfId="18079"/>
    <cellStyle name="20% - Accent1 8 2 2 6 2 2" xfId="39672"/>
    <cellStyle name="20% - Accent1 8 2 2 6 2 3" xfId="48635"/>
    <cellStyle name="20% - Accent1 8 2 2 6 3" xfId="20876"/>
    <cellStyle name="20% - Accent1 8 2 2 6 3 2" xfId="42455"/>
    <cellStyle name="20% - Accent1 8 2 2 6 4" xfId="23661"/>
    <cellStyle name="20% - Accent1 8 2 2 6 4 2" xfId="45238"/>
    <cellStyle name="20% - Accent1 8 2 2 6 5" xfId="26514"/>
    <cellStyle name="20% - Accent1 8 2 2 6 5 2" xfId="48089"/>
    <cellStyle name="20% - Accent1 8 2 2 6 6" xfId="12871"/>
    <cellStyle name="20% - Accent1 8 2 2 6 6 2" xfId="34484"/>
    <cellStyle name="20% - Accent1 8 2 2 6 7" xfId="29144"/>
    <cellStyle name="20% - Accent1 8 2 2 6 8" xfId="48634"/>
    <cellStyle name="20% - Accent1 8 2 2 7" xfId="10444"/>
    <cellStyle name="20% - Accent1 8 2 2 7 2" xfId="32069"/>
    <cellStyle name="20% - Accent1 8 2 2 7 3" xfId="48636"/>
    <cellStyle name="20% - Accent1 8 2 2 8" xfId="13066"/>
    <cellStyle name="20% - Accent1 8 2 2 8 2" xfId="34678"/>
    <cellStyle name="20% - Accent1 8 2 2 9" xfId="15663"/>
    <cellStyle name="20% - Accent1 8 2 2 9 2" xfId="37257"/>
    <cellStyle name="20% - Accent1 8 2 3" xfId="87"/>
    <cellStyle name="20% - Accent1 8 2 3 10" xfId="18426"/>
    <cellStyle name="20% - Accent1 8 2 3 10 2" xfId="40005"/>
    <cellStyle name="20% - Accent1 8 2 3 11" xfId="21209"/>
    <cellStyle name="20% - Accent1 8 2 3 11 2" xfId="42788"/>
    <cellStyle name="20% - Accent1 8 2 3 12" xfId="24064"/>
    <cellStyle name="20% - Accent1 8 2 3 12 2" xfId="45639"/>
    <cellStyle name="20% - Accent1 8 2 3 13" xfId="10037"/>
    <cellStyle name="20% - Accent1 8 2 3 13 2" xfId="31677"/>
    <cellStyle name="20% - Accent1 8 2 3 14" xfId="5028"/>
    <cellStyle name="20% - Accent1 8 2 3 15" xfId="26728"/>
    <cellStyle name="20% - Accent1 8 2 3 16" xfId="48637"/>
    <cellStyle name="20% - Accent1 8 2 3 2" xfId="2816"/>
    <cellStyle name="20% - Accent1 8 2 3 2 10" xfId="27190"/>
    <cellStyle name="20% - Accent1 8 2 3 2 11" xfId="48638"/>
    <cellStyle name="20% - Accent1 8 2 3 2 2" xfId="4449"/>
    <cellStyle name="20% - Accent1 8 2 3 2 2 10" xfId="48639"/>
    <cellStyle name="20% - Accent1 8 2 3 2 2 2" xfId="8998"/>
    <cellStyle name="20% - Accent1 8 2 3 2 2 2 2" xfId="14562"/>
    <cellStyle name="20% - Accent1 8 2 3 2 2 2 2 2" xfId="36174"/>
    <cellStyle name="20% - Accent1 8 2 3 2 2 2 2 3" xfId="48641"/>
    <cellStyle name="20% - Accent1 8 2 3 2 2 2 3" xfId="30640"/>
    <cellStyle name="20% - Accent1 8 2 3 2 2 2 4" xfId="48640"/>
    <cellStyle name="20% - Accent1 8 2 3 2 2 3" xfId="17009"/>
    <cellStyle name="20% - Accent1 8 2 3 2 2 3 2" xfId="38602"/>
    <cellStyle name="20% - Accent1 8 2 3 2 2 3 2 2" xfId="48643"/>
    <cellStyle name="20% - Accent1 8 2 3 2 2 3 3" xfId="48642"/>
    <cellStyle name="20% - Accent1 8 2 3 2 2 4" xfId="19806"/>
    <cellStyle name="20% - Accent1 8 2 3 2 2 4 2" xfId="41385"/>
    <cellStyle name="20% - Accent1 8 2 3 2 2 4 3" xfId="48644"/>
    <cellStyle name="20% - Accent1 8 2 3 2 2 5" xfId="22591"/>
    <cellStyle name="20% - Accent1 8 2 3 2 2 5 2" xfId="44168"/>
    <cellStyle name="20% - Accent1 8 2 3 2 2 6" xfId="25444"/>
    <cellStyle name="20% - Accent1 8 2 3 2 2 6 2" xfId="47019"/>
    <cellStyle name="20% - Accent1 8 2 3 2 2 7" xfId="11791"/>
    <cellStyle name="20% - Accent1 8 2 3 2 2 7 2" xfId="33414"/>
    <cellStyle name="20% - Accent1 8 2 3 2 2 8" xfId="6577"/>
    <cellStyle name="20% - Accent1 8 2 3 2 2 9" xfId="28225"/>
    <cellStyle name="20% - Accent1 8 2 3 2 3" xfId="7963"/>
    <cellStyle name="20% - Accent1 8 2 3 2 3 2" xfId="13527"/>
    <cellStyle name="20% - Accent1 8 2 3 2 3 2 2" xfId="35139"/>
    <cellStyle name="20% - Accent1 8 2 3 2 3 2 3" xfId="48646"/>
    <cellStyle name="20% - Accent1 8 2 3 2 3 3" xfId="29605"/>
    <cellStyle name="20% - Accent1 8 2 3 2 3 4" xfId="48645"/>
    <cellStyle name="20% - Accent1 8 2 3 2 4" xfId="15974"/>
    <cellStyle name="20% - Accent1 8 2 3 2 4 2" xfId="37567"/>
    <cellStyle name="20% - Accent1 8 2 3 2 4 2 2" xfId="48648"/>
    <cellStyle name="20% - Accent1 8 2 3 2 4 3" xfId="48647"/>
    <cellStyle name="20% - Accent1 8 2 3 2 5" xfId="18771"/>
    <cellStyle name="20% - Accent1 8 2 3 2 5 2" xfId="40350"/>
    <cellStyle name="20% - Accent1 8 2 3 2 5 3" xfId="48649"/>
    <cellStyle name="20% - Accent1 8 2 3 2 6" xfId="21554"/>
    <cellStyle name="20% - Accent1 8 2 3 2 6 2" xfId="43133"/>
    <cellStyle name="20% - Accent1 8 2 3 2 7" xfId="24409"/>
    <cellStyle name="20% - Accent1 8 2 3 2 7 2" xfId="45984"/>
    <cellStyle name="20% - Accent1 8 2 3 2 8" xfId="10756"/>
    <cellStyle name="20% - Accent1 8 2 3 2 8 2" xfId="32379"/>
    <cellStyle name="20% - Accent1 8 2 3 2 9" xfId="5493"/>
    <cellStyle name="20% - Accent1 8 2 3 3" xfId="3194"/>
    <cellStyle name="20% - Accent1 8 2 3 3 10" xfId="27535"/>
    <cellStyle name="20% - Accent1 8 2 3 3 11" xfId="48650"/>
    <cellStyle name="20% - Accent1 8 2 3 3 2" xfId="4794"/>
    <cellStyle name="20% - Accent1 8 2 3 3 2 10" xfId="48651"/>
    <cellStyle name="20% - Accent1 8 2 3 3 2 2" xfId="9343"/>
    <cellStyle name="20% - Accent1 8 2 3 3 2 2 2" xfId="14907"/>
    <cellStyle name="20% - Accent1 8 2 3 3 2 2 2 2" xfId="36519"/>
    <cellStyle name="20% - Accent1 8 2 3 3 2 2 3" xfId="30985"/>
    <cellStyle name="20% - Accent1 8 2 3 3 2 2 4" xfId="48652"/>
    <cellStyle name="20% - Accent1 8 2 3 3 2 3" xfId="17354"/>
    <cellStyle name="20% - Accent1 8 2 3 3 2 3 2" xfId="38947"/>
    <cellStyle name="20% - Accent1 8 2 3 3 2 4" xfId="20151"/>
    <cellStyle name="20% - Accent1 8 2 3 3 2 4 2" xfId="41730"/>
    <cellStyle name="20% - Accent1 8 2 3 3 2 5" xfId="22936"/>
    <cellStyle name="20% - Accent1 8 2 3 3 2 5 2" xfId="44513"/>
    <cellStyle name="20% - Accent1 8 2 3 3 2 6" xfId="25789"/>
    <cellStyle name="20% - Accent1 8 2 3 3 2 6 2" xfId="47364"/>
    <cellStyle name="20% - Accent1 8 2 3 3 2 7" xfId="12136"/>
    <cellStyle name="20% - Accent1 8 2 3 3 2 7 2" xfId="33759"/>
    <cellStyle name="20% - Accent1 8 2 3 3 2 8" xfId="6924"/>
    <cellStyle name="20% - Accent1 8 2 3 3 2 9" xfId="28570"/>
    <cellStyle name="20% - Accent1 8 2 3 3 3" xfId="8308"/>
    <cellStyle name="20% - Accent1 8 2 3 3 3 2" xfId="13872"/>
    <cellStyle name="20% - Accent1 8 2 3 3 3 2 2" xfId="35484"/>
    <cellStyle name="20% - Accent1 8 2 3 3 3 2 3" xfId="48654"/>
    <cellStyle name="20% - Accent1 8 2 3 3 3 3" xfId="29950"/>
    <cellStyle name="20% - Accent1 8 2 3 3 3 4" xfId="48653"/>
    <cellStyle name="20% - Accent1 8 2 3 3 4" xfId="16319"/>
    <cellStyle name="20% - Accent1 8 2 3 3 4 2" xfId="37912"/>
    <cellStyle name="20% - Accent1 8 2 3 3 4 3" xfId="48655"/>
    <cellStyle name="20% - Accent1 8 2 3 3 5" xfId="19116"/>
    <cellStyle name="20% - Accent1 8 2 3 3 5 2" xfId="40695"/>
    <cellStyle name="20% - Accent1 8 2 3 3 6" xfId="21901"/>
    <cellStyle name="20% - Accent1 8 2 3 3 6 2" xfId="43478"/>
    <cellStyle name="20% - Accent1 8 2 3 3 7" xfId="24754"/>
    <cellStyle name="20% - Accent1 8 2 3 3 7 2" xfId="46329"/>
    <cellStyle name="20% - Accent1 8 2 3 3 8" xfId="11101"/>
    <cellStyle name="20% - Accent1 8 2 3 3 8 2" xfId="32724"/>
    <cellStyle name="20% - Accent1 8 2 3 3 9" xfId="5838"/>
    <cellStyle name="20% - Accent1 8 2 3 4" xfId="2255"/>
    <cellStyle name="20% - Accent1 8 2 3 4 10" xfId="48656"/>
    <cellStyle name="20% - Accent1 8 2 3 4 2" xfId="3989"/>
    <cellStyle name="20% - Accent1 8 2 3 4 2 2" xfId="14102"/>
    <cellStyle name="20% - Accent1 8 2 3 4 2 2 2" xfId="35714"/>
    <cellStyle name="20% - Accent1 8 2 3 4 2 3" xfId="8538"/>
    <cellStyle name="20% - Accent1 8 2 3 4 2 4" xfId="30180"/>
    <cellStyle name="20% - Accent1 8 2 3 4 2 5" xfId="48657"/>
    <cellStyle name="20% - Accent1 8 2 3 4 3" xfId="16549"/>
    <cellStyle name="20% - Accent1 8 2 3 4 3 2" xfId="38142"/>
    <cellStyle name="20% - Accent1 8 2 3 4 4" xfId="19346"/>
    <cellStyle name="20% - Accent1 8 2 3 4 4 2" xfId="40925"/>
    <cellStyle name="20% - Accent1 8 2 3 4 5" xfId="22131"/>
    <cellStyle name="20% - Accent1 8 2 3 4 5 2" xfId="43708"/>
    <cellStyle name="20% - Accent1 8 2 3 4 6" xfId="24984"/>
    <cellStyle name="20% - Accent1 8 2 3 4 6 2" xfId="46559"/>
    <cellStyle name="20% - Accent1 8 2 3 4 7" xfId="11331"/>
    <cellStyle name="20% - Accent1 8 2 3 4 7 2" xfId="32954"/>
    <cellStyle name="20% - Accent1 8 2 3 4 8" xfId="6068"/>
    <cellStyle name="20% - Accent1 8 2 3 4 9" xfId="27765"/>
    <cellStyle name="20% - Accent1 8 2 3 5" xfId="3446"/>
    <cellStyle name="20% - Accent1 8 2 3 5 10" xfId="48658"/>
    <cellStyle name="20% - Accent1 8 2 3 5 2" xfId="9690"/>
    <cellStyle name="20% - Accent1 8 2 3 5 2 2" xfId="15252"/>
    <cellStyle name="20% - Accent1 8 2 3 5 2 2 2" xfId="36864"/>
    <cellStyle name="20% - Accent1 8 2 3 5 2 3" xfId="31330"/>
    <cellStyle name="20% - Accent1 8 2 3 5 2 4" xfId="48659"/>
    <cellStyle name="20% - Accent1 8 2 3 5 3" xfId="17699"/>
    <cellStyle name="20% - Accent1 8 2 3 5 3 2" xfId="39292"/>
    <cellStyle name="20% - Accent1 8 2 3 5 4" xfId="20496"/>
    <cellStyle name="20% - Accent1 8 2 3 5 4 2" xfId="42075"/>
    <cellStyle name="20% - Accent1 8 2 3 5 5" xfId="23281"/>
    <cellStyle name="20% - Accent1 8 2 3 5 5 2" xfId="44858"/>
    <cellStyle name="20% - Accent1 8 2 3 5 6" xfId="26134"/>
    <cellStyle name="20% - Accent1 8 2 3 5 6 2" xfId="47709"/>
    <cellStyle name="20% - Accent1 8 2 3 5 7" xfId="12481"/>
    <cellStyle name="20% - Accent1 8 2 3 5 7 2" xfId="34104"/>
    <cellStyle name="20% - Accent1 8 2 3 5 8" xfId="7272"/>
    <cellStyle name="20% - Accent1 8 2 3 5 9" xfId="28915"/>
    <cellStyle name="20% - Accent1 8 2 3 6" xfId="7503"/>
    <cellStyle name="20% - Accent1 8 2 3 6 2" xfId="18044"/>
    <cellStyle name="20% - Accent1 8 2 3 6 2 2" xfId="39637"/>
    <cellStyle name="20% - Accent1 8 2 3 6 3" xfId="20841"/>
    <cellStyle name="20% - Accent1 8 2 3 6 3 2" xfId="42420"/>
    <cellStyle name="20% - Accent1 8 2 3 6 4" xfId="23626"/>
    <cellStyle name="20% - Accent1 8 2 3 6 4 2" xfId="45203"/>
    <cellStyle name="20% - Accent1 8 2 3 6 5" xfId="26479"/>
    <cellStyle name="20% - Accent1 8 2 3 6 5 2" xfId="48054"/>
    <cellStyle name="20% - Accent1 8 2 3 6 6" xfId="12836"/>
    <cellStyle name="20% - Accent1 8 2 3 6 6 2" xfId="34449"/>
    <cellStyle name="20% - Accent1 8 2 3 6 7" xfId="29145"/>
    <cellStyle name="20% - Accent1 8 2 3 6 8" xfId="48660"/>
    <cellStyle name="20% - Accent1 8 2 3 7" xfId="10409"/>
    <cellStyle name="20% - Accent1 8 2 3 7 2" xfId="32034"/>
    <cellStyle name="20% - Accent1 8 2 3 8" xfId="13067"/>
    <cellStyle name="20% - Accent1 8 2 3 8 2" xfId="34679"/>
    <cellStyle name="20% - Accent1 8 2 3 9" xfId="15628"/>
    <cellStyle name="20% - Accent1 8 2 3 9 2" xfId="37222"/>
    <cellStyle name="20% - Accent1 8 2 4" xfId="2713"/>
    <cellStyle name="20% - Accent1 8 2 4 10" xfId="27087"/>
    <cellStyle name="20% - Accent1 8 2 4 11" xfId="48661"/>
    <cellStyle name="20% - Accent1 8 2 4 2" xfId="4346"/>
    <cellStyle name="20% - Accent1 8 2 4 2 10" xfId="48662"/>
    <cellStyle name="20% - Accent1 8 2 4 2 2" xfId="8895"/>
    <cellStyle name="20% - Accent1 8 2 4 2 2 2" xfId="14459"/>
    <cellStyle name="20% - Accent1 8 2 4 2 2 2 2" xfId="36071"/>
    <cellStyle name="20% - Accent1 8 2 4 2 2 2 3" xfId="48664"/>
    <cellStyle name="20% - Accent1 8 2 4 2 2 3" xfId="30537"/>
    <cellStyle name="20% - Accent1 8 2 4 2 2 4" xfId="48663"/>
    <cellStyle name="20% - Accent1 8 2 4 2 3" xfId="16906"/>
    <cellStyle name="20% - Accent1 8 2 4 2 3 2" xfId="38499"/>
    <cellStyle name="20% - Accent1 8 2 4 2 3 2 2" xfId="48666"/>
    <cellStyle name="20% - Accent1 8 2 4 2 3 3" xfId="48665"/>
    <cellStyle name="20% - Accent1 8 2 4 2 4" xfId="19703"/>
    <cellStyle name="20% - Accent1 8 2 4 2 4 2" xfId="41282"/>
    <cellStyle name="20% - Accent1 8 2 4 2 4 3" xfId="48667"/>
    <cellStyle name="20% - Accent1 8 2 4 2 5" xfId="22488"/>
    <cellStyle name="20% - Accent1 8 2 4 2 5 2" xfId="44065"/>
    <cellStyle name="20% - Accent1 8 2 4 2 6" xfId="25341"/>
    <cellStyle name="20% - Accent1 8 2 4 2 6 2" xfId="46916"/>
    <cellStyle name="20% - Accent1 8 2 4 2 7" xfId="11688"/>
    <cellStyle name="20% - Accent1 8 2 4 2 7 2" xfId="33311"/>
    <cellStyle name="20% - Accent1 8 2 4 2 8" xfId="6474"/>
    <cellStyle name="20% - Accent1 8 2 4 2 9" xfId="28122"/>
    <cellStyle name="20% - Accent1 8 2 4 3" xfId="7860"/>
    <cellStyle name="20% - Accent1 8 2 4 3 2" xfId="13424"/>
    <cellStyle name="20% - Accent1 8 2 4 3 2 2" xfId="35036"/>
    <cellStyle name="20% - Accent1 8 2 4 3 2 3" xfId="48669"/>
    <cellStyle name="20% - Accent1 8 2 4 3 3" xfId="29502"/>
    <cellStyle name="20% - Accent1 8 2 4 3 4" xfId="48668"/>
    <cellStyle name="20% - Accent1 8 2 4 4" xfId="15871"/>
    <cellStyle name="20% - Accent1 8 2 4 4 2" xfId="37464"/>
    <cellStyle name="20% - Accent1 8 2 4 4 2 2" xfId="48671"/>
    <cellStyle name="20% - Accent1 8 2 4 4 3" xfId="48670"/>
    <cellStyle name="20% - Accent1 8 2 4 5" xfId="18668"/>
    <cellStyle name="20% - Accent1 8 2 4 5 2" xfId="40247"/>
    <cellStyle name="20% - Accent1 8 2 4 5 3" xfId="48672"/>
    <cellStyle name="20% - Accent1 8 2 4 6" xfId="21451"/>
    <cellStyle name="20% - Accent1 8 2 4 6 2" xfId="43030"/>
    <cellStyle name="20% - Accent1 8 2 4 7" xfId="24306"/>
    <cellStyle name="20% - Accent1 8 2 4 7 2" xfId="45881"/>
    <cellStyle name="20% - Accent1 8 2 4 8" xfId="10653"/>
    <cellStyle name="20% - Accent1 8 2 4 8 2" xfId="32276"/>
    <cellStyle name="20% - Accent1 8 2 4 9" xfId="5390"/>
    <cellStyle name="20% - Accent1 8 2 5" xfId="3071"/>
    <cellStyle name="20% - Accent1 8 2 5 10" xfId="27432"/>
    <cellStyle name="20% - Accent1 8 2 5 11" xfId="48673"/>
    <cellStyle name="20% - Accent1 8 2 5 2" xfId="4691"/>
    <cellStyle name="20% - Accent1 8 2 5 2 10" xfId="48674"/>
    <cellStyle name="20% - Accent1 8 2 5 2 2" xfId="9240"/>
    <cellStyle name="20% - Accent1 8 2 5 2 2 2" xfId="14804"/>
    <cellStyle name="20% - Accent1 8 2 5 2 2 2 2" xfId="36416"/>
    <cellStyle name="20% - Accent1 8 2 5 2 2 3" xfId="30882"/>
    <cellStyle name="20% - Accent1 8 2 5 2 2 4" xfId="48675"/>
    <cellStyle name="20% - Accent1 8 2 5 2 3" xfId="17251"/>
    <cellStyle name="20% - Accent1 8 2 5 2 3 2" xfId="38844"/>
    <cellStyle name="20% - Accent1 8 2 5 2 4" xfId="20048"/>
    <cellStyle name="20% - Accent1 8 2 5 2 4 2" xfId="41627"/>
    <cellStyle name="20% - Accent1 8 2 5 2 5" xfId="22833"/>
    <cellStyle name="20% - Accent1 8 2 5 2 5 2" xfId="44410"/>
    <cellStyle name="20% - Accent1 8 2 5 2 6" xfId="25686"/>
    <cellStyle name="20% - Accent1 8 2 5 2 6 2" xfId="47261"/>
    <cellStyle name="20% - Accent1 8 2 5 2 7" xfId="12033"/>
    <cellStyle name="20% - Accent1 8 2 5 2 7 2" xfId="33656"/>
    <cellStyle name="20% - Accent1 8 2 5 2 8" xfId="6821"/>
    <cellStyle name="20% - Accent1 8 2 5 2 9" xfId="28467"/>
    <cellStyle name="20% - Accent1 8 2 5 3" xfId="8205"/>
    <cellStyle name="20% - Accent1 8 2 5 3 2" xfId="13769"/>
    <cellStyle name="20% - Accent1 8 2 5 3 2 2" xfId="35381"/>
    <cellStyle name="20% - Accent1 8 2 5 3 2 3" xfId="48677"/>
    <cellStyle name="20% - Accent1 8 2 5 3 3" xfId="29847"/>
    <cellStyle name="20% - Accent1 8 2 5 3 4" xfId="48676"/>
    <cellStyle name="20% - Accent1 8 2 5 4" xfId="16216"/>
    <cellStyle name="20% - Accent1 8 2 5 4 2" xfId="37809"/>
    <cellStyle name="20% - Accent1 8 2 5 4 3" xfId="48678"/>
    <cellStyle name="20% - Accent1 8 2 5 5" xfId="19013"/>
    <cellStyle name="20% - Accent1 8 2 5 5 2" xfId="40592"/>
    <cellStyle name="20% - Accent1 8 2 5 6" xfId="21798"/>
    <cellStyle name="20% - Accent1 8 2 5 6 2" xfId="43375"/>
    <cellStyle name="20% - Accent1 8 2 5 7" xfId="24651"/>
    <cellStyle name="20% - Accent1 8 2 5 7 2" xfId="46226"/>
    <cellStyle name="20% - Accent1 8 2 5 8" xfId="10998"/>
    <cellStyle name="20% - Accent1 8 2 5 8 2" xfId="32621"/>
    <cellStyle name="20% - Accent1 8 2 5 9" xfId="5735"/>
    <cellStyle name="20% - Accent1 8 2 6" xfId="2253"/>
    <cellStyle name="20% - Accent1 8 2 6 10" xfId="48679"/>
    <cellStyle name="20% - Accent1 8 2 6 2" xfId="3987"/>
    <cellStyle name="20% - Accent1 8 2 6 2 2" xfId="14100"/>
    <cellStyle name="20% - Accent1 8 2 6 2 2 2" xfId="35712"/>
    <cellStyle name="20% - Accent1 8 2 6 2 3" xfId="8536"/>
    <cellStyle name="20% - Accent1 8 2 6 2 4" xfId="30178"/>
    <cellStyle name="20% - Accent1 8 2 6 2 5" xfId="48680"/>
    <cellStyle name="20% - Accent1 8 2 6 3" xfId="16547"/>
    <cellStyle name="20% - Accent1 8 2 6 3 2" xfId="38140"/>
    <cellStyle name="20% - Accent1 8 2 6 4" xfId="19344"/>
    <cellStyle name="20% - Accent1 8 2 6 4 2" xfId="40923"/>
    <cellStyle name="20% - Accent1 8 2 6 5" xfId="22129"/>
    <cellStyle name="20% - Accent1 8 2 6 5 2" xfId="43706"/>
    <cellStyle name="20% - Accent1 8 2 6 6" xfId="24982"/>
    <cellStyle name="20% - Accent1 8 2 6 6 2" xfId="46557"/>
    <cellStyle name="20% - Accent1 8 2 6 7" xfId="11329"/>
    <cellStyle name="20% - Accent1 8 2 6 7 2" xfId="32952"/>
    <cellStyle name="20% - Accent1 8 2 6 8" xfId="6066"/>
    <cellStyle name="20% - Accent1 8 2 6 9" xfId="27763"/>
    <cellStyle name="20% - Accent1 8 2 7" xfId="3444"/>
    <cellStyle name="20% - Accent1 8 2 7 10" xfId="48681"/>
    <cellStyle name="20% - Accent1 8 2 7 2" xfId="9587"/>
    <cellStyle name="20% - Accent1 8 2 7 2 2" xfId="15149"/>
    <cellStyle name="20% - Accent1 8 2 7 2 2 2" xfId="36761"/>
    <cellStyle name="20% - Accent1 8 2 7 2 3" xfId="31227"/>
    <cellStyle name="20% - Accent1 8 2 7 2 4" xfId="48682"/>
    <cellStyle name="20% - Accent1 8 2 7 3" xfId="17596"/>
    <cellStyle name="20% - Accent1 8 2 7 3 2" xfId="39189"/>
    <cellStyle name="20% - Accent1 8 2 7 4" xfId="20393"/>
    <cellStyle name="20% - Accent1 8 2 7 4 2" xfId="41972"/>
    <cellStyle name="20% - Accent1 8 2 7 5" xfId="23178"/>
    <cellStyle name="20% - Accent1 8 2 7 5 2" xfId="44755"/>
    <cellStyle name="20% - Accent1 8 2 7 6" xfId="26031"/>
    <cellStyle name="20% - Accent1 8 2 7 6 2" xfId="47606"/>
    <cellStyle name="20% - Accent1 8 2 7 7" xfId="12378"/>
    <cellStyle name="20% - Accent1 8 2 7 7 2" xfId="34001"/>
    <cellStyle name="20% - Accent1 8 2 7 8" xfId="7169"/>
    <cellStyle name="20% - Accent1 8 2 7 9" xfId="28812"/>
    <cellStyle name="20% - Accent1 8 2 8" xfId="7501"/>
    <cellStyle name="20% - Accent1 8 2 8 2" xfId="17941"/>
    <cellStyle name="20% - Accent1 8 2 8 2 2" xfId="39534"/>
    <cellStyle name="20% - Accent1 8 2 8 3" xfId="20738"/>
    <cellStyle name="20% - Accent1 8 2 8 3 2" xfId="42317"/>
    <cellStyle name="20% - Accent1 8 2 8 4" xfId="23523"/>
    <cellStyle name="20% - Accent1 8 2 8 4 2" xfId="45100"/>
    <cellStyle name="20% - Accent1 8 2 8 5" xfId="26376"/>
    <cellStyle name="20% - Accent1 8 2 8 5 2" xfId="47951"/>
    <cellStyle name="20% - Accent1 8 2 8 6" xfId="12733"/>
    <cellStyle name="20% - Accent1 8 2 8 6 2" xfId="34346"/>
    <cellStyle name="20% - Accent1 8 2 8 7" xfId="29143"/>
    <cellStyle name="20% - Accent1 8 2 8 8" xfId="48683"/>
    <cellStyle name="20% - Accent1 8 2 9" xfId="10306"/>
    <cellStyle name="20% - Accent1 8 2 9 2" xfId="31931"/>
    <cellStyle name="20% - Accent1 8 3" xfId="88"/>
    <cellStyle name="20% - Accent1 8 3 10" xfId="13068"/>
    <cellStyle name="20% - Accent1 8 3 10 2" xfId="34680"/>
    <cellStyle name="20% - Accent1 8 3 11" xfId="15552"/>
    <cellStyle name="20% - Accent1 8 3 11 2" xfId="37146"/>
    <cellStyle name="20% - Accent1 8 3 12" xfId="18350"/>
    <cellStyle name="20% - Accent1 8 3 12 2" xfId="39929"/>
    <cellStyle name="20% - Accent1 8 3 13" xfId="21133"/>
    <cellStyle name="20% - Accent1 8 3 13 2" xfId="42712"/>
    <cellStyle name="20% - Accent1 8 3 14" xfId="23988"/>
    <cellStyle name="20% - Accent1 8 3 14 2" xfId="45563"/>
    <cellStyle name="20% - Accent1 8 3 15" xfId="9961"/>
    <cellStyle name="20% - Accent1 8 3 15 2" xfId="31601"/>
    <cellStyle name="20% - Accent1 8 3 16" xfId="5029"/>
    <cellStyle name="20% - Accent1 8 3 17" xfId="26729"/>
    <cellStyle name="20% - Accent1 8 3 18" xfId="48684"/>
    <cellStyle name="20% - Accent1 8 3 2" xfId="89"/>
    <cellStyle name="20% - Accent1 8 3 2 10" xfId="18488"/>
    <cellStyle name="20% - Accent1 8 3 2 10 2" xfId="40067"/>
    <cellStyle name="20% - Accent1 8 3 2 11" xfId="21271"/>
    <cellStyle name="20% - Accent1 8 3 2 11 2" xfId="42850"/>
    <cellStyle name="20% - Accent1 8 3 2 12" xfId="24126"/>
    <cellStyle name="20% - Accent1 8 3 2 12 2" xfId="45701"/>
    <cellStyle name="20% - Accent1 8 3 2 13" xfId="10099"/>
    <cellStyle name="20% - Accent1 8 3 2 13 2" xfId="31739"/>
    <cellStyle name="20% - Accent1 8 3 2 14" xfId="5030"/>
    <cellStyle name="20% - Accent1 8 3 2 15" xfId="26730"/>
    <cellStyle name="20% - Accent1 8 3 2 16" xfId="48685"/>
    <cellStyle name="20% - Accent1 8 3 2 2" xfId="2878"/>
    <cellStyle name="20% - Accent1 8 3 2 2 10" xfId="27252"/>
    <cellStyle name="20% - Accent1 8 3 2 2 11" xfId="48686"/>
    <cellStyle name="20% - Accent1 8 3 2 2 2" xfId="4511"/>
    <cellStyle name="20% - Accent1 8 3 2 2 2 10" xfId="48687"/>
    <cellStyle name="20% - Accent1 8 3 2 2 2 2" xfId="9060"/>
    <cellStyle name="20% - Accent1 8 3 2 2 2 2 2" xfId="14624"/>
    <cellStyle name="20% - Accent1 8 3 2 2 2 2 2 2" xfId="36236"/>
    <cellStyle name="20% - Accent1 8 3 2 2 2 2 2 3" xfId="48689"/>
    <cellStyle name="20% - Accent1 8 3 2 2 2 2 3" xfId="30702"/>
    <cellStyle name="20% - Accent1 8 3 2 2 2 2 4" xfId="48688"/>
    <cellStyle name="20% - Accent1 8 3 2 2 2 3" xfId="17071"/>
    <cellStyle name="20% - Accent1 8 3 2 2 2 3 2" xfId="38664"/>
    <cellStyle name="20% - Accent1 8 3 2 2 2 3 2 2" xfId="48691"/>
    <cellStyle name="20% - Accent1 8 3 2 2 2 3 3" xfId="48690"/>
    <cellStyle name="20% - Accent1 8 3 2 2 2 4" xfId="19868"/>
    <cellStyle name="20% - Accent1 8 3 2 2 2 4 2" xfId="41447"/>
    <cellStyle name="20% - Accent1 8 3 2 2 2 4 3" xfId="48692"/>
    <cellStyle name="20% - Accent1 8 3 2 2 2 5" xfId="22653"/>
    <cellStyle name="20% - Accent1 8 3 2 2 2 5 2" xfId="44230"/>
    <cellStyle name="20% - Accent1 8 3 2 2 2 6" xfId="25506"/>
    <cellStyle name="20% - Accent1 8 3 2 2 2 6 2" xfId="47081"/>
    <cellStyle name="20% - Accent1 8 3 2 2 2 7" xfId="11853"/>
    <cellStyle name="20% - Accent1 8 3 2 2 2 7 2" xfId="33476"/>
    <cellStyle name="20% - Accent1 8 3 2 2 2 8" xfId="6639"/>
    <cellStyle name="20% - Accent1 8 3 2 2 2 9" xfId="28287"/>
    <cellStyle name="20% - Accent1 8 3 2 2 3" xfId="8025"/>
    <cellStyle name="20% - Accent1 8 3 2 2 3 2" xfId="13589"/>
    <cellStyle name="20% - Accent1 8 3 2 2 3 2 2" xfId="35201"/>
    <cellStyle name="20% - Accent1 8 3 2 2 3 2 3" xfId="48694"/>
    <cellStyle name="20% - Accent1 8 3 2 2 3 3" xfId="29667"/>
    <cellStyle name="20% - Accent1 8 3 2 2 3 4" xfId="48693"/>
    <cellStyle name="20% - Accent1 8 3 2 2 4" xfId="16036"/>
    <cellStyle name="20% - Accent1 8 3 2 2 4 2" xfId="37629"/>
    <cellStyle name="20% - Accent1 8 3 2 2 4 2 2" xfId="48696"/>
    <cellStyle name="20% - Accent1 8 3 2 2 4 3" xfId="48695"/>
    <cellStyle name="20% - Accent1 8 3 2 2 5" xfId="18833"/>
    <cellStyle name="20% - Accent1 8 3 2 2 5 2" xfId="40412"/>
    <cellStyle name="20% - Accent1 8 3 2 2 5 3" xfId="48697"/>
    <cellStyle name="20% - Accent1 8 3 2 2 6" xfId="21616"/>
    <cellStyle name="20% - Accent1 8 3 2 2 6 2" xfId="43195"/>
    <cellStyle name="20% - Accent1 8 3 2 2 7" xfId="24471"/>
    <cellStyle name="20% - Accent1 8 3 2 2 7 2" xfId="46046"/>
    <cellStyle name="20% - Accent1 8 3 2 2 8" xfId="10818"/>
    <cellStyle name="20% - Accent1 8 3 2 2 8 2" xfId="32441"/>
    <cellStyle name="20% - Accent1 8 3 2 2 9" xfId="5555"/>
    <cellStyle name="20% - Accent1 8 3 2 3" xfId="3256"/>
    <cellStyle name="20% - Accent1 8 3 2 3 10" xfId="27597"/>
    <cellStyle name="20% - Accent1 8 3 2 3 11" xfId="48698"/>
    <cellStyle name="20% - Accent1 8 3 2 3 2" xfId="4856"/>
    <cellStyle name="20% - Accent1 8 3 2 3 2 10" xfId="48699"/>
    <cellStyle name="20% - Accent1 8 3 2 3 2 2" xfId="9405"/>
    <cellStyle name="20% - Accent1 8 3 2 3 2 2 2" xfId="14969"/>
    <cellStyle name="20% - Accent1 8 3 2 3 2 2 2 2" xfId="36581"/>
    <cellStyle name="20% - Accent1 8 3 2 3 2 2 3" xfId="31047"/>
    <cellStyle name="20% - Accent1 8 3 2 3 2 2 4" xfId="48700"/>
    <cellStyle name="20% - Accent1 8 3 2 3 2 3" xfId="17416"/>
    <cellStyle name="20% - Accent1 8 3 2 3 2 3 2" xfId="39009"/>
    <cellStyle name="20% - Accent1 8 3 2 3 2 4" xfId="20213"/>
    <cellStyle name="20% - Accent1 8 3 2 3 2 4 2" xfId="41792"/>
    <cellStyle name="20% - Accent1 8 3 2 3 2 5" xfId="22998"/>
    <cellStyle name="20% - Accent1 8 3 2 3 2 5 2" xfId="44575"/>
    <cellStyle name="20% - Accent1 8 3 2 3 2 6" xfId="25851"/>
    <cellStyle name="20% - Accent1 8 3 2 3 2 6 2" xfId="47426"/>
    <cellStyle name="20% - Accent1 8 3 2 3 2 7" xfId="12198"/>
    <cellStyle name="20% - Accent1 8 3 2 3 2 7 2" xfId="33821"/>
    <cellStyle name="20% - Accent1 8 3 2 3 2 8" xfId="6986"/>
    <cellStyle name="20% - Accent1 8 3 2 3 2 9" xfId="28632"/>
    <cellStyle name="20% - Accent1 8 3 2 3 3" xfId="8370"/>
    <cellStyle name="20% - Accent1 8 3 2 3 3 2" xfId="13934"/>
    <cellStyle name="20% - Accent1 8 3 2 3 3 2 2" xfId="35546"/>
    <cellStyle name="20% - Accent1 8 3 2 3 3 2 3" xfId="48702"/>
    <cellStyle name="20% - Accent1 8 3 2 3 3 3" xfId="30012"/>
    <cellStyle name="20% - Accent1 8 3 2 3 3 4" xfId="48701"/>
    <cellStyle name="20% - Accent1 8 3 2 3 4" xfId="16381"/>
    <cellStyle name="20% - Accent1 8 3 2 3 4 2" xfId="37974"/>
    <cellStyle name="20% - Accent1 8 3 2 3 4 3" xfId="48703"/>
    <cellStyle name="20% - Accent1 8 3 2 3 5" xfId="19178"/>
    <cellStyle name="20% - Accent1 8 3 2 3 5 2" xfId="40757"/>
    <cellStyle name="20% - Accent1 8 3 2 3 6" xfId="21963"/>
    <cellStyle name="20% - Accent1 8 3 2 3 6 2" xfId="43540"/>
    <cellStyle name="20% - Accent1 8 3 2 3 7" xfId="24816"/>
    <cellStyle name="20% - Accent1 8 3 2 3 7 2" xfId="46391"/>
    <cellStyle name="20% - Accent1 8 3 2 3 8" xfId="11163"/>
    <cellStyle name="20% - Accent1 8 3 2 3 8 2" xfId="32786"/>
    <cellStyle name="20% - Accent1 8 3 2 3 9" xfId="5900"/>
    <cellStyle name="20% - Accent1 8 3 2 4" xfId="2257"/>
    <cellStyle name="20% - Accent1 8 3 2 4 10" xfId="48704"/>
    <cellStyle name="20% - Accent1 8 3 2 4 2" xfId="3991"/>
    <cellStyle name="20% - Accent1 8 3 2 4 2 2" xfId="14104"/>
    <cellStyle name="20% - Accent1 8 3 2 4 2 2 2" xfId="35716"/>
    <cellStyle name="20% - Accent1 8 3 2 4 2 3" xfId="8540"/>
    <cellStyle name="20% - Accent1 8 3 2 4 2 4" xfId="30182"/>
    <cellStyle name="20% - Accent1 8 3 2 4 2 5" xfId="48705"/>
    <cellStyle name="20% - Accent1 8 3 2 4 3" xfId="16551"/>
    <cellStyle name="20% - Accent1 8 3 2 4 3 2" xfId="38144"/>
    <cellStyle name="20% - Accent1 8 3 2 4 4" xfId="19348"/>
    <cellStyle name="20% - Accent1 8 3 2 4 4 2" xfId="40927"/>
    <cellStyle name="20% - Accent1 8 3 2 4 5" xfId="22133"/>
    <cellStyle name="20% - Accent1 8 3 2 4 5 2" xfId="43710"/>
    <cellStyle name="20% - Accent1 8 3 2 4 6" xfId="24986"/>
    <cellStyle name="20% - Accent1 8 3 2 4 6 2" xfId="46561"/>
    <cellStyle name="20% - Accent1 8 3 2 4 7" xfId="11333"/>
    <cellStyle name="20% - Accent1 8 3 2 4 7 2" xfId="32956"/>
    <cellStyle name="20% - Accent1 8 3 2 4 8" xfId="6070"/>
    <cellStyle name="20% - Accent1 8 3 2 4 9" xfId="27767"/>
    <cellStyle name="20% - Accent1 8 3 2 5" xfId="3448"/>
    <cellStyle name="20% - Accent1 8 3 2 5 10" xfId="48706"/>
    <cellStyle name="20% - Accent1 8 3 2 5 2" xfId="9752"/>
    <cellStyle name="20% - Accent1 8 3 2 5 2 2" xfId="15314"/>
    <cellStyle name="20% - Accent1 8 3 2 5 2 2 2" xfId="36926"/>
    <cellStyle name="20% - Accent1 8 3 2 5 2 3" xfId="31392"/>
    <cellStyle name="20% - Accent1 8 3 2 5 2 4" xfId="48707"/>
    <cellStyle name="20% - Accent1 8 3 2 5 3" xfId="17761"/>
    <cellStyle name="20% - Accent1 8 3 2 5 3 2" xfId="39354"/>
    <cellStyle name="20% - Accent1 8 3 2 5 4" xfId="20558"/>
    <cellStyle name="20% - Accent1 8 3 2 5 4 2" xfId="42137"/>
    <cellStyle name="20% - Accent1 8 3 2 5 5" xfId="23343"/>
    <cellStyle name="20% - Accent1 8 3 2 5 5 2" xfId="44920"/>
    <cellStyle name="20% - Accent1 8 3 2 5 6" xfId="26196"/>
    <cellStyle name="20% - Accent1 8 3 2 5 6 2" xfId="47771"/>
    <cellStyle name="20% - Accent1 8 3 2 5 7" xfId="12543"/>
    <cellStyle name="20% - Accent1 8 3 2 5 7 2" xfId="34166"/>
    <cellStyle name="20% - Accent1 8 3 2 5 8" xfId="7334"/>
    <cellStyle name="20% - Accent1 8 3 2 5 9" xfId="28977"/>
    <cellStyle name="20% - Accent1 8 3 2 6" xfId="7505"/>
    <cellStyle name="20% - Accent1 8 3 2 6 2" xfId="18106"/>
    <cellStyle name="20% - Accent1 8 3 2 6 2 2" xfId="39699"/>
    <cellStyle name="20% - Accent1 8 3 2 6 3" xfId="20903"/>
    <cellStyle name="20% - Accent1 8 3 2 6 3 2" xfId="42482"/>
    <cellStyle name="20% - Accent1 8 3 2 6 4" xfId="23688"/>
    <cellStyle name="20% - Accent1 8 3 2 6 4 2" xfId="45265"/>
    <cellStyle name="20% - Accent1 8 3 2 6 5" xfId="26541"/>
    <cellStyle name="20% - Accent1 8 3 2 6 5 2" xfId="48116"/>
    <cellStyle name="20% - Accent1 8 3 2 6 6" xfId="12898"/>
    <cellStyle name="20% - Accent1 8 3 2 6 6 2" xfId="34511"/>
    <cellStyle name="20% - Accent1 8 3 2 6 7" xfId="29147"/>
    <cellStyle name="20% - Accent1 8 3 2 6 8" xfId="48708"/>
    <cellStyle name="20% - Accent1 8 3 2 7" xfId="10471"/>
    <cellStyle name="20% - Accent1 8 3 2 7 2" xfId="32096"/>
    <cellStyle name="20% - Accent1 8 3 2 8" xfId="13069"/>
    <cellStyle name="20% - Accent1 8 3 2 8 2" xfId="34681"/>
    <cellStyle name="20% - Accent1 8 3 2 9" xfId="15690"/>
    <cellStyle name="20% - Accent1 8 3 2 9 2" xfId="37284"/>
    <cellStyle name="20% - Accent1 8 3 3" xfId="90"/>
    <cellStyle name="20% - Accent1 8 3 3 10" xfId="18580"/>
    <cellStyle name="20% - Accent1 8 3 3 10 2" xfId="40159"/>
    <cellStyle name="20% - Accent1 8 3 3 11" xfId="21363"/>
    <cellStyle name="20% - Accent1 8 3 3 11 2" xfId="42942"/>
    <cellStyle name="20% - Accent1 8 3 3 12" xfId="24218"/>
    <cellStyle name="20% - Accent1 8 3 3 12 2" xfId="45793"/>
    <cellStyle name="20% - Accent1 8 3 3 13" xfId="10191"/>
    <cellStyle name="20% - Accent1 8 3 3 13 2" xfId="31831"/>
    <cellStyle name="20% - Accent1 8 3 3 14" xfId="5031"/>
    <cellStyle name="20% - Accent1 8 3 3 15" xfId="26731"/>
    <cellStyle name="20% - Accent1 8 3 3 16" xfId="48709"/>
    <cellStyle name="20% - Accent1 8 3 3 2" xfId="2970"/>
    <cellStyle name="20% - Accent1 8 3 3 2 10" xfId="27344"/>
    <cellStyle name="20% - Accent1 8 3 3 2 11" xfId="48710"/>
    <cellStyle name="20% - Accent1 8 3 3 2 2" xfId="4603"/>
    <cellStyle name="20% - Accent1 8 3 3 2 2 10" xfId="48711"/>
    <cellStyle name="20% - Accent1 8 3 3 2 2 2" xfId="9152"/>
    <cellStyle name="20% - Accent1 8 3 3 2 2 2 2" xfId="14716"/>
    <cellStyle name="20% - Accent1 8 3 3 2 2 2 2 2" xfId="36328"/>
    <cellStyle name="20% - Accent1 8 3 3 2 2 2 3" xfId="30794"/>
    <cellStyle name="20% - Accent1 8 3 3 2 2 2 4" xfId="48712"/>
    <cellStyle name="20% - Accent1 8 3 3 2 2 3" xfId="17163"/>
    <cellStyle name="20% - Accent1 8 3 3 2 2 3 2" xfId="38756"/>
    <cellStyle name="20% - Accent1 8 3 3 2 2 4" xfId="19960"/>
    <cellStyle name="20% - Accent1 8 3 3 2 2 4 2" xfId="41539"/>
    <cellStyle name="20% - Accent1 8 3 3 2 2 5" xfId="22745"/>
    <cellStyle name="20% - Accent1 8 3 3 2 2 5 2" xfId="44322"/>
    <cellStyle name="20% - Accent1 8 3 3 2 2 6" xfId="25598"/>
    <cellStyle name="20% - Accent1 8 3 3 2 2 6 2" xfId="47173"/>
    <cellStyle name="20% - Accent1 8 3 3 2 2 7" xfId="11945"/>
    <cellStyle name="20% - Accent1 8 3 3 2 2 7 2" xfId="33568"/>
    <cellStyle name="20% - Accent1 8 3 3 2 2 8" xfId="6731"/>
    <cellStyle name="20% - Accent1 8 3 3 2 2 9" xfId="28379"/>
    <cellStyle name="20% - Accent1 8 3 3 2 3" xfId="8117"/>
    <cellStyle name="20% - Accent1 8 3 3 2 3 2" xfId="13681"/>
    <cellStyle name="20% - Accent1 8 3 3 2 3 2 2" xfId="35293"/>
    <cellStyle name="20% - Accent1 8 3 3 2 3 2 3" xfId="48714"/>
    <cellStyle name="20% - Accent1 8 3 3 2 3 3" xfId="29759"/>
    <cellStyle name="20% - Accent1 8 3 3 2 3 4" xfId="48713"/>
    <cellStyle name="20% - Accent1 8 3 3 2 4" xfId="16128"/>
    <cellStyle name="20% - Accent1 8 3 3 2 4 2" xfId="37721"/>
    <cellStyle name="20% - Accent1 8 3 3 2 4 3" xfId="48715"/>
    <cellStyle name="20% - Accent1 8 3 3 2 5" xfId="18925"/>
    <cellStyle name="20% - Accent1 8 3 3 2 5 2" xfId="40504"/>
    <cellStyle name="20% - Accent1 8 3 3 2 6" xfId="21708"/>
    <cellStyle name="20% - Accent1 8 3 3 2 6 2" xfId="43287"/>
    <cellStyle name="20% - Accent1 8 3 3 2 7" xfId="24563"/>
    <cellStyle name="20% - Accent1 8 3 3 2 7 2" xfId="46138"/>
    <cellStyle name="20% - Accent1 8 3 3 2 8" xfId="10910"/>
    <cellStyle name="20% - Accent1 8 3 3 2 8 2" xfId="32533"/>
    <cellStyle name="20% - Accent1 8 3 3 2 9" xfId="5647"/>
    <cellStyle name="20% - Accent1 8 3 3 3" xfId="3348"/>
    <cellStyle name="20% - Accent1 8 3 3 3 10" xfId="27689"/>
    <cellStyle name="20% - Accent1 8 3 3 3 11" xfId="48716"/>
    <cellStyle name="20% - Accent1 8 3 3 3 2" xfId="4948"/>
    <cellStyle name="20% - Accent1 8 3 3 3 2 10" xfId="48717"/>
    <cellStyle name="20% - Accent1 8 3 3 3 2 2" xfId="9497"/>
    <cellStyle name="20% - Accent1 8 3 3 3 2 2 2" xfId="15061"/>
    <cellStyle name="20% - Accent1 8 3 3 3 2 2 2 2" xfId="36673"/>
    <cellStyle name="20% - Accent1 8 3 3 3 2 2 3" xfId="31139"/>
    <cellStyle name="20% - Accent1 8 3 3 3 2 3" xfId="17508"/>
    <cellStyle name="20% - Accent1 8 3 3 3 2 3 2" xfId="39101"/>
    <cellStyle name="20% - Accent1 8 3 3 3 2 4" xfId="20305"/>
    <cellStyle name="20% - Accent1 8 3 3 3 2 4 2" xfId="41884"/>
    <cellStyle name="20% - Accent1 8 3 3 3 2 5" xfId="23090"/>
    <cellStyle name="20% - Accent1 8 3 3 3 2 5 2" xfId="44667"/>
    <cellStyle name="20% - Accent1 8 3 3 3 2 6" xfId="25943"/>
    <cellStyle name="20% - Accent1 8 3 3 3 2 6 2" xfId="47518"/>
    <cellStyle name="20% - Accent1 8 3 3 3 2 7" xfId="12290"/>
    <cellStyle name="20% - Accent1 8 3 3 3 2 7 2" xfId="33913"/>
    <cellStyle name="20% - Accent1 8 3 3 3 2 8" xfId="7078"/>
    <cellStyle name="20% - Accent1 8 3 3 3 2 9" xfId="28724"/>
    <cellStyle name="20% - Accent1 8 3 3 3 3" xfId="8462"/>
    <cellStyle name="20% - Accent1 8 3 3 3 3 2" xfId="14026"/>
    <cellStyle name="20% - Accent1 8 3 3 3 3 2 2" xfId="35638"/>
    <cellStyle name="20% - Accent1 8 3 3 3 3 3" xfId="30104"/>
    <cellStyle name="20% - Accent1 8 3 3 3 4" xfId="16473"/>
    <cellStyle name="20% - Accent1 8 3 3 3 4 2" xfId="38066"/>
    <cellStyle name="20% - Accent1 8 3 3 3 5" xfId="19270"/>
    <cellStyle name="20% - Accent1 8 3 3 3 5 2" xfId="40849"/>
    <cellStyle name="20% - Accent1 8 3 3 3 6" xfId="22055"/>
    <cellStyle name="20% - Accent1 8 3 3 3 6 2" xfId="43632"/>
    <cellStyle name="20% - Accent1 8 3 3 3 7" xfId="24908"/>
    <cellStyle name="20% - Accent1 8 3 3 3 7 2" xfId="46483"/>
    <cellStyle name="20% - Accent1 8 3 3 3 8" xfId="11255"/>
    <cellStyle name="20% - Accent1 8 3 3 3 8 2" xfId="32878"/>
    <cellStyle name="20% - Accent1 8 3 3 3 9" xfId="5992"/>
    <cellStyle name="20% - Accent1 8 3 3 4" xfId="2258"/>
    <cellStyle name="20% - Accent1 8 3 3 4 10" xfId="48718"/>
    <cellStyle name="20% - Accent1 8 3 3 4 2" xfId="3992"/>
    <cellStyle name="20% - Accent1 8 3 3 4 2 2" xfId="14105"/>
    <cellStyle name="20% - Accent1 8 3 3 4 2 2 2" xfId="35717"/>
    <cellStyle name="20% - Accent1 8 3 3 4 2 3" xfId="8541"/>
    <cellStyle name="20% - Accent1 8 3 3 4 2 4" xfId="30183"/>
    <cellStyle name="20% - Accent1 8 3 3 4 2 5" xfId="48719"/>
    <cellStyle name="20% - Accent1 8 3 3 4 3" xfId="16552"/>
    <cellStyle name="20% - Accent1 8 3 3 4 3 2" xfId="38145"/>
    <cellStyle name="20% - Accent1 8 3 3 4 4" xfId="19349"/>
    <cellStyle name="20% - Accent1 8 3 3 4 4 2" xfId="40928"/>
    <cellStyle name="20% - Accent1 8 3 3 4 5" xfId="22134"/>
    <cellStyle name="20% - Accent1 8 3 3 4 5 2" xfId="43711"/>
    <cellStyle name="20% - Accent1 8 3 3 4 6" xfId="24987"/>
    <cellStyle name="20% - Accent1 8 3 3 4 6 2" xfId="46562"/>
    <cellStyle name="20% - Accent1 8 3 3 4 7" xfId="11334"/>
    <cellStyle name="20% - Accent1 8 3 3 4 7 2" xfId="32957"/>
    <cellStyle name="20% - Accent1 8 3 3 4 8" xfId="6071"/>
    <cellStyle name="20% - Accent1 8 3 3 4 9" xfId="27768"/>
    <cellStyle name="20% - Accent1 8 3 3 5" xfId="3449"/>
    <cellStyle name="20% - Accent1 8 3 3 5 10" xfId="48720"/>
    <cellStyle name="20% - Accent1 8 3 3 5 2" xfId="9844"/>
    <cellStyle name="20% - Accent1 8 3 3 5 2 2" xfId="15406"/>
    <cellStyle name="20% - Accent1 8 3 3 5 2 2 2" xfId="37018"/>
    <cellStyle name="20% - Accent1 8 3 3 5 2 3" xfId="31484"/>
    <cellStyle name="20% - Accent1 8 3 3 5 3" xfId="17853"/>
    <cellStyle name="20% - Accent1 8 3 3 5 3 2" xfId="39446"/>
    <cellStyle name="20% - Accent1 8 3 3 5 4" xfId="20650"/>
    <cellStyle name="20% - Accent1 8 3 3 5 4 2" xfId="42229"/>
    <cellStyle name="20% - Accent1 8 3 3 5 5" xfId="23435"/>
    <cellStyle name="20% - Accent1 8 3 3 5 5 2" xfId="45012"/>
    <cellStyle name="20% - Accent1 8 3 3 5 6" xfId="26288"/>
    <cellStyle name="20% - Accent1 8 3 3 5 6 2" xfId="47863"/>
    <cellStyle name="20% - Accent1 8 3 3 5 7" xfId="12635"/>
    <cellStyle name="20% - Accent1 8 3 3 5 7 2" xfId="34258"/>
    <cellStyle name="20% - Accent1 8 3 3 5 8" xfId="7426"/>
    <cellStyle name="20% - Accent1 8 3 3 5 9" xfId="29069"/>
    <cellStyle name="20% - Accent1 8 3 3 6" xfId="7506"/>
    <cellStyle name="20% - Accent1 8 3 3 6 2" xfId="18198"/>
    <cellStyle name="20% - Accent1 8 3 3 6 2 2" xfId="39791"/>
    <cellStyle name="20% - Accent1 8 3 3 6 3" xfId="20995"/>
    <cellStyle name="20% - Accent1 8 3 3 6 3 2" xfId="42574"/>
    <cellStyle name="20% - Accent1 8 3 3 6 4" xfId="23780"/>
    <cellStyle name="20% - Accent1 8 3 3 6 4 2" xfId="45357"/>
    <cellStyle name="20% - Accent1 8 3 3 6 5" xfId="26633"/>
    <cellStyle name="20% - Accent1 8 3 3 6 5 2" xfId="48208"/>
    <cellStyle name="20% - Accent1 8 3 3 6 6" xfId="12990"/>
    <cellStyle name="20% - Accent1 8 3 3 6 6 2" xfId="34603"/>
    <cellStyle name="20% - Accent1 8 3 3 6 7" xfId="29148"/>
    <cellStyle name="20% - Accent1 8 3 3 7" xfId="10563"/>
    <cellStyle name="20% - Accent1 8 3 3 7 2" xfId="32188"/>
    <cellStyle name="20% - Accent1 8 3 3 8" xfId="13070"/>
    <cellStyle name="20% - Accent1 8 3 3 8 2" xfId="34682"/>
    <cellStyle name="20% - Accent1 8 3 3 9" xfId="15782"/>
    <cellStyle name="20% - Accent1 8 3 3 9 2" xfId="37376"/>
    <cellStyle name="20% - Accent1 8 3 4" xfId="2740"/>
    <cellStyle name="20% - Accent1 8 3 4 10" xfId="27114"/>
    <cellStyle name="20% - Accent1 8 3 4 11" xfId="48721"/>
    <cellStyle name="20% - Accent1 8 3 4 2" xfId="4373"/>
    <cellStyle name="20% - Accent1 8 3 4 2 10" xfId="48722"/>
    <cellStyle name="20% - Accent1 8 3 4 2 2" xfId="8922"/>
    <cellStyle name="20% - Accent1 8 3 4 2 2 2" xfId="14486"/>
    <cellStyle name="20% - Accent1 8 3 4 2 2 2 2" xfId="36098"/>
    <cellStyle name="20% - Accent1 8 3 4 2 2 3" xfId="30564"/>
    <cellStyle name="20% - Accent1 8 3 4 2 2 4" xfId="48723"/>
    <cellStyle name="20% - Accent1 8 3 4 2 3" xfId="16933"/>
    <cellStyle name="20% - Accent1 8 3 4 2 3 2" xfId="38526"/>
    <cellStyle name="20% - Accent1 8 3 4 2 4" xfId="19730"/>
    <cellStyle name="20% - Accent1 8 3 4 2 4 2" xfId="41309"/>
    <cellStyle name="20% - Accent1 8 3 4 2 5" xfId="22515"/>
    <cellStyle name="20% - Accent1 8 3 4 2 5 2" xfId="44092"/>
    <cellStyle name="20% - Accent1 8 3 4 2 6" xfId="25368"/>
    <cellStyle name="20% - Accent1 8 3 4 2 6 2" xfId="46943"/>
    <cellStyle name="20% - Accent1 8 3 4 2 7" xfId="11715"/>
    <cellStyle name="20% - Accent1 8 3 4 2 7 2" xfId="33338"/>
    <cellStyle name="20% - Accent1 8 3 4 2 8" xfId="6501"/>
    <cellStyle name="20% - Accent1 8 3 4 2 9" xfId="28149"/>
    <cellStyle name="20% - Accent1 8 3 4 3" xfId="7887"/>
    <cellStyle name="20% - Accent1 8 3 4 3 2" xfId="13451"/>
    <cellStyle name="20% - Accent1 8 3 4 3 2 2" xfId="35063"/>
    <cellStyle name="20% - Accent1 8 3 4 3 2 3" xfId="48725"/>
    <cellStyle name="20% - Accent1 8 3 4 3 3" xfId="29529"/>
    <cellStyle name="20% - Accent1 8 3 4 3 4" xfId="48724"/>
    <cellStyle name="20% - Accent1 8 3 4 4" xfId="15898"/>
    <cellStyle name="20% - Accent1 8 3 4 4 2" xfId="37491"/>
    <cellStyle name="20% - Accent1 8 3 4 4 3" xfId="48726"/>
    <cellStyle name="20% - Accent1 8 3 4 5" xfId="18695"/>
    <cellStyle name="20% - Accent1 8 3 4 5 2" xfId="40274"/>
    <cellStyle name="20% - Accent1 8 3 4 6" xfId="21478"/>
    <cellStyle name="20% - Accent1 8 3 4 6 2" xfId="43057"/>
    <cellStyle name="20% - Accent1 8 3 4 7" xfId="24333"/>
    <cellStyle name="20% - Accent1 8 3 4 7 2" xfId="45908"/>
    <cellStyle name="20% - Accent1 8 3 4 8" xfId="10680"/>
    <cellStyle name="20% - Accent1 8 3 4 8 2" xfId="32303"/>
    <cellStyle name="20% - Accent1 8 3 4 9" xfId="5417"/>
    <cellStyle name="20% - Accent1 8 3 5" xfId="3098"/>
    <cellStyle name="20% - Accent1 8 3 5 10" xfId="27459"/>
    <cellStyle name="20% - Accent1 8 3 5 11" xfId="48727"/>
    <cellStyle name="20% - Accent1 8 3 5 2" xfId="4718"/>
    <cellStyle name="20% - Accent1 8 3 5 2 10" xfId="48728"/>
    <cellStyle name="20% - Accent1 8 3 5 2 2" xfId="9267"/>
    <cellStyle name="20% - Accent1 8 3 5 2 2 2" xfId="14831"/>
    <cellStyle name="20% - Accent1 8 3 5 2 2 2 2" xfId="36443"/>
    <cellStyle name="20% - Accent1 8 3 5 2 2 3" xfId="30909"/>
    <cellStyle name="20% - Accent1 8 3 5 2 3" xfId="17278"/>
    <cellStyle name="20% - Accent1 8 3 5 2 3 2" xfId="38871"/>
    <cellStyle name="20% - Accent1 8 3 5 2 4" xfId="20075"/>
    <cellStyle name="20% - Accent1 8 3 5 2 4 2" xfId="41654"/>
    <cellStyle name="20% - Accent1 8 3 5 2 5" xfId="22860"/>
    <cellStyle name="20% - Accent1 8 3 5 2 5 2" xfId="44437"/>
    <cellStyle name="20% - Accent1 8 3 5 2 6" xfId="25713"/>
    <cellStyle name="20% - Accent1 8 3 5 2 6 2" xfId="47288"/>
    <cellStyle name="20% - Accent1 8 3 5 2 7" xfId="12060"/>
    <cellStyle name="20% - Accent1 8 3 5 2 7 2" xfId="33683"/>
    <cellStyle name="20% - Accent1 8 3 5 2 8" xfId="6848"/>
    <cellStyle name="20% - Accent1 8 3 5 2 9" xfId="28494"/>
    <cellStyle name="20% - Accent1 8 3 5 3" xfId="8232"/>
    <cellStyle name="20% - Accent1 8 3 5 3 2" xfId="13796"/>
    <cellStyle name="20% - Accent1 8 3 5 3 2 2" xfId="35408"/>
    <cellStyle name="20% - Accent1 8 3 5 3 3" xfId="29874"/>
    <cellStyle name="20% - Accent1 8 3 5 4" xfId="16243"/>
    <cellStyle name="20% - Accent1 8 3 5 4 2" xfId="37836"/>
    <cellStyle name="20% - Accent1 8 3 5 5" xfId="19040"/>
    <cellStyle name="20% - Accent1 8 3 5 5 2" xfId="40619"/>
    <cellStyle name="20% - Accent1 8 3 5 6" xfId="21825"/>
    <cellStyle name="20% - Accent1 8 3 5 6 2" xfId="43402"/>
    <cellStyle name="20% - Accent1 8 3 5 7" xfId="24678"/>
    <cellStyle name="20% - Accent1 8 3 5 7 2" xfId="46253"/>
    <cellStyle name="20% - Accent1 8 3 5 8" xfId="11025"/>
    <cellStyle name="20% - Accent1 8 3 5 8 2" xfId="32648"/>
    <cellStyle name="20% - Accent1 8 3 5 9" xfId="5762"/>
    <cellStyle name="20% - Accent1 8 3 6" xfId="2256"/>
    <cellStyle name="20% - Accent1 8 3 6 10" xfId="48729"/>
    <cellStyle name="20% - Accent1 8 3 6 2" xfId="3990"/>
    <cellStyle name="20% - Accent1 8 3 6 2 2" xfId="14103"/>
    <cellStyle name="20% - Accent1 8 3 6 2 2 2" xfId="35715"/>
    <cellStyle name="20% - Accent1 8 3 6 2 3" xfId="8539"/>
    <cellStyle name="20% - Accent1 8 3 6 2 4" xfId="30181"/>
    <cellStyle name="20% - Accent1 8 3 6 2 5" xfId="48730"/>
    <cellStyle name="20% - Accent1 8 3 6 3" xfId="16550"/>
    <cellStyle name="20% - Accent1 8 3 6 3 2" xfId="38143"/>
    <cellStyle name="20% - Accent1 8 3 6 4" xfId="19347"/>
    <cellStyle name="20% - Accent1 8 3 6 4 2" xfId="40926"/>
    <cellStyle name="20% - Accent1 8 3 6 5" xfId="22132"/>
    <cellStyle name="20% - Accent1 8 3 6 5 2" xfId="43709"/>
    <cellStyle name="20% - Accent1 8 3 6 6" xfId="24985"/>
    <cellStyle name="20% - Accent1 8 3 6 6 2" xfId="46560"/>
    <cellStyle name="20% - Accent1 8 3 6 7" xfId="11332"/>
    <cellStyle name="20% - Accent1 8 3 6 7 2" xfId="32955"/>
    <cellStyle name="20% - Accent1 8 3 6 8" xfId="6069"/>
    <cellStyle name="20% - Accent1 8 3 6 9" xfId="27766"/>
    <cellStyle name="20% - Accent1 8 3 7" xfId="3447"/>
    <cellStyle name="20% - Accent1 8 3 7 10" xfId="48731"/>
    <cellStyle name="20% - Accent1 8 3 7 2" xfId="9614"/>
    <cellStyle name="20% - Accent1 8 3 7 2 2" xfId="15176"/>
    <cellStyle name="20% - Accent1 8 3 7 2 2 2" xfId="36788"/>
    <cellStyle name="20% - Accent1 8 3 7 2 3" xfId="31254"/>
    <cellStyle name="20% - Accent1 8 3 7 3" xfId="17623"/>
    <cellStyle name="20% - Accent1 8 3 7 3 2" xfId="39216"/>
    <cellStyle name="20% - Accent1 8 3 7 4" xfId="20420"/>
    <cellStyle name="20% - Accent1 8 3 7 4 2" xfId="41999"/>
    <cellStyle name="20% - Accent1 8 3 7 5" xfId="23205"/>
    <cellStyle name="20% - Accent1 8 3 7 5 2" xfId="44782"/>
    <cellStyle name="20% - Accent1 8 3 7 6" xfId="26058"/>
    <cellStyle name="20% - Accent1 8 3 7 6 2" xfId="47633"/>
    <cellStyle name="20% - Accent1 8 3 7 7" xfId="12405"/>
    <cellStyle name="20% - Accent1 8 3 7 7 2" xfId="34028"/>
    <cellStyle name="20% - Accent1 8 3 7 8" xfId="7196"/>
    <cellStyle name="20% - Accent1 8 3 7 9" xfId="28839"/>
    <cellStyle name="20% - Accent1 8 3 8" xfId="7504"/>
    <cellStyle name="20% - Accent1 8 3 8 2" xfId="17968"/>
    <cellStyle name="20% - Accent1 8 3 8 2 2" xfId="39561"/>
    <cellStyle name="20% - Accent1 8 3 8 3" xfId="20765"/>
    <cellStyle name="20% - Accent1 8 3 8 3 2" xfId="42344"/>
    <cellStyle name="20% - Accent1 8 3 8 4" xfId="23550"/>
    <cellStyle name="20% - Accent1 8 3 8 4 2" xfId="45127"/>
    <cellStyle name="20% - Accent1 8 3 8 5" xfId="26403"/>
    <cellStyle name="20% - Accent1 8 3 8 5 2" xfId="47978"/>
    <cellStyle name="20% - Accent1 8 3 8 6" xfId="12760"/>
    <cellStyle name="20% - Accent1 8 3 8 6 2" xfId="34373"/>
    <cellStyle name="20% - Accent1 8 3 8 7" xfId="29146"/>
    <cellStyle name="20% - Accent1 8 3 9" xfId="10333"/>
    <cellStyle name="20% - Accent1 8 3 9 2" xfId="31958"/>
    <cellStyle name="20% - Accent1 8 4" xfId="91"/>
    <cellStyle name="20% - Accent1 8 4 10" xfId="13071"/>
    <cellStyle name="20% - Accent1 8 4 10 2" xfId="34683"/>
    <cellStyle name="20% - Accent1 8 4 11" xfId="15576"/>
    <cellStyle name="20% - Accent1 8 4 11 2" xfId="37170"/>
    <cellStyle name="20% - Accent1 8 4 12" xfId="18374"/>
    <cellStyle name="20% - Accent1 8 4 12 2" xfId="39953"/>
    <cellStyle name="20% - Accent1 8 4 13" xfId="21157"/>
    <cellStyle name="20% - Accent1 8 4 13 2" xfId="42736"/>
    <cellStyle name="20% - Accent1 8 4 14" xfId="24012"/>
    <cellStyle name="20% - Accent1 8 4 14 2" xfId="45587"/>
    <cellStyle name="20% - Accent1 8 4 15" xfId="9985"/>
    <cellStyle name="20% - Accent1 8 4 15 2" xfId="31625"/>
    <cellStyle name="20% - Accent1 8 4 16" xfId="5032"/>
    <cellStyle name="20% - Accent1 8 4 17" xfId="26732"/>
    <cellStyle name="20% - Accent1 8 4 18" xfId="48732"/>
    <cellStyle name="20% - Accent1 8 4 2" xfId="92"/>
    <cellStyle name="20% - Accent1 8 4 2 10" xfId="18512"/>
    <cellStyle name="20% - Accent1 8 4 2 10 2" xfId="40091"/>
    <cellStyle name="20% - Accent1 8 4 2 11" xfId="21295"/>
    <cellStyle name="20% - Accent1 8 4 2 11 2" xfId="42874"/>
    <cellStyle name="20% - Accent1 8 4 2 12" xfId="24150"/>
    <cellStyle name="20% - Accent1 8 4 2 12 2" xfId="45725"/>
    <cellStyle name="20% - Accent1 8 4 2 13" xfId="10123"/>
    <cellStyle name="20% - Accent1 8 4 2 13 2" xfId="31763"/>
    <cellStyle name="20% - Accent1 8 4 2 14" xfId="5033"/>
    <cellStyle name="20% - Accent1 8 4 2 15" xfId="26733"/>
    <cellStyle name="20% - Accent1 8 4 2 16" xfId="48733"/>
    <cellStyle name="20% - Accent1 8 4 2 2" xfId="2902"/>
    <cellStyle name="20% - Accent1 8 4 2 2 10" xfId="27276"/>
    <cellStyle name="20% - Accent1 8 4 2 2 11" xfId="48734"/>
    <cellStyle name="20% - Accent1 8 4 2 2 2" xfId="4535"/>
    <cellStyle name="20% - Accent1 8 4 2 2 2 10" xfId="48735"/>
    <cellStyle name="20% - Accent1 8 4 2 2 2 2" xfId="9084"/>
    <cellStyle name="20% - Accent1 8 4 2 2 2 2 2" xfId="14648"/>
    <cellStyle name="20% - Accent1 8 4 2 2 2 2 2 2" xfId="36260"/>
    <cellStyle name="20% - Accent1 8 4 2 2 2 2 3" xfId="30726"/>
    <cellStyle name="20% - Accent1 8 4 2 2 2 2 4" xfId="48736"/>
    <cellStyle name="20% - Accent1 8 4 2 2 2 3" xfId="17095"/>
    <cellStyle name="20% - Accent1 8 4 2 2 2 3 2" xfId="38688"/>
    <cellStyle name="20% - Accent1 8 4 2 2 2 4" xfId="19892"/>
    <cellStyle name="20% - Accent1 8 4 2 2 2 4 2" xfId="41471"/>
    <cellStyle name="20% - Accent1 8 4 2 2 2 5" xfId="22677"/>
    <cellStyle name="20% - Accent1 8 4 2 2 2 5 2" xfId="44254"/>
    <cellStyle name="20% - Accent1 8 4 2 2 2 6" xfId="25530"/>
    <cellStyle name="20% - Accent1 8 4 2 2 2 6 2" xfId="47105"/>
    <cellStyle name="20% - Accent1 8 4 2 2 2 7" xfId="11877"/>
    <cellStyle name="20% - Accent1 8 4 2 2 2 7 2" xfId="33500"/>
    <cellStyle name="20% - Accent1 8 4 2 2 2 8" xfId="6663"/>
    <cellStyle name="20% - Accent1 8 4 2 2 2 9" xfId="28311"/>
    <cellStyle name="20% - Accent1 8 4 2 2 3" xfId="8049"/>
    <cellStyle name="20% - Accent1 8 4 2 2 3 2" xfId="13613"/>
    <cellStyle name="20% - Accent1 8 4 2 2 3 2 2" xfId="35225"/>
    <cellStyle name="20% - Accent1 8 4 2 2 3 2 3" xfId="48738"/>
    <cellStyle name="20% - Accent1 8 4 2 2 3 3" xfId="29691"/>
    <cellStyle name="20% - Accent1 8 4 2 2 3 4" xfId="48737"/>
    <cellStyle name="20% - Accent1 8 4 2 2 4" xfId="16060"/>
    <cellStyle name="20% - Accent1 8 4 2 2 4 2" xfId="37653"/>
    <cellStyle name="20% - Accent1 8 4 2 2 4 3" xfId="48739"/>
    <cellStyle name="20% - Accent1 8 4 2 2 5" xfId="18857"/>
    <cellStyle name="20% - Accent1 8 4 2 2 5 2" xfId="40436"/>
    <cellStyle name="20% - Accent1 8 4 2 2 6" xfId="21640"/>
    <cellStyle name="20% - Accent1 8 4 2 2 6 2" xfId="43219"/>
    <cellStyle name="20% - Accent1 8 4 2 2 7" xfId="24495"/>
    <cellStyle name="20% - Accent1 8 4 2 2 7 2" xfId="46070"/>
    <cellStyle name="20% - Accent1 8 4 2 2 8" xfId="10842"/>
    <cellStyle name="20% - Accent1 8 4 2 2 8 2" xfId="32465"/>
    <cellStyle name="20% - Accent1 8 4 2 2 9" xfId="5579"/>
    <cellStyle name="20% - Accent1 8 4 2 3" xfId="3280"/>
    <cellStyle name="20% - Accent1 8 4 2 3 10" xfId="27621"/>
    <cellStyle name="20% - Accent1 8 4 2 3 11" xfId="48740"/>
    <cellStyle name="20% - Accent1 8 4 2 3 2" xfId="4880"/>
    <cellStyle name="20% - Accent1 8 4 2 3 2 10" xfId="48741"/>
    <cellStyle name="20% - Accent1 8 4 2 3 2 2" xfId="9429"/>
    <cellStyle name="20% - Accent1 8 4 2 3 2 2 2" xfId="14993"/>
    <cellStyle name="20% - Accent1 8 4 2 3 2 2 2 2" xfId="36605"/>
    <cellStyle name="20% - Accent1 8 4 2 3 2 2 3" xfId="31071"/>
    <cellStyle name="20% - Accent1 8 4 2 3 2 3" xfId="17440"/>
    <cellStyle name="20% - Accent1 8 4 2 3 2 3 2" xfId="39033"/>
    <cellStyle name="20% - Accent1 8 4 2 3 2 4" xfId="20237"/>
    <cellStyle name="20% - Accent1 8 4 2 3 2 4 2" xfId="41816"/>
    <cellStyle name="20% - Accent1 8 4 2 3 2 5" xfId="23022"/>
    <cellStyle name="20% - Accent1 8 4 2 3 2 5 2" xfId="44599"/>
    <cellStyle name="20% - Accent1 8 4 2 3 2 6" xfId="25875"/>
    <cellStyle name="20% - Accent1 8 4 2 3 2 6 2" xfId="47450"/>
    <cellStyle name="20% - Accent1 8 4 2 3 2 7" xfId="12222"/>
    <cellStyle name="20% - Accent1 8 4 2 3 2 7 2" xfId="33845"/>
    <cellStyle name="20% - Accent1 8 4 2 3 2 8" xfId="7010"/>
    <cellStyle name="20% - Accent1 8 4 2 3 2 9" xfId="28656"/>
    <cellStyle name="20% - Accent1 8 4 2 3 3" xfId="8394"/>
    <cellStyle name="20% - Accent1 8 4 2 3 3 2" xfId="13958"/>
    <cellStyle name="20% - Accent1 8 4 2 3 3 2 2" xfId="35570"/>
    <cellStyle name="20% - Accent1 8 4 2 3 3 3" xfId="30036"/>
    <cellStyle name="20% - Accent1 8 4 2 3 4" xfId="16405"/>
    <cellStyle name="20% - Accent1 8 4 2 3 4 2" xfId="37998"/>
    <cellStyle name="20% - Accent1 8 4 2 3 5" xfId="19202"/>
    <cellStyle name="20% - Accent1 8 4 2 3 5 2" xfId="40781"/>
    <cellStyle name="20% - Accent1 8 4 2 3 6" xfId="21987"/>
    <cellStyle name="20% - Accent1 8 4 2 3 6 2" xfId="43564"/>
    <cellStyle name="20% - Accent1 8 4 2 3 7" xfId="24840"/>
    <cellStyle name="20% - Accent1 8 4 2 3 7 2" xfId="46415"/>
    <cellStyle name="20% - Accent1 8 4 2 3 8" xfId="11187"/>
    <cellStyle name="20% - Accent1 8 4 2 3 8 2" xfId="32810"/>
    <cellStyle name="20% - Accent1 8 4 2 3 9" xfId="5924"/>
    <cellStyle name="20% - Accent1 8 4 2 4" xfId="2260"/>
    <cellStyle name="20% - Accent1 8 4 2 4 10" xfId="48742"/>
    <cellStyle name="20% - Accent1 8 4 2 4 2" xfId="3994"/>
    <cellStyle name="20% - Accent1 8 4 2 4 2 2" xfId="14107"/>
    <cellStyle name="20% - Accent1 8 4 2 4 2 2 2" xfId="35719"/>
    <cellStyle name="20% - Accent1 8 4 2 4 2 3" xfId="8543"/>
    <cellStyle name="20% - Accent1 8 4 2 4 2 4" xfId="30185"/>
    <cellStyle name="20% - Accent1 8 4 2 4 2 5" xfId="48743"/>
    <cellStyle name="20% - Accent1 8 4 2 4 3" xfId="16554"/>
    <cellStyle name="20% - Accent1 8 4 2 4 3 2" xfId="38147"/>
    <cellStyle name="20% - Accent1 8 4 2 4 4" xfId="19351"/>
    <cellStyle name="20% - Accent1 8 4 2 4 4 2" xfId="40930"/>
    <cellStyle name="20% - Accent1 8 4 2 4 5" xfId="22136"/>
    <cellStyle name="20% - Accent1 8 4 2 4 5 2" xfId="43713"/>
    <cellStyle name="20% - Accent1 8 4 2 4 6" xfId="24989"/>
    <cellStyle name="20% - Accent1 8 4 2 4 6 2" xfId="46564"/>
    <cellStyle name="20% - Accent1 8 4 2 4 7" xfId="11336"/>
    <cellStyle name="20% - Accent1 8 4 2 4 7 2" xfId="32959"/>
    <cellStyle name="20% - Accent1 8 4 2 4 8" xfId="6073"/>
    <cellStyle name="20% - Accent1 8 4 2 4 9" xfId="27770"/>
    <cellStyle name="20% - Accent1 8 4 2 5" xfId="3451"/>
    <cellStyle name="20% - Accent1 8 4 2 5 10" xfId="48744"/>
    <cellStyle name="20% - Accent1 8 4 2 5 2" xfId="9776"/>
    <cellStyle name="20% - Accent1 8 4 2 5 2 2" xfId="15338"/>
    <cellStyle name="20% - Accent1 8 4 2 5 2 2 2" xfId="36950"/>
    <cellStyle name="20% - Accent1 8 4 2 5 2 3" xfId="31416"/>
    <cellStyle name="20% - Accent1 8 4 2 5 3" xfId="17785"/>
    <cellStyle name="20% - Accent1 8 4 2 5 3 2" xfId="39378"/>
    <cellStyle name="20% - Accent1 8 4 2 5 4" xfId="20582"/>
    <cellStyle name="20% - Accent1 8 4 2 5 4 2" xfId="42161"/>
    <cellStyle name="20% - Accent1 8 4 2 5 5" xfId="23367"/>
    <cellStyle name="20% - Accent1 8 4 2 5 5 2" xfId="44944"/>
    <cellStyle name="20% - Accent1 8 4 2 5 6" xfId="26220"/>
    <cellStyle name="20% - Accent1 8 4 2 5 6 2" xfId="47795"/>
    <cellStyle name="20% - Accent1 8 4 2 5 7" xfId="12567"/>
    <cellStyle name="20% - Accent1 8 4 2 5 7 2" xfId="34190"/>
    <cellStyle name="20% - Accent1 8 4 2 5 8" xfId="7358"/>
    <cellStyle name="20% - Accent1 8 4 2 5 9" xfId="29001"/>
    <cellStyle name="20% - Accent1 8 4 2 6" xfId="7508"/>
    <cellStyle name="20% - Accent1 8 4 2 6 2" xfId="18130"/>
    <cellStyle name="20% - Accent1 8 4 2 6 2 2" xfId="39723"/>
    <cellStyle name="20% - Accent1 8 4 2 6 3" xfId="20927"/>
    <cellStyle name="20% - Accent1 8 4 2 6 3 2" xfId="42506"/>
    <cellStyle name="20% - Accent1 8 4 2 6 4" xfId="23712"/>
    <cellStyle name="20% - Accent1 8 4 2 6 4 2" xfId="45289"/>
    <cellStyle name="20% - Accent1 8 4 2 6 5" xfId="26565"/>
    <cellStyle name="20% - Accent1 8 4 2 6 5 2" xfId="48140"/>
    <cellStyle name="20% - Accent1 8 4 2 6 6" xfId="12922"/>
    <cellStyle name="20% - Accent1 8 4 2 6 6 2" xfId="34535"/>
    <cellStyle name="20% - Accent1 8 4 2 6 7" xfId="29150"/>
    <cellStyle name="20% - Accent1 8 4 2 7" xfId="10495"/>
    <cellStyle name="20% - Accent1 8 4 2 7 2" xfId="32120"/>
    <cellStyle name="20% - Accent1 8 4 2 8" xfId="13072"/>
    <cellStyle name="20% - Accent1 8 4 2 8 2" xfId="34684"/>
    <cellStyle name="20% - Accent1 8 4 2 9" xfId="15714"/>
    <cellStyle name="20% - Accent1 8 4 2 9 2" xfId="37308"/>
    <cellStyle name="20% - Accent1 8 4 3" xfId="93"/>
    <cellStyle name="20% - Accent1 8 4 3 10" xfId="18604"/>
    <cellStyle name="20% - Accent1 8 4 3 10 2" xfId="40183"/>
    <cellStyle name="20% - Accent1 8 4 3 11" xfId="21387"/>
    <cellStyle name="20% - Accent1 8 4 3 11 2" xfId="42966"/>
    <cellStyle name="20% - Accent1 8 4 3 12" xfId="24242"/>
    <cellStyle name="20% - Accent1 8 4 3 12 2" xfId="45817"/>
    <cellStyle name="20% - Accent1 8 4 3 13" xfId="10215"/>
    <cellStyle name="20% - Accent1 8 4 3 13 2" xfId="31855"/>
    <cellStyle name="20% - Accent1 8 4 3 14" xfId="5034"/>
    <cellStyle name="20% - Accent1 8 4 3 15" xfId="26734"/>
    <cellStyle name="20% - Accent1 8 4 3 16" xfId="48745"/>
    <cellStyle name="20% - Accent1 8 4 3 2" xfId="2994"/>
    <cellStyle name="20% - Accent1 8 4 3 2 10" xfId="27368"/>
    <cellStyle name="20% - Accent1 8 4 3 2 11" xfId="48746"/>
    <cellStyle name="20% - Accent1 8 4 3 2 2" xfId="4627"/>
    <cellStyle name="20% - Accent1 8 4 3 2 2 10" xfId="48747"/>
    <cellStyle name="20% - Accent1 8 4 3 2 2 2" xfId="9176"/>
    <cellStyle name="20% - Accent1 8 4 3 2 2 2 2" xfId="14740"/>
    <cellStyle name="20% - Accent1 8 4 3 2 2 2 2 2" xfId="36352"/>
    <cellStyle name="20% - Accent1 8 4 3 2 2 2 3" xfId="30818"/>
    <cellStyle name="20% - Accent1 8 4 3 2 2 3" xfId="17187"/>
    <cellStyle name="20% - Accent1 8 4 3 2 2 3 2" xfId="38780"/>
    <cellStyle name="20% - Accent1 8 4 3 2 2 4" xfId="19984"/>
    <cellStyle name="20% - Accent1 8 4 3 2 2 4 2" xfId="41563"/>
    <cellStyle name="20% - Accent1 8 4 3 2 2 5" xfId="22769"/>
    <cellStyle name="20% - Accent1 8 4 3 2 2 5 2" xfId="44346"/>
    <cellStyle name="20% - Accent1 8 4 3 2 2 6" xfId="25622"/>
    <cellStyle name="20% - Accent1 8 4 3 2 2 6 2" xfId="47197"/>
    <cellStyle name="20% - Accent1 8 4 3 2 2 7" xfId="11969"/>
    <cellStyle name="20% - Accent1 8 4 3 2 2 7 2" xfId="33592"/>
    <cellStyle name="20% - Accent1 8 4 3 2 2 8" xfId="6755"/>
    <cellStyle name="20% - Accent1 8 4 3 2 2 9" xfId="28403"/>
    <cellStyle name="20% - Accent1 8 4 3 2 3" xfId="8141"/>
    <cellStyle name="20% - Accent1 8 4 3 2 3 2" xfId="13705"/>
    <cellStyle name="20% - Accent1 8 4 3 2 3 2 2" xfId="35317"/>
    <cellStyle name="20% - Accent1 8 4 3 2 3 3" xfId="29783"/>
    <cellStyle name="20% - Accent1 8 4 3 2 4" xfId="16152"/>
    <cellStyle name="20% - Accent1 8 4 3 2 4 2" xfId="37745"/>
    <cellStyle name="20% - Accent1 8 4 3 2 5" xfId="18949"/>
    <cellStyle name="20% - Accent1 8 4 3 2 5 2" xfId="40528"/>
    <cellStyle name="20% - Accent1 8 4 3 2 6" xfId="21732"/>
    <cellStyle name="20% - Accent1 8 4 3 2 6 2" xfId="43311"/>
    <cellStyle name="20% - Accent1 8 4 3 2 7" xfId="24587"/>
    <cellStyle name="20% - Accent1 8 4 3 2 7 2" xfId="46162"/>
    <cellStyle name="20% - Accent1 8 4 3 2 8" xfId="10934"/>
    <cellStyle name="20% - Accent1 8 4 3 2 8 2" xfId="32557"/>
    <cellStyle name="20% - Accent1 8 4 3 2 9" xfId="5671"/>
    <cellStyle name="20% - Accent1 8 4 3 3" xfId="3372"/>
    <cellStyle name="20% - Accent1 8 4 3 3 10" xfId="27713"/>
    <cellStyle name="20% - Accent1 8 4 3 3 11" xfId="48748"/>
    <cellStyle name="20% - Accent1 8 4 3 3 2" xfId="4972"/>
    <cellStyle name="20% - Accent1 8 4 3 3 2 10" xfId="48749"/>
    <cellStyle name="20% - Accent1 8 4 3 3 2 2" xfId="9521"/>
    <cellStyle name="20% - Accent1 8 4 3 3 2 2 2" xfId="15085"/>
    <cellStyle name="20% - Accent1 8 4 3 3 2 2 2 2" xfId="36697"/>
    <cellStyle name="20% - Accent1 8 4 3 3 2 2 3" xfId="31163"/>
    <cellStyle name="20% - Accent1 8 4 3 3 2 3" xfId="17532"/>
    <cellStyle name="20% - Accent1 8 4 3 3 2 3 2" xfId="39125"/>
    <cellStyle name="20% - Accent1 8 4 3 3 2 4" xfId="20329"/>
    <cellStyle name="20% - Accent1 8 4 3 3 2 4 2" xfId="41908"/>
    <cellStyle name="20% - Accent1 8 4 3 3 2 5" xfId="23114"/>
    <cellStyle name="20% - Accent1 8 4 3 3 2 5 2" xfId="44691"/>
    <cellStyle name="20% - Accent1 8 4 3 3 2 6" xfId="25967"/>
    <cellStyle name="20% - Accent1 8 4 3 3 2 6 2" xfId="47542"/>
    <cellStyle name="20% - Accent1 8 4 3 3 2 7" xfId="12314"/>
    <cellStyle name="20% - Accent1 8 4 3 3 2 7 2" xfId="33937"/>
    <cellStyle name="20% - Accent1 8 4 3 3 2 8" xfId="7102"/>
    <cellStyle name="20% - Accent1 8 4 3 3 2 9" xfId="28748"/>
    <cellStyle name="20% - Accent1 8 4 3 3 3" xfId="8486"/>
    <cellStyle name="20% - Accent1 8 4 3 3 3 2" xfId="14050"/>
    <cellStyle name="20% - Accent1 8 4 3 3 3 2 2" xfId="35662"/>
    <cellStyle name="20% - Accent1 8 4 3 3 3 3" xfId="30128"/>
    <cellStyle name="20% - Accent1 8 4 3 3 4" xfId="16497"/>
    <cellStyle name="20% - Accent1 8 4 3 3 4 2" xfId="38090"/>
    <cellStyle name="20% - Accent1 8 4 3 3 5" xfId="19294"/>
    <cellStyle name="20% - Accent1 8 4 3 3 5 2" xfId="40873"/>
    <cellStyle name="20% - Accent1 8 4 3 3 6" xfId="22079"/>
    <cellStyle name="20% - Accent1 8 4 3 3 6 2" xfId="43656"/>
    <cellStyle name="20% - Accent1 8 4 3 3 7" xfId="24932"/>
    <cellStyle name="20% - Accent1 8 4 3 3 7 2" xfId="46507"/>
    <cellStyle name="20% - Accent1 8 4 3 3 8" xfId="11279"/>
    <cellStyle name="20% - Accent1 8 4 3 3 8 2" xfId="32902"/>
    <cellStyle name="20% - Accent1 8 4 3 3 9" xfId="6016"/>
    <cellStyle name="20% - Accent1 8 4 3 4" xfId="2261"/>
    <cellStyle name="20% - Accent1 8 4 3 4 10" xfId="48750"/>
    <cellStyle name="20% - Accent1 8 4 3 4 2" xfId="3995"/>
    <cellStyle name="20% - Accent1 8 4 3 4 2 2" xfId="14108"/>
    <cellStyle name="20% - Accent1 8 4 3 4 2 2 2" xfId="35720"/>
    <cellStyle name="20% - Accent1 8 4 3 4 2 3" xfId="8544"/>
    <cellStyle name="20% - Accent1 8 4 3 4 2 4" xfId="30186"/>
    <cellStyle name="20% - Accent1 8 4 3 4 3" xfId="16555"/>
    <cellStyle name="20% - Accent1 8 4 3 4 3 2" xfId="38148"/>
    <cellStyle name="20% - Accent1 8 4 3 4 4" xfId="19352"/>
    <cellStyle name="20% - Accent1 8 4 3 4 4 2" xfId="40931"/>
    <cellStyle name="20% - Accent1 8 4 3 4 5" xfId="22137"/>
    <cellStyle name="20% - Accent1 8 4 3 4 5 2" xfId="43714"/>
    <cellStyle name="20% - Accent1 8 4 3 4 6" xfId="24990"/>
    <cellStyle name="20% - Accent1 8 4 3 4 6 2" xfId="46565"/>
    <cellStyle name="20% - Accent1 8 4 3 4 7" xfId="11337"/>
    <cellStyle name="20% - Accent1 8 4 3 4 7 2" xfId="32960"/>
    <cellStyle name="20% - Accent1 8 4 3 4 8" xfId="6074"/>
    <cellStyle name="20% - Accent1 8 4 3 4 9" xfId="27771"/>
    <cellStyle name="20% - Accent1 8 4 3 5" xfId="3452"/>
    <cellStyle name="20% - Accent1 8 4 3 5 2" xfId="9868"/>
    <cellStyle name="20% - Accent1 8 4 3 5 2 2" xfId="15430"/>
    <cellStyle name="20% - Accent1 8 4 3 5 2 2 2" xfId="37042"/>
    <cellStyle name="20% - Accent1 8 4 3 5 2 3" xfId="31508"/>
    <cellStyle name="20% - Accent1 8 4 3 5 3" xfId="17877"/>
    <cellStyle name="20% - Accent1 8 4 3 5 3 2" xfId="39470"/>
    <cellStyle name="20% - Accent1 8 4 3 5 4" xfId="20674"/>
    <cellStyle name="20% - Accent1 8 4 3 5 4 2" xfId="42253"/>
    <cellStyle name="20% - Accent1 8 4 3 5 5" xfId="23459"/>
    <cellStyle name="20% - Accent1 8 4 3 5 5 2" xfId="45036"/>
    <cellStyle name="20% - Accent1 8 4 3 5 6" xfId="26312"/>
    <cellStyle name="20% - Accent1 8 4 3 5 6 2" xfId="47887"/>
    <cellStyle name="20% - Accent1 8 4 3 5 7" xfId="12659"/>
    <cellStyle name="20% - Accent1 8 4 3 5 7 2" xfId="34282"/>
    <cellStyle name="20% - Accent1 8 4 3 5 8" xfId="7450"/>
    <cellStyle name="20% - Accent1 8 4 3 5 9" xfId="29093"/>
    <cellStyle name="20% - Accent1 8 4 3 6" xfId="7509"/>
    <cellStyle name="20% - Accent1 8 4 3 6 2" xfId="18222"/>
    <cellStyle name="20% - Accent1 8 4 3 6 2 2" xfId="39815"/>
    <cellStyle name="20% - Accent1 8 4 3 6 3" xfId="21019"/>
    <cellStyle name="20% - Accent1 8 4 3 6 3 2" xfId="42598"/>
    <cellStyle name="20% - Accent1 8 4 3 6 4" xfId="23804"/>
    <cellStyle name="20% - Accent1 8 4 3 6 4 2" xfId="45381"/>
    <cellStyle name="20% - Accent1 8 4 3 6 5" xfId="26657"/>
    <cellStyle name="20% - Accent1 8 4 3 6 5 2" xfId="48232"/>
    <cellStyle name="20% - Accent1 8 4 3 6 6" xfId="13014"/>
    <cellStyle name="20% - Accent1 8 4 3 6 6 2" xfId="34627"/>
    <cellStyle name="20% - Accent1 8 4 3 6 7" xfId="29151"/>
    <cellStyle name="20% - Accent1 8 4 3 7" xfId="10587"/>
    <cellStyle name="20% - Accent1 8 4 3 7 2" xfId="32212"/>
    <cellStyle name="20% - Accent1 8 4 3 8" xfId="13073"/>
    <cellStyle name="20% - Accent1 8 4 3 8 2" xfId="34685"/>
    <cellStyle name="20% - Accent1 8 4 3 9" xfId="15806"/>
    <cellStyle name="20% - Accent1 8 4 3 9 2" xfId="37400"/>
    <cellStyle name="20% - Accent1 8 4 4" xfId="2764"/>
    <cellStyle name="20% - Accent1 8 4 4 10" xfId="27138"/>
    <cellStyle name="20% - Accent1 8 4 4 11" xfId="48751"/>
    <cellStyle name="20% - Accent1 8 4 4 2" xfId="4397"/>
    <cellStyle name="20% - Accent1 8 4 4 2 10" xfId="48752"/>
    <cellStyle name="20% - Accent1 8 4 4 2 2" xfId="8946"/>
    <cellStyle name="20% - Accent1 8 4 4 2 2 2" xfId="14510"/>
    <cellStyle name="20% - Accent1 8 4 4 2 2 2 2" xfId="36122"/>
    <cellStyle name="20% - Accent1 8 4 4 2 2 3" xfId="30588"/>
    <cellStyle name="20% - Accent1 8 4 4 2 3" xfId="16957"/>
    <cellStyle name="20% - Accent1 8 4 4 2 3 2" xfId="38550"/>
    <cellStyle name="20% - Accent1 8 4 4 2 4" xfId="19754"/>
    <cellStyle name="20% - Accent1 8 4 4 2 4 2" xfId="41333"/>
    <cellStyle name="20% - Accent1 8 4 4 2 5" xfId="22539"/>
    <cellStyle name="20% - Accent1 8 4 4 2 5 2" xfId="44116"/>
    <cellStyle name="20% - Accent1 8 4 4 2 6" xfId="25392"/>
    <cellStyle name="20% - Accent1 8 4 4 2 6 2" xfId="46967"/>
    <cellStyle name="20% - Accent1 8 4 4 2 7" xfId="11739"/>
    <cellStyle name="20% - Accent1 8 4 4 2 7 2" xfId="33362"/>
    <cellStyle name="20% - Accent1 8 4 4 2 8" xfId="6525"/>
    <cellStyle name="20% - Accent1 8 4 4 2 9" xfId="28173"/>
    <cellStyle name="20% - Accent1 8 4 4 3" xfId="7911"/>
    <cellStyle name="20% - Accent1 8 4 4 3 2" xfId="13475"/>
    <cellStyle name="20% - Accent1 8 4 4 3 2 2" xfId="35087"/>
    <cellStyle name="20% - Accent1 8 4 4 3 3" xfId="29553"/>
    <cellStyle name="20% - Accent1 8 4 4 4" xfId="15922"/>
    <cellStyle name="20% - Accent1 8 4 4 4 2" xfId="37515"/>
    <cellStyle name="20% - Accent1 8 4 4 5" xfId="18719"/>
    <cellStyle name="20% - Accent1 8 4 4 5 2" xfId="40298"/>
    <cellStyle name="20% - Accent1 8 4 4 6" xfId="21502"/>
    <cellStyle name="20% - Accent1 8 4 4 6 2" xfId="43081"/>
    <cellStyle name="20% - Accent1 8 4 4 7" xfId="24357"/>
    <cellStyle name="20% - Accent1 8 4 4 7 2" xfId="45932"/>
    <cellStyle name="20% - Accent1 8 4 4 8" xfId="10704"/>
    <cellStyle name="20% - Accent1 8 4 4 8 2" xfId="32327"/>
    <cellStyle name="20% - Accent1 8 4 4 9" xfId="5441"/>
    <cellStyle name="20% - Accent1 8 4 5" xfId="3122"/>
    <cellStyle name="20% - Accent1 8 4 5 10" xfId="27483"/>
    <cellStyle name="20% - Accent1 8 4 5 11" xfId="48753"/>
    <cellStyle name="20% - Accent1 8 4 5 2" xfId="4742"/>
    <cellStyle name="20% - Accent1 8 4 5 2 10" xfId="48754"/>
    <cellStyle name="20% - Accent1 8 4 5 2 2" xfId="9291"/>
    <cellStyle name="20% - Accent1 8 4 5 2 2 2" xfId="14855"/>
    <cellStyle name="20% - Accent1 8 4 5 2 2 2 2" xfId="36467"/>
    <cellStyle name="20% - Accent1 8 4 5 2 2 3" xfId="30933"/>
    <cellStyle name="20% - Accent1 8 4 5 2 3" xfId="17302"/>
    <cellStyle name="20% - Accent1 8 4 5 2 3 2" xfId="38895"/>
    <cellStyle name="20% - Accent1 8 4 5 2 4" xfId="20099"/>
    <cellStyle name="20% - Accent1 8 4 5 2 4 2" xfId="41678"/>
    <cellStyle name="20% - Accent1 8 4 5 2 5" xfId="22884"/>
    <cellStyle name="20% - Accent1 8 4 5 2 5 2" xfId="44461"/>
    <cellStyle name="20% - Accent1 8 4 5 2 6" xfId="25737"/>
    <cellStyle name="20% - Accent1 8 4 5 2 6 2" xfId="47312"/>
    <cellStyle name="20% - Accent1 8 4 5 2 7" xfId="12084"/>
    <cellStyle name="20% - Accent1 8 4 5 2 7 2" xfId="33707"/>
    <cellStyle name="20% - Accent1 8 4 5 2 8" xfId="6872"/>
    <cellStyle name="20% - Accent1 8 4 5 2 9" xfId="28518"/>
    <cellStyle name="20% - Accent1 8 4 5 3" xfId="8256"/>
    <cellStyle name="20% - Accent1 8 4 5 3 2" xfId="13820"/>
    <cellStyle name="20% - Accent1 8 4 5 3 2 2" xfId="35432"/>
    <cellStyle name="20% - Accent1 8 4 5 3 3" xfId="29898"/>
    <cellStyle name="20% - Accent1 8 4 5 4" xfId="16267"/>
    <cellStyle name="20% - Accent1 8 4 5 4 2" xfId="37860"/>
    <cellStyle name="20% - Accent1 8 4 5 5" xfId="19064"/>
    <cellStyle name="20% - Accent1 8 4 5 5 2" xfId="40643"/>
    <cellStyle name="20% - Accent1 8 4 5 6" xfId="21849"/>
    <cellStyle name="20% - Accent1 8 4 5 6 2" xfId="43426"/>
    <cellStyle name="20% - Accent1 8 4 5 7" xfId="24702"/>
    <cellStyle name="20% - Accent1 8 4 5 7 2" xfId="46277"/>
    <cellStyle name="20% - Accent1 8 4 5 8" xfId="11049"/>
    <cellStyle name="20% - Accent1 8 4 5 8 2" xfId="32672"/>
    <cellStyle name="20% - Accent1 8 4 5 9" xfId="5786"/>
    <cellStyle name="20% - Accent1 8 4 6" xfId="2259"/>
    <cellStyle name="20% - Accent1 8 4 6 10" xfId="48755"/>
    <cellStyle name="20% - Accent1 8 4 6 2" xfId="3993"/>
    <cellStyle name="20% - Accent1 8 4 6 2 2" xfId="14106"/>
    <cellStyle name="20% - Accent1 8 4 6 2 2 2" xfId="35718"/>
    <cellStyle name="20% - Accent1 8 4 6 2 3" xfId="8542"/>
    <cellStyle name="20% - Accent1 8 4 6 2 4" xfId="30184"/>
    <cellStyle name="20% - Accent1 8 4 6 3" xfId="16553"/>
    <cellStyle name="20% - Accent1 8 4 6 3 2" xfId="38146"/>
    <cellStyle name="20% - Accent1 8 4 6 4" xfId="19350"/>
    <cellStyle name="20% - Accent1 8 4 6 4 2" xfId="40929"/>
    <cellStyle name="20% - Accent1 8 4 6 5" xfId="22135"/>
    <cellStyle name="20% - Accent1 8 4 6 5 2" xfId="43712"/>
    <cellStyle name="20% - Accent1 8 4 6 6" xfId="24988"/>
    <cellStyle name="20% - Accent1 8 4 6 6 2" xfId="46563"/>
    <cellStyle name="20% - Accent1 8 4 6 7" xfId="11335"/>
    <cellStyle name="20% - Accent1 8 4 6 7 2" xfId="32958"/>
    <cellStyle name="20% - Accent1 8 4 6 8" xfId="6072"/>
    <cellStyle name="20% - Accent1 8 4 6 9" xfId="27769"/>
    <cellStyle name="20% - Accent1 8 4 7" xfId="3450"/>
    <cellStyle name="20% - Accent1 8 4 7 2" xfId="9638"/>
    <cellStyle name="20% - Accent1 8 4 7 2 2" xfId="15200"/>
    <cellStyle name="20% - Accent1 8 4 7 2 2 2" xfId="36812"/>
    <cellStyle name="20% - Accent1 8 4 7 2 3" xfId="31278"/>
    <cellStyle name="20% - Accent1 8 4 7 3" xfId="17647"/>
    <cellStyle name="20% - Accent1 8 4 7 3 2" xfId="39240"/>
    <cellStyle name="20% - Accent1 8 4 7 4" xfId="20444"/>
    <cellStyle name="20% - Accent1 8 4 7 4 2" xfId="42023"/>
    <cellStyle name="20% - Accent1 8 4 7 5" xfId="23229"/>
    <cellStyle name="20% - Accent1 8 4 7 5 2" xfId="44806"/>
    <cellStyle name="20% - Accent1 8 4 7 6" xfId="26082"/>
    <cellStyle name="20% - Accent1 8 4 7 6 2" xfId="47657"/>
    <cellStyle name="20% - Accent1 8 4 7 7" xfId="12429"/>
    <cellStyle name="20% - Accent1 8 4 7 7 2" xfId="34052"/>
    <cellStyle name="20% - Accent1 8 4 7 8" xfId="7220"/>
    <cellStyle name="20% - Accent1 8 4 7 9" xfId="28863"/>
    <cellStyle name="20% - Accent1 8 4 8" xfId="7507"/>
    <cellStyle name="20% - Accent1 8 4 8 2" xfId="17992"/>
    <cellStyle name="20% - Accent1 8 4 8 2 2" xfId="39585"/>
    <cellStyle name="20% - Accent1 8 4 8 3" xfId="20789"/>
    <cellStyle name="20% - Accent1 8 4 8 3 2" xfId="42368"/>
    <cellStyle name="20% - Accent1 8 4 8 4" xfId="23574"/>
    <cellStyle name="20% - Accent1 8 4 8 4 2" xfId="45151"/>
    <cellStyle name="20% - Accent1 8 4 8 5" xfId="26427"/>
    <cellStyle name="20% - Accent1 8 4 8 5 2" xfId="48002"/>
    <cellStyle name="20% - Accent1 8 4 8 6" xfId="12784"/>
    <cellStyle name="20% - Accent1 8 4 8 6 2" xfId="34397"/>
    <cellStyle name="20% - Accent1 8 4 8 7" xfId="29149"/>
    <cellStyle name="20% - Accent1 8 4 9" xfId="10357"/>
    <cellStyle name="20% - Accent1 8 4 9 2" xfId="31982"/>
    <cellStyle name="20% - Accent1 8 5" xfId="94"/>
    <cellStyle name="20% - Accent1 8 5 10" xfId="13074"/>
    <cellStyle name="20% - Accent1 8 5 10 2" xfId="34686"/>
    <cellStyle name="20% - Accent1 8 5 11" xfId="15600"/>
    <cellStyle name="20% - Accent1 8 5 11 2" xfId="37194"/>
    <cellStyle name="20% - Accent1 8 5 12" xfId="18398"/>
    <cellStyle name="20% - Accent1 8 5 12 2" xfId="39977"/>
    <cellStyle name="20% - Accent1 8 5 13" xfId="21181"/>
    <cellStyle name="20% - Accent1 8 5 13 2" xfId="42760"/>
    <cellStyle name="20% - Accent1 8 5 14" xfId="24036"/>
    <cellStyle name="20% - Accent1 8 5 14 2" xfId="45611"/>
    <cellStyle name="20% - Accent1 8 5 15" xfId="10009"/>
    <cellStyle name="20% - Accent1 8 5 15 2" xfId="31649"/>
    <cellStyle name="20% - Accent1 8 5 16" xfId="5035"/>
    <cellStyle name="20% - Accent1 8 5 17" xfId="26735"/>
    <cellStyle name="20% - Accent1 8 5 18" xfId="48756"/>
    <cellStyle name="20% - Accent1 8 5 2" xfId="95"/>
    <cellStyle name="20% - Accent1 8 5 2 10" xfId="18536"/>
    <cellStyle name="20% - Accent1 8 5 2 10 2" xfId="40115"/>
    <cellStyle name="20% - Accent1 8 5 2 11" xfId="21319"/>
    <cellStyle name="20% - Accent1 8 5 2 11 2" xfId="42898"/>
    <cellStyle name="20% - Accent1 8 5 2 12" xfId="24174"/>
    <cellStyle name="20% - Accent1 8 5 2 12 2" xfId="45749"/>
    <cellStyle name="20% - Accent1 8 5 2 13" xfId="10147"/>
    <cellStyle name="20% - Accent1 8 5 2 13 2" xfId="31787"/>
    <cellStyle name="20% - Accent1 8 5 2 14" xfId="5036"/>
    <cellStyle name="20% - Accent1 8 5 2 15" xfId="26736"/>
    <cellStyle name="20% - Accent1 8 5 2 16" xfId="48757"/>
    <cellStyle name="20% - Accent1 8 5 2 2" xfId="2926"/>
    <cellStyle name="20% - Accent1 8 5 2 2 10" xfId="27300"/>
    <cellStyle name="20% - Accent1 8 5 2 2 11" xfId="48758"/>
    <cellStyle name="20% - Accent1 8 5 2 2 2" xfId="4559"/>
    <cellStyle name="20% - Accent1 8 5 2 2 2 10" xfId="48759"/>
    <cellStyle name="20% - Accent1 8 5 2 2 2 2" xfId="9108"/>
    <cellStyle name="20% - Accent1 8 5 2 2 2 2 2" xfId="14672"/>
    <cellStyle name="20% - Accent1 8 5 2 2 2 2 2 2" xfId="36284"/>
    <cellStyle name="20% - Accent1 8 5 2 2 2 2 3" xfId="30750"/>
    <cellStyle name="20% - Accent1 8 5 2 2 2 3" xfId="17119"/>
    <cellStyle name="20% - Accent1 8 5 2 2 2 3 2" xfId="38712"/>
    <cellStyle name="20% - Accent1 8 5 2 2 2 4" xfId="19916"/>
    <cellStyle name="20% - Accent1 8 5 2 2 2 4 2" xfId="41495"/>
    <cellStyle name="20% - Accent1 8 5 2 2 2 5" xfId="22701"/>
    <cellStyle name="20% - Accent1 8 5 2 2 2 5 2" xfId="44278"/>
    <cellStyle name="20% - Accent1 8 5 2 2 2 6" xfId="25554"/>
    <cellStyle name="20% - Accent1 8 5 2 2 2 6 2" xfId="47129"/>
    <cellStyle name="20% - Accent1 8 5 2 2 2 7" xfId="11901"/>
    <cellStyle name="20% - Accent1 8 5 2 2 2 7 2" xfId="33524"/>
    <cellStyle name="20% - Accent1 8 5 2 2 2 8" xfId="6687"/>
    <cellStyle name="20% - Accent1 8 5 2 2 2 9" xfId="28335"/>
    <cellStyle name="20% - Accent1 8 5 2 2 3" xfId="8073"/>
    <cellStyle name="20% - Accent1 8 5 2 2 3 2" xfId="13637"/>
    <cellStyle name="20% - Accent1 8 5 2 2 3 2 2" xfId="35249"/>
    <cellStyle name="20% - Accent1 8 5 2 2 3 3" xfId="29715"/>
    <cellStyle name="20% - Accent1 8 5 2 2 4" xfId="16084"/>
    <cellStyle name="20% - Accent1 8 5 2 2 4 2" xfId="37677"/>
    <cellStyle name="20% - Accent1 8 5 2 2 5" xfId="18881"/>
    <cellStyle name="20% - Accent1 8 5 2 2 5 2" xfId="40460"/>
    <cellStyle name="20% - Accent1 8 5 2 2 6" xfId="21664"/>
    <cellStyle name="20% - Accent1 8 5 2 2 6 2" xfId="43243"/>
    <cellStyle name="20% - Accent1 8 5 2 2 7" xfId="24519"/>
    <cellStyle name="20% - Accent1 8 5 2 2 7 2" xfId="46094"/>
    <cellStyle name="20% - Accent1 8 5 2 2 8" xfId="10866"/>
    <cellStyle name="20% - Accent1 8 5 2 2 8 2" xfId="32489"/>
    <cellStyle name="20% - Accent1 8 5 2 2 9" xfId="5603"/>
    <cellStyle name="20% - Accent1 8 5 2 3" xfId="3304"/>
    <cellStyle name="20% - Accent1 8 5 2 3 10" xfId="27645"/>
    <cellStyle name="20% - Accent1 8 5 2 3 11" xfId="48760"/>
    <cellStyle name="20% - Accent1 8 5 2 3 2" xfId="4904"/>
    <cellStyle name="20% - Accent1 8 5 2 3 2 10" xfId="48761"/>
    <cellStyle name="20% - Accent1 8 5 2 3 2 2" xfId="9453"/>
    <cellStyle name="20% - Accent1 8 5 2 3 2 2 2" xfId="15017"/>
    <cellStyle name="20% - Accent1 8 5 2 3 2 2 2 2" xfId="36629"/>
    <cellStyle name="20% - Accent1 8 5 2 3 2 2 3" xfId="31095"/>
    <cellStyle name="20% - Accent1 8 5 2 3 2 3" xfId="17464"/>
    <cellStyle name="20% - Accent1 8 5 2 3 2 3 2" xfId="39057"/>
    <cellStyle name="20% - Accent1 8 5 2 3 2 4" xfId="20261"/>
    <cellStyle name="20% - Accent1 8 5 2 3 2 4 2" xfId="41840"/>
    <cellStyle name="20% - Accent1 8 5 2 3 2 5" xfId="23046"/>
    <cellStyle name="20% - Accent1 8 5 2 3 2 5 2" xfId="44623"/>
    <cellStyle name="20% - Accent1 8 5 2 3 2 6" xfId="25899"/>
    <cellStyle name="20% - Accent1 8 5 2 3 2 6 2" xfId="47474"/>
    <cellStyle name="20% - Accent1 8 5 2 3 2 7" xfId="12246"/>
    <cellStyle name="20% - Accent1 8 5 2 3 2 7 2" xfId="33869"/>
    <cellStyle name="20% - Accent1 8 5 2 3 2 8" xfId="7034"/>
    <cellStyle name="20% - Accent1 8 5 2 3 2 9" xfId="28680"/>
    <cellStyle name="20% - Accent1 8 5 2 3 3" xfId="8418"/>
    <cellStyle name="20% - Accent1 8 5 2 3 3 2" xfId="13982"/>
    <cellStyle name="20% - Accent1 8 5 2 3 3 2 2" xfId="35594"/>
    <cellStyle name="20% - Accent1 8 5 2 3 3 3" xfId="30060"/>
    <cellStyle name="20% - Accent1 8 5 2 3 4" xfId="16429"/>
    <cellStyle name="20% - Accent1 8 5 2 3 4 2" xfId="38022"/>
    <cellStyle name="20% - Accent1 8 5 2 3 5" xfId="19226"/>
    <cellStyle name="20% - Accent1 8 5 2 3 5 2" xfId="40805"/>
    <cellStyle name="20% - Accent1 8 5 2 3 6" xfId="22011"/>
    <cellStyle name="20% - Accent1 8 5 2 3 6 2" xfId="43588"/>
    <cellStyle name="20% - Accent1 8 5 2 3 7" xfId="24864"/>
    <cellStyle name="20% - Accent1 8 5 2 3 7 2" xfId="46439"/>
    <cellStyle name="20% - Accent1 8 5 2 3 8" xfId="11211"/>
    <cellStyle name="20% - Accent1 8 5 2 3 8 2" xfId="32834"/>
    <cellStyle name="20% - Accent1 8 5 2 3 9" xfId="5948"/>
    <cellStyle name="20% - Accent1 8 5 2 4" xfId="2263"/>
    <cellStyle name="20% - Accent1 8 5 2 4 10" xfId="48762"/>
    <cellStyle name="20% - Accent1 8 5 2 4 2" xfId="3997"/>
    <cellStyle name="20% - Accent1 8 5 2 4 2 2" xfId="14110"/>
    <cellStyle name="20% - Accent1 8 5 2 4 2 2 2" xfId="35722"/>
    <cellStyle name="20% - Accent1 8 5 2 4 2 3" xfId="8546"/>
    <cellStyle name="20% - Accent1 8 5 2 4 2 4" xfId="30188"/>
    <cellStyle name="20% - Accent1 8 5 2 4 3" xfId="16557"/>
    <cellStyle name="20% - Accent1 8 5 2 4 3 2" xfId="38150"/>
    <cellStyle name="20% - Accent1 8 5 2 4 4" xfId="19354"/>
    <cellStyle name="20% - Accent1 8 5 2 4 4 2" xfId="40933"/>
    <cellStyle name="20% - Accent1 8 5 2 4 5" xfId="22139"/>
    <cellStyle name="20% - Accent1 8 5 2 4 5 2" xfId="43716"/>
    <cellStyle name="20% - Accent1 8 5 2 4 6" xfId="24992"/>
    <cellStyle name="20% - Accent1 8 5 2 4 6 2" xfId="46567"/>
    <cellStyle name="20% - Accent1 8 5 2 4 7" xfId="11339"/>
    <cellStyle name="20% - Accent1 8 5 2 4 7 2" xfId="32962"/>
    <cellStyle name="20% - Accent1 8 5 2 4 8" xfId="6076"/>
    <cellStyle name="20% - Accent1 8 5 2 4 9" xfId="27773"/>
    <cellStyle name="20% - Accent1 8 5 2 5" xfId="3454"/>
    <cellStyle name="20% - Accent1 8 5 2 5 2" xfId="9800"/>
    <cellStyle name="20% - Accent1 8 5 2 5 2 2" xfId="15362"/>
    <cellStyle name="20% - Accent1 8 5 2 5 2 2 2" xfId="36974"/>
    <cellStyle name="20% - Accent1 8 5 2 5 2 3" xfId="31440"/>
    <cellStyle name="20% - Accent1 8 5 2 5 3" xfId="17809"/>
    <cellStyle name="20% - Accent1 8 5 2 5 3 2" xfId="39402"/>
    <cellStyle name="20% - Accent1 8 5 2 5 4" xfId="20606"/>
    <cellStyle name="20% - Accent1 8 5 2 5 4 2" xfId="42185"/>
    <cellStyle name="20% - Accent1 8 5 2 5 5" xfId="23391"/>
    <cellStyle name="20% - Accent1 8 5 2 5 5 2" xfId="44968"/>
    <cellStyle name="20% - Accent1 8 5 2 5 6" xfId="26244"/>
    <cellStyle name="20% - Accent1 8 5 2 5 6 2" xfId="47819"/>
    <cellStyle name="20% - Accent1 8 5 2 5 7" xfId="12591"/>
    <cellStyle name="20% - Accent1 8 5 2 5 7 2" xfId="34214"/>
    <cellStyle name="20% - Accent1 8 5 2 5 8" xfId="7382"/>
    <cellStyle name="20% - Accent1 8 5 2 5 9" xfId="29025"/>
    <cellStyle name="20% - Accent1 8 5 2 6" xfId="7511"/>
    <cellStyle name="20% - Accent1 8 5 2 6 2" xfId="18154"/>
    <cellStyle name="20% - Accent1 8 5 2 6 2 2" xfId="39747"/>
    <cellStyle name="20% - Accent1 8 5 2 6 3" xfId="20951"/>
    <cellStyle name="20% - Accent1 8 5 2 6 3 2" xfId="42530"/>
    <cellStyle name="20% - Accent1 8 5 2 6 4" xfId="23736"/>
    <cellStyle name="20% - Accent1 8 5 2 6 4 2" xfId="45313"/>
    <cellStyle name="20% - Accent1 8 5 2 6 5" xfId="26589"/>
    <cellStyle name="20% - Accent1 8 5 2 6 5 2" xfId="48164"/>
    <cellStyle name="20% - Accent1 8 5 2 6 6" xfId="12946"/>
    <cellStyle name="20% - Accent1 8 5 2 6 6 2" xfId="34559"/>
    <cellStyle name="20% - Accent1 8 5 2 6 7" xfId="29153"/>
    <cellStyle name="20% - Accent1 8 5 2 7" xfId="10519"/>
    <cellStyle name="20% - Accent1 8 5 2 7 2" xfId="32144"/>
    <cellStyle name="20% - Accent1 8 5 2 8" xfId="13075"/>
    <cellStyle name="20% - Accent1 8 5 2 8 2" xfId="34687"/>
    <cellStyle name="20% - Accent1 8 5 2 9" xfId="15738"/>
    <cellStyle name="20% - Accent1 8 5 2 9 2" xfId="37332"/>
    <cellStyle name="20% - Accent1 8 5 3" xfId="96"/>
    <cellStyle name="20% - Accent1 8 5 3 10" xfId="18628"/>
    <cellStyle name="20% - Accent1 8 5 3 10 2" xfId="40207"/>
    <cellStyle name="20% - Accent1 8 5 3 11" xfId="21411"/>
    <cellStyle name="20% - Accent1 8 5 3 11 2" xfId="42990"/>
    <cellStyle name="20% - Accent1 8 5 3 12" xfId="24266"/>
    <cellStyle name="20% - Accent1 8 5 3 12 2" xfId="45841"/>
    <cellStyle name="20% - Accent1 8 5 3 13" xfId="10239"/>
    <cellStyle name="20% - Accent1 8 5 3 13 2" xfId="31879"/>
    <cellStyle name="20% - Accent1 8 5 3 14" xfId="5037"/>
    <cellStyle name="20% - Accent1 8 5 3 15" xfId="26737"/>
    <cellStyle name="20% - Accent1 8 5 3 16" xfId="48763"/>
    <cellStyle name="20% - Accent1 8 5 3 2" xfId="3018"/>
    <cellStyle name="20% - Accent1 8 5 3 2 10" xfId="27392"/>
    <cellStyle name="20% - Accent1 8 5 3 2 11" xfId="48764"/>
    <cellStyle name="20% - Accent1 8 5 3 2 2" xfId="4651"/>
    <cellStyle name="20% - Accent1 8 5 3 2 2 2" xfId="9200"/>
    <cellStyle name="20% - Accent1 8 5 3 2 2 2 2" xfId="14764"/>
    <cellStyle name="20% - Accent1 8 5 3 2 2 2 2 2" xfId="36376"/>
    <cellStyle name="20% - Accent1 8 5 3 2 2 2 3" xfId="30842"/>
    <cellStyle name="20% - Accent1 8 5 3 2 2 3" xfId="17211"/>
    <cellStyle name="20% - Accent1 8 5 3 2 2 3 2" xfId="38804"/>
    <cellStyle name="20% - Accent1 8 5 3 2 2 4" xfId="20008"/>
    <cellStyle name="20% - Accent1 8 5 3 2 2 4 2" xfId="41587"/>
    <cellStyle name="20% - Accent1 8 5 3 2 2 5" xfId="22793"/>
    <cellStyle name="20% - Accent1 8 5 3 2 2 5 2" xfId="44370"/>
    <cellStyle name="20% - Accent1 8 5 3 2 2 6" xfId="25646"/>
    <cellStyle name="20% - Accent1 8 5 3 2 2 6 2" xfId="47221"/>
    <cellStyle name="20% - Accent1 8 5 3 2 2 7" xfId="11993"/>
    <cellStyle name="20% - Accent1 8 5 3 2 2 7 2" xfId="33616"/>
    <cellStyle name="20% - Accent1 8 5 3 2 2 8" xfId="6779"/>
    <cellStyle name="20% - Accent1 8 5 3 2 2 9" xfId="28427"/>
    <cellStyle name="20% - Accent1 8 5 3 2 3" xfId="8165"/>
    <cellStyle name="20% - Accent1 8 5 3 2 3 2" xfId="13729"/>
    <cellStyle name="20% - Accent1 8 5 3 2 3 2 2" xfId="35341"/>
    <cellStyle name="20% - Accent1 8 5 3 2 3 3" xfId="29807"/>
    <cellStyle name="20% - Accent1 8 5 3 2 4" xfId="16176"/>
    <cellStyle name="20% - Accent1 8 5 3 2 4 2" xfId="37769"/>
    <cellStyle name="20% - Accent1 8 5 3 2 5" xfId="18973"/>
    <cellStyle name="20% - Accent1 8 5 3 2 5 2" xfId="40552"/>
    <cellStyle name="20% - Accent1 8 5 3 2 6" xfId="21756"/>
    <cellStyle name="20% - Accent1 8 5 3 2 6 2" xfId="43335"/>
    <cellStyle name="20% - Accent1 8 5 3 2 7" xfId="24611"/>
    <cellStyle name="20% - Accent1 8 5 3 2 7 2" xfId="46186"/>
    <cellStyle name="20% - Accent1 8 5 3 2 8" xfId="10958"/>
    <cellStyle name="20% - Accent1 8 5 3 2 8 2" xfId="32581"/>
    <cellStyle name="20% - Accent1 8 5 3 2 9" xfId="5695"/>
    <cellStyle name="20% - Accent1 8 5 3 3" xfId="3396"/>
    <cellStyle name="20% - Accent1 8 5 3 3 10" xfId="27737"/>
    <cellStyle name="20% - Accent1 8 5 3 3 2" xfId="4996"/>
    <cellStyle name="20% - Accent1 8 5 3 3 2 2" xfId="9545"/>
    <cellStyle name="20% - Accent1 8 5 3 3 2 2 2" xfId="15109"/>
    <cellStyle name="20% - Accent1 8 5 3 3 2 2 2 2" xfId="36721"/>
    <cellStyle name="20% - Accent1 8 5 3 3 2 2 3" xfId="31187"/>
    <cellStyle name="20% - Accent1 8 5 3 3 2 3" xfId="17556"/>
    <cellStyle name="20% - Accent1 8 5 3 3 2 3 2" xfId="39149"/>
    <cellStyle name="20% - Accent1 8 5 3 3 2 4" xfId="20353"/>
    <cellStyle name="20% - Accent1 8 5 3 3 2 4 2" xfId="41932"/>
    <cellStyle name="20% - Accent1 8 5 3 3 2 5" xfId="23138"/>
    <cellStyle name="20% - Accent1 8 5 3 3 2 5 2" xfId="44715"/>
    <cellStyle name="20% - Accent1 8 5 3 3 2 6" xfId="25991"/>
    <cellStyle name="20% - Accent1 8 5 3 3 2 6 2" xfId="47566"/>
    <cellStyle name="20% - Accent1 8 5 3 3 2 7" xfId="12338"/>
    <cellStyle name="20% - Accent1 8 5 3 3 2 7 2" xfId="33961"/>
    <cellStyle name="20% - Accent1 8 5 3 3 2 8" xfId="7126"/>
    <cellStyle name="20% - Accent1 8 5 3 3 2 9" xfId="28772"/>
    <cellStyle name="20% - Accent1 8 5 3 3 3" xfId="8510"/>
    <cellStyle name="20% - Accent1 8 5 3 3 3 2" xfId="14074"/>
    <cellStyle name="20% - Accent1 8 5 3 3 3 2 2" xfId="35686"/>
    <cellStyle name="20% - Accent1 8 5 3 3 3 3" xfId="30152"/>
    <cellStyle name="20% - Accent1 8 5 3 3 4" xfId="16521"/>
    <cellStyle name="20% - Accent1 8 5 3 3 4 2" xfId="38114"/>
    <cellStyle name="20% - Accent1 8 5 3 3 5" xfId="19318"/>
    <cellStyle name="20% - Accent1 8 5 3 3 5 2" xfId="40897"/>
    <cellStyle name="20% - Accent1 8 5 3 3 6" xfId="22103"/>
    <cellStyle name="20% - Accent1 8 5 3 3 6 2" xfId="43680"/>
    <cellStyle name="20% - Accent1 8 5 3 3 7" xfId="24956"/>
    <cellStyle name="20% - Accent1 8 5 3 3 7 2" xfId="46531"/>
    <cellStyle name="20% - Accent1 8 5 3 3 8" xfId="11303"/>
    <cellStyle name="20% - Accent1 8 5 3 3 8 2" xfId="32926"/>
    <cellStyle name="20% - Accent1 8 5 3 3 9" xfId="6040"/>
    <cellStyle name="20% - Accent1 8 5 3 4" xfId="2264"/>
    <cellStyle name="20% - Accent1 8 5 3 4 2" xfId="3998"/>
    <cellStyle name="20% - Accent1 8 5 3 4 2 2" xfId="14111"/>
    <cellStyle name="20% - Accent1 8 5 3 4 2 2 2" xfId="35723"/>
    <cellStyle name="20% - Accent1 8 5 3 4 2 3" xfId="8547"/>
    <cellStyle name="20% - Accent1 8 5 3 4 2 4" xfId="30189"/>
    <cellStyle name="20% - Accent1 8 5 3 4 3" xfId="16558"/>
    <cellStyle name="20% - Accent1 8 5 3 4 3 2" xfId="38151"/>
    <cellStyle name="20% - Accent1 8 5 3 4 4" xfId="19355"/>
    <cellStyle name="20% - Accent1 8 5 3 4 4 2" xfId="40934"/>
    <cellStyle name="20% - Accent1 8 5 3 4 5" xfId="22140"/>
    <cellStyle name="20% - Accent1 8 5 3 4 5 2" xfId="43717"/>
    <cellStyle name="20% - Accent1 8 5 3 4 6" xfId="24993"/>
    <cellStyle name="20% - Accent1 8 5 3 4 6 2" xfId="46568"/>
    <cellStyle name="20% - Accent1 8 5 3 4 7" xfId="11340"/>
    <cellStyle name="20% - Accent1 8 5 3 4 7 2" xfId="32963"/>
    <cellStyle name="20% - Accent1 8 5 3 4 8" xfId="6077"/>
    <cellStyle name="20% - Accent1 8 5 3 4 9" xfId="27774"/>
    <cellStyle name="20% - Accent1 8 5 3 5" xfId="3455"/>
    <cellStyle name="20% - Accent1 8 5 3 5 2" xfId="9892"/>
    <cellStyle name="20% - Accent1 8 5 3 5 2 2" xfId="15454"/>
    <cellStyle name="20% - Accent1 8 5 3 5 2 2 2" xfId="37066"/>
    <cellStyle name="20% - Accent1 8 5 3 5 2 3" xfId="31532"/>
    <cellStyle name="20% - Accent1 8 5 3 5 3" xfId="17901"/>
    <cellStyle name="20% - Accent1 8 5 3 5 3 2" xfId="39494"/>
    <cellStyle name="20% - Accent1 8 5 3 5 4" xfId="20698"/>
    <cellStyle name="20% - Accent1 8 5 3 5 4 2" xfId="42277"/>
    <cellStyle name="20% - Accent1 8 5 3 5 5" xfId="23483"/>
    <cellStyle name="20% - Accent1 8 5 3 5 5 2" xfId="45060"/>
    <cellStyle name="20% - Accent1 8 5 3 5 6" xfId="26336"/>
    <cellStyle name="20% - Accent1 8 5 3 5 6 2" xfId="47911"/>
    <cellStyle name="20% - Accent1 8 5 3 5 7" xfId="12683"/>
    <cellStyle name="20% - Accent1 8 5 3 5 7 2" xfId="34306"/>
    <cellStyle name="20% - Accent1 8 5 3 5 8" xfId="7474"/>
    <cellStyle name="20% - Accent1 8 5 3 5 9" xfId="29117"/>
    <cellStyle name="20% - Accent1 8 5 3 6" xfId="7512"/>
    <cellStyle name="20% - Accent1 8 5 3 6 2" xfId="18246"/>
    <cellStyle name="20% - Accent1 8 5 3 6 2 2" xfId="39839"/>
    <cellStyle name="20% - Accent1 8 5 3 6 3" xfId="21043"/>
    <cellStyle name="20% - Accent1 8 5 3 6 3 2" xfId="42622"/>
    <cellStyle name="20% - Accent1 8 5 3 6 4" xfId="23828"/>
    <cellStyle name="20% - Accent1 8 5 3 6 4 2" xfId="45405"/>
    <cellStyle name="20% - Accent1 8 5 3 6 5" xfId="26681"/>
    <cellStyle name="20% - Accent1 8 5 3 6 5 2" xfId="48256"/>
    <cellStyle name="20% - Accent1 8 5 3 6 6" xfId="13038"/>
    <cellStyle name="20% - Accent1 8 5 3 6 6 2" xfId="34651"/>
    <cellStyle name="20% - Accent1 8 5 3 6 7" xfId="29154"/>
    <cellStyle name="20% - Accent1 8 5 3 7" xfId="10611"/>
    <cellStyle name="20% - Accent1 8 5 3 7 2" xfId="32236"/>
    <cellStyle name="20% - Accent1 8 5 3 8" xfId="13076"/>
    <cellStyle name="20% - Accent1 8 5 3 8 2" xfId="34688"/>
    <cellStyle name="20% - Accent1 8 5 3 9" xfId="15830"/>
    <cellStyle name="20% - Accent1 8 5 3 9 2" xfId="37424"/>
    <cellStyle name="20% - Accent1 8 5 4" xfId="2788"/>
    <cellStyle name="20% - Accent1 8 5 4 10" xfId="27162"/>
    <cellStyle name="20% - Accent1 8 5 4 11" xfId="48765"/>
    <cellStyle name="20% - Accent1 8 5 4 2" xfId="4421"/>
    <cellStyle name="20% - Accent1 8 5 4 2 10" xfId="48766"/>
    <cellStyle name="20% - Accent1 8 5 4 2 2" xfId="8970"/>
    <cellStyle name="20% - Accent1 8 5 4 2 2 2" xfId="14534"/>
    <cellStyle name="20% - Accent1 8 5 4 2 2 2 2" xfId="36146"/>
    <cellStyle name="20% - Accent1 8 5 4 2 2 3" xfId="30612"/>
    <cellStyle name="20% - Accent1 8 5 4 2 3" xfId="16981"/>
    <cellStyle name="20% - Accent1 8 5 4 2 3 2" xfId="38574"/>
    <cellStyle name="20% - Accent1 8 5 4 2 4" xfId="19778"/>
    <cellStyle name="20% - Accent1 8 5 4 2 4 2" xfId="41357"/>
    <cellStyle name="20% - Accent1 8 5 4 2 5" xfId="22563"/>
    <cellStyle name="20% - Accent1 8 5 4 2 5 2" xfId="44140"/>
    <cellStyle name="20% - Accent1 8 5 4 2 6" xfId="25416"/>
    <cellStyle name="20% - Accent1 8 5 4 2 6 2" xfId="46991"/>
    <cellStyle name="20% - Accent1 8 5 4 2 7" xfId="11763"/>
    <cellStyle name="20% - Accent1 8 5 4 2 7 2" xfId="33386"/>
    <cellStyle name="20% - Accent1 8 5 4 2 8" xfId="6549"/>
    <cellStyle name="20% - Accent1 8 5 4 2 9" xfId="28197"/>
    <cellStyle name="20% - Accent1 8 5 4 3" xfId="7935"/>
    <cellStyle name="20% - Accent1 8 5 4 3 2" xfId="13499"/>
    <cellStyle name="20% - Accent1 8 5 4 3 2 2" xfId="35111"/>
    <cellStyle name="20% - Accent1 8 5 4 3 3" xfId="29577"/>
    <cellStyle name="20% - Accent1 8 5 4 4" xfId="15946"/>
    <cellStyle name="20% - Accent1 8 5 4 4 2" xfId="37539"/>
    <cellStyle name="20% - Accent1 8 5 4 5" xfId="18743"/>
    <cellStyle name="20% - Accent1 8 5 4 5 2" xfId="40322"/>
    <cellStyle name="20% - Accent1 8 5 4 6" xfId="21526"/>
    <cellStyle name="20% - Accent1 8 5 4 6 2" xfId="43105"/>
    <cellStyle name="20% - Accent1 8 5 4 7" xfId="24381"/>
    <cellStyle name="20% - Accent1 8 5 4 7 2" xfId="45956"/>
    <cellStyle name="20% - Accent1 8 5 4 8" xfId="10728"/>
    <cellStyle name="20% - Accent1 8 5 4 8 2" xfId="32351"/>
    <cellStyle name="20% - Accent1 8 5 4 9" xfId="5465"/>
    <cellStyle name="20% - Accent1 8 5 5" xfId="3146"/>
    <cellStyle name="20% - Accent1 8 5 5 10" xfId="27507"/>
    <cellStyle name="20% - Accent1 8 5 5 11" xfId="48767"/>
    <cellStyle name="20% - Accent1 8 5 5 2" xfId="4766"/>
    <cellStyle name="20% - Accent1 8 5 5 2 2" xfId="9315"/>
    <cellStyle name="20% - Accent1 8 5 5 2 2 2" xfId="14879"/>
    <cellStyle name="20% - Accent1 8 5 5 2 2 2 2" xfId="36491"/>
    <cellStyle name="20% - Accent1 8 5 5 2 2 3" xfId="30957"/>
    <cellStyle name="20% - Accent1 8 5 5 2 3" xfId="17326"/>
    <cellStyle name="20% - Accent1 8 5 5 2 3 2" xfId="38919"/>
    <cellStyle name="20% - Accent1 8 5 5 2 4" xfId="20123"/>
    <cellStyle name="20% - Accent1 8 5 5 2 4 2" xfId="41702"/>
    <cellStyle name="20% - Accent1 8 5 5 2 5" xfId="22908"/>
    <cellStyle name="20% - Accent1 8 5 5 2 5 2" xfId="44485"/>
    <cellStyle name="20% - Accent1 8 5 5 2 6" xfId="25761"/>
    <cellStyle name="20% - Accent1 8 5 5 2 6 2" xfId="47336"/>
    <cellStyle name="20% - Accent1 8 5 5 2 7" xfId="12108"/>
    <cellStyle name="20% - Accent1 8 5 5 2 7 2" xfId="33731"/>
    <cellStyle name="20% - Accent1 8 5 5 2 8" xfId="6896"/>
    <cellStyle name="20% - Accent1 8 5 5 2 9" xfId="28542"/>
    <cellStyle name="20% - Accent1 8 5 5 3" xfId="8280"/>
    <cellStyle name="20% - Accent1 8 5 5 3 2" xfId="13844"/>
    <cellStyle name="20% - Accent1 8 5 5 3 2 2" xfId="35456"/>
    <cellStyle name="20% - Accent1 8 5 5 3 3" xfId="29922"/>
    <cellStyle name="20% - Accent1 8 5 5 4" xfId="16291"/>
    <cellStyle name="20% - Accent1 8 5 5 4 2" xfId="37884"/>
    <cellStyle name="20% - Accent1 8 5 5 5" xfId="19088"/>
    <cellStyle name="20% - Accent1 8 5 5 5 2" xfId="40667"/>
    <cellStyle name="20% - Accent1 8 5 5 6" xfId="21873"/>
    <cellStyle name="20% - Accent1 8 5 5 6 2" xfId="43450"/>
    <cellStyle name="20% - Accent1 8 5 5 7" xfId="24726"/>
    <cellStyle name="20% - Accent1 8 5 5 7 2" xfId="46301"/>
    <cellStyle name="20% - Accent1 8 5 5 8" xfId="11073"/>
    <cellStyle name="20% - Accent1 8 5 5 8 2" xfId="32696"/>
    <cellStyle name="20% - Accent1 8 5 5 9" xfId="5810"/>
    <cellStyle name="20% - Accent1 8 5 6" xfId="2262"/>
    <cellStyle name="20% - Accent1 8 5 6 2" xfId="3996"/>
    <cellStyle name="20% - Accent1 8 5 6 2 2" xfId="14109"/>
    <cellStyle name="20% - Accent1 8 5 6 2 2 2" xfId="35721"/>
    <cellStyle name="20% - Accent1 8 5 6 2 3" xfId="8545"/>
    <cellStyle name="20% - Accent1 8 5 6 2 4" xfId="30187"/>
    <cellStyle name="20% - Accent1 8 5 6 3" xfId="16556"/>
    <cellStyle name="20% - Accent1 8 5 6 3 2" xfId="38149"/>
    <cellStyle name="20% - Accent1 8 5 6 4" xfId="19353"/>
    <cellStyle name="20% - Accent1 8 5 6 4 2" xfId="40932"/>
    <cellStyle name="20% - Accent1 8 5 6 5" xfId="22138"/>
    <cellStyle name="20% - Accent1 8 5 6 5 2" xfId="43715"/>
    <cellStyle name="20% - Accent1 8 5 6 6" xfId="24991"/>
    <cellStyle name="20% - Accent1 8 5 6 6 2" xfId="46566"/>
    <cellStyle name="20% - Accent1 8 5 6 7" xfId="11338"/>
    <cellStyle name="20% - Accent1 8 5 6 7 2" xfId="32961"/>
    <cellStyle name="20% - Accent1 8 5 6 8" xfId="6075"/>
    <cellStyle name="20% - Accent1 8 5 6 9" xfId="27772"/>
    <cellStyle name="20% - Accent1 8 5 7" xfId="3453"/>
    <cellStyle name="20% - Accent1 8 5 7 2" xfId="9662"/>
    <cellStyle name="20% - Accent1 8 5 7 2 2" xfId="15224"/>
    <cellStyle name="20% - Accent1 8 5 7 2 2 2" xfId="36836"/>
    <cellStyle name="20% - Accent1 8 5 7 2 3" xfId="31302"/>
    <cellStyle name="20% - Accent1 8 5 7 3" xfId="17671"/>
    <cellStyle name="20% - Accent1 8 5 7 3 2" xfId="39264"/>
    <cellStyle name="20% - Accent1 8 5 7 4" xfId="20468"/>
    <cellStyle name="20% - Accent1 8 5 7 4 2" xfId="42047"/>
    <cellStyle name="20% - Accent1 8 5 7 5" xfId="23253"/>
    <cellStyle name="20% - Accent1 8 5 7 5 2" xfId="44830"/>
    <cellStyle name="20% - Accent1 8 5 7 6" xfId="26106"/>
    <cellStyle name="20% - Accent1 8 5 7 6 2" xfId="47681"/>
    <cellStyle name="20% - Accent1 8 5 7 7" xfId="12453"/>
    <cellStyle name="20% - Accent1 8 5 7 7 2" xfId="34076"/>
    <cellStyle name="20% - Accent1 8 5 7 8" xfId="7244"/>
    <cellStyle name="20% - Accent1 8 5 7 9" xfId="28887"/>
    <cellStyle name="20% - Accent1 8 5 8" xfId="7510"/>
    <cellStyle name="20% - Accent1 8 5 8 2" xfId="18016"/>
    <cellStyle name="20% - Accent1 8 5 8 2 2" xfId="39609"/>
    <cellStyle name="20% - Accent1 8 5 8 3" xfId="20813"/>
    <cellStyle name="20% - Accent1 8 5 8 3 2" xfId="42392"/>
    <cellStyle name="20% - Accent1 8 5 8 4" xfId="23598"/>
    <cellStyle name="20% - Accent1 8 5 8 4 2" xfId="45175"/>
    <cellStyle name="20% - Accent1 8 5 8 5" xfId="26451"/>
    <cellStyle name="20% - Accent1 8 5 8 5 2" xfId="48026"/>
    <cellStyle name="20% - Accent1 8 5 8 6" xfId="12808"/>
    <cellStyle name="20% - Accent1 8 5 8 6 2" xfId="34421"/>
    <cellStyle name="20% - Accent1 8 5 8 7" xfId="29152"/>
    <cellStyle name="20% - Accent1 8 5 9" xfId="10381"/>
    <cellStyle name="20% - Accent1 8 5 9 2" xfId="32006"/>
    <cellStyle name="20% - Accent1 8 6" xfId="48768"/>
    <cellStyle name="20% - Accent1 8 6 2" xfId="48769"/>
    <cellStyle name="20% - Accent1 8 6 2 2" xfId="48770"/>
    <cellStyle name="20% - Accent1 8 6 3" xfId="48771"/>
    <cellStyle name="20% - Accent1 8 6 3 2" xfId="48772"/>
    <cellStyle name="20% - Accent1 8 6 4" xfId="48773"/>
    <cellStyle name="20% - Accent1 8 7" xfId="48774"/>
    <cellStyle name="20% - Accent1 8 7 2" xfId="48775"/>
    <cellStyle name="20% - Accent1 8 8" xfId="48776"/>
    <cellStyle name="20% - Accent1 8 8 2" xfId="48777"/>
    <cellStyle name="20% - Accent1 8 9" xfId="48778"/>
    <cellStyle name="20% - Accent1 8 9 2" xfId="48779"/>
    <cellStyle name="20% - Accent1 9" xfId="97"/>
    <cellStyle name="20% - Accent1 9 10" xfId="48781"/>
    <cellStyle name="20% - Accent1 9 11" xfId="48780"/>
    <cellStyle name="20% - Accent1 9 2" xfId="98"/>
    <cellStyle name="20% - Accent1 9 2 10" xfId="13077"/>
    <cellStyle name="20% - Accent1 9 2 10 2" xfId="34689"/>
    <cellStyle name="20% - Accent1 9 2 11" xfId="15527"/>
    <cellStyle name="20% - Accent1 9 2 11 2" xfId="37121"/>
    <cellStyle name="20% - Accent1 9 2 12" xfId="18325"/>
    <cellStyle name="20% - Accent1 9 2 12 2" xfId="39904"/>
    <cellStyle name="20% - Accent1 9 2 13" xfId="21108"/>
    <cellStyle name="20% - Accent1 9 2 13 2" xfId="42687"/>
    <cellStyle name="20% - Accent1 9 2 14" xfId="23963"/>
    <cellStyle name="20% - Accent1 9 2 14 2" xfId="45538"/>
    <cellStyle name="20% - Accent1 9 2 15" xfId="9936"/>
    <cellStyle name="20% - Accent1 9 2 15 2" xfId="31576"/>
    <cellStyle name="20% - Accent1 9 2 16" xfId="5038"/>
    <cellStyle name="20% - Accent1 9 2 17" xfId="26738"/>
    <cellStyle name="20% - Accent1 9 2 18" xfId="48782"/>
    <cellStyle name="20% - Accent1 9 2 2" xfId="99"/>
    <cellStyle name="20% - Accent1 9 2 2 10" xfId="18463"/>
    <cellStyle name="20% - Accent1 9 2 2 10 2" xfId="40042"/>
    <cellStyle name="20% - Accent1 9 2 2 11" xfId="21246"/>
    <cellStyle name="20% - Accent1 9 2 2 11 2" xfId="42825"/>
    <cellStyle name="20% - Accent1 9 2 2 12" xfId="24101"/>
    <cellStyle name="20% - Accent1 9 2 2 12 2" xfId="45676"/>
    <cellStyle name="20% - Accent1 9 2 2 13" xfId="10074"/>
    <cellStyle name="20% - Accent1 9 2 2 13 2" xfId="31714"/>
    <cellStyle name="20% - Accent1 9 2 2 14" xfId="5039"/>
    <cellStyle name="20% - Accent1 9 2 2 15" xfId="26739"/>
    <cellStyle name="20% - Accent1 9 2 2 16" xfId="48783"/>
    <cellStyle name="20% - Accent1 9 2 2 2" xfId="2853"/>
    <cellStyle name="20% - Accent1 9 2 2 2 10" xfId="27227"/>
    <cellStyle name="20% - Accent1 9 2 2 2 11" xfId="48784"/>
    <cellStyle name="20% - Accent1 9 2 2 2 2" xfId="4486"/>
    <cellStyle name="20% - Accent1 9 2 2 2 2 10" xfId="48785"/>
    <cellStyle name="20% - Accent1 9 2 2 2 2 2" xfId="9035"/>
    <cellStyle name="20% - Accent1 9 2 2 2 2 2 2" xfId="14599"/>
    <cellStyle name="20% - Accent1 9 2 2 2 2 2 2 2" xfId="36211"/>
    <cellStyle name="20% - Accent1 9 2 2 2 2 2 2 2 2" xfId="48788"/>
    <cellStyle name="20% - Accent1 9 2 2 2 2 2 2 3" xfId="48787"/>
    <cellStyle name="20% - Accent1 9 2 2 2 2 2 3" xfId="30677"/>
    <cellStyle name="20% - Accent1 9 2 2 2 2 2 3 2" xfId="48790"/>
    <cellStyle name="20% - Accent1 9 2 2 2 2 2 3 3" xfId="48789"/>
    <cellStyle name="20% - Accent1 9 2 2 2 2 2 4" xfId="48791"/>
    <cellStyle name="20% - Accent1 9 2 2 2 2 2 5" xfId="48786"/>
    <cellStyle name="20% - Accent1 9 2 2 2 2 3" xfId="17046"/>
    <cellStyle name="20% - Accent1 9 2 2 2 2 3 2" xfId="38639"/>
    <cellStyle name="20% - Accent1 9 2 2 2 2 3 2 2" xfId="48793"/>
    <cellStyle name="20% - Accent1 9 2 2 2 2 3 3" xfId="48792"/>
    <cellStyle name="20% - Accent1 9 2 2 2 2 4" xfId="19843"/>
    <cellStyle name="20% - Accent1 9 2 2 2 2 4 2" xfId="41422"/>
    <cellStyle name="20% - Accent1 9 2 2 2 2 4 2 2" xfId="48795"/>
    <cellStyle name="20% - Accent1 9 2 2 2 2 4 3" xfId="48794"/>
    <cellStyle name="20% - Accent1 9 2 2 2 2 5" xfId="22628"/>
    <cellStyle name="20% - Accent1 9 2 2 2 2 5 2" xfId="44205"/>
    <cellStyle name="20% - Accent1 9 2 2 2 2 5 3" xfId="48796"/>
    <cellStyle name="20% - Accent1 9 2 2 2 2 6" xfId="25481"/>
    <cellStyle name="20% - Accent1 9 2 2 2 2 6 2" xfId="47056"/>
    <cellStyle name="20% - Accent1 9 2 2 2 2 7" xfId="11828"/>
    <cellStyle name="20% - Accent1 9 2 2 2 2 7 2" xfId="33451"/>
    <cellStyle name="20% - Accent1 9 2 2 2 2 8" xfId="6614"/>
    <cellStyle name="20% - Accent1 9 2 2 2 2 9" xfId="28262"/>
    <cellStyle name="20% - Accent1 9 2 2 2 3" xfId="8000"/>
    <cellStyle name="20% - Accent1 9 2 2 2 3 2" xfId="13564"/>
    <cellStyle name="20% - Accent1 9 2 2 2 3 2 2" xfId="35176"/>
    <cellStyle name="20% - Accent1 9 2 2 2 3 2 2 2" xfId="48799"/>
    <cellStyle name="20% - Accent1 9 2 2 2 3 2 3" xfId="48798"/>
    <cellStyle name="20% - Accent1 9 2 2 2 3 3" xfId="29642"/>
    <cellStyle name="20% - Accent1 9 2 2 2 3 3 2" xfId="48801"/>
    <cellStyle name="20% - Accent1 9 2 2 2 3 3 3" xfId="48800"/>
    <cellStyle name="20% - Accent1 9 2 2 2 3 4" xfId="48802"/>
    <cellStyle name="20% - Accent1 9 2 2 2 3 5" xfId="48797"/>
    <cellStyle name="20% - Accent1 9 2 2 2 4" xfId="16011"/>
    <cellStyle name="20% - Accent1 9 2 2 2 4 2" xfId="37604"/>
    <cellStyle name="20% - Accent1 9 2 2 2 4 2 2" xfId="48804"/>
    <cellStyle name="20% - Accent1 9 2 2 2 4 3" xfId="48803"/>
    <cellStyle name="20% - Accent1 9 2 2 2 5" xfId="18808"/>
    <cellStyle name="20% - Accent1 9 2 2 2 5 2" xfId="40387"/>
    <cellStyle name="20% - Accent1 9 2 2 2 5 2 2" xfId="48806"/>
    <cellStyle name="20% - Accent1 9 2 2 2 5 3" xfId="48805"/>
    <cellStyle name="20% - Accent1 9 2 2 2 6" xfId="21591"/>
    <cellStyle name="20% - Accent1 9 2 2 2 6 2" xfId="43170"/>
    <cellStyle name="20% - Accent1 9 2 2 2 6 3" xfId="48807"/>
    <cellStyle name="20% - Accent1 9 2 2 2 7" xfId="24446"/>
    <cellStyle name="20% - Accent1 9 2 2 2 7 2" xfId="46021"/>
    <cellStyle name="20% - Accent1 9 2 2 2 8" xfId="10793"/>
    <cellStyle name="20% - Accent1 9 2 2 2 8 2" xfId="32416"/>
    <cellStyle name="20% - Accent1 9 2 2 2 9" xfId="5530"/>
    <cellStyle name="20% - Accent1 9 2 2 3" xfId="3231"/>
    <cellStyle name="20% - Accent1 9 2 2 3 10" xfId="27572"/>
    <cellStyle name="20% - Accent1 9 2 2 3 11" xfId="48808"/>
    <cellStyle name="20% - Accent1 9 2 2 3 2" xfId="4831"/>
    <cellStyle name="20% - Accent1 9 2 2 3 2 10" xfId="48809"/>
    <cellStyle name="20% - Accent1 9 2 2 3 2 2" xfId="9380"/>
    <cellStyle name="20% - Accent1 9 2 2 3 2 2 2" xfId="14944"/>
    <cellStyle name="20% - Accent1 9 2 2 3 2 2 2 2" xfId="36556"/>
    <cellStyle name="20% - Accent1 9 2 2 3 2 2 2 3" xfId="48811"/>
    <cellStyle name="20% - Accent1 9 2 2 3 2 2 3" xfId="31022"/>
    <cellStyle name="20% - Accent1 9 2 2 3 2 2 4" xfId="48810"/>
    <cellStyle name="20% - Accent1 9 2 2 3 2 3" xfId="17391"/>
    <cellStyle name="20% - Accent1 9 2 2 3 2 3 2" xfId="38984"/>
    <cellStyle name="20% - Accent1 9 2 2 3 2 3 2 2" xfId="48813"/>
    <cellStyle name="20% - Accent1 9 2 2 3 2 3 3" xfId="48812"/>
    <cellStyle name="20% - Accent1 9 2 2 3 2 4" xfId="20188"/>
    <cellStyle name="20% - Accent1 9 2 2 3 2 4 2" xfId="41767"/>
    <cellStyle name="20% - Accent1 9 2 2 3 2 4 3" xfId="48814"/>
    <cellStyle name="20% - Accent1 9 2 2 3 2 5" xfId="22973"/>
    <cellStyle name="20% - Accent1 9 2 2 3 2 5 2" xfId="44550"/>
    <cellStyle name="20% - Accent1 9 2 2 3 2 6" xfId="25826"/>
    <cellStyle name="20% - Accent1 9 2 2 3 2 6 2" xfId="47401"/>
    <cellStyle name="20% - Accent1 9 2 2 3 2 7" xfId="12173"/>
    <cellStyle name="20% - Accent1 9 2 2 3 2 7 2" xfId="33796"/>
    <cellStyle name="20% - Accent1 9 2 2 3 2 8" xfId="6961"/>
    <cellStyle name="20% - Accent1 9 2 2 3 2 9" xfId="28607"/>
    <cellStyle name="20% - Accent1 9 2 2 3 3" xfId="8345"/>
    <cellStyle name="20% - Accent1 9 2 2 3 3 2" xfId="13909"/>
    <cellStyle name="20% - Accent1 9 2 2 3 3 2 2" xfId="35521"/>
    <cellStyle name="20% - Accent1 9 2 2 3 3 2 3" xfId="48816"/>
    <cellStyle name="20% - Accent1 9 2 2 3 3 3" xfId="29987"/>
    <cellStyle name="20% - Accent1 9 2 2 3 3 4" xfId="48815"/>
    <cellStyle name="20% - Accent1 9 2 2 3 4" xfId="16356"/>
    <cellStyle name="20% - Accent1 9 2 2 3 4 2" xfId="37949"/>
    <cellStyle name="20% - Accent1 9 2 2 3 4 2 2" xfId="48818"/>
    <cellStyle name="20% - Accent1 9 2 2 3 4 3" xfId="48817"/>
    <cellStyle name="20% - Accent1 9 2 2 3 5" xfId="19153"/>
    <cellStyle name="20% - Accent1 9 2 2 3 5 2" xfId="40732"/>
    <cellStyle name="20% - Accent1 9 2 2 3 5 3" xfId="48819"/>
    <cellStyle name="20% - Accent1 9 2 2 3 6" xfId="21938"/>
    <cellStyle name="20% - Accent1 9 2 2 3 6 2" xfId="43515"/>
    <cellStyle name="20% - Accent1 9 2 2 3 7" xfId="24791"/>
    <cellStyle name="20% - Accent1 9 2 2 3 7 2" xfId="46366"/>
    <cellStyle name="20% - Accent1 9 2 2 3 8" xfId="11138"/>
    <cellStyle name="20% - Accent1 9 2 2 3 8 2" xfId="32761"/>
    <cellStyle name="20% - Accent1 9 2 2 3 9" xfId="5875"/>
    <cellStyle name="20% - Accent1 9 2 2 4" xfId="2266"/>
    <cellStyle name="20% - Accent1 9 2 2 4 10" xfId="48820"/>
    <cellStyle name="20% - Accent1 9 2 2 4 2" xfId="4000"/>
    <cellStyle name="20% - Accent1 9 2 2 4 2 2" xfId="14113"/>
    <cellStyle name="20% - Accent1 9 2 2 4 2 2 2" xfId="35725"/>
    <cellStyle name="20% - Accent1 9 2 2 4 2 2 3" xfId="48822"/>
    <cellStyle name="20% - Accent1 9 2 2 4 2 3" xfId="8549"/>
    <cellStyle name="20% - Accent1 9 2 2 4 2 4" xfId="30191"/>
    <cellStyle name="20% - Accent1 9 2 2 4 2 5" xfId="48821"/>
    <cellStyle name="20% - Accent1 9 2 2 4 3" xfId="16560"/>
    <cellStyle name="20% - Accent1 9 2 2 4 3 2" xfId="38153"/>
    <cellStyle name="20% - Accent1 9 2 2 4 3 2 2" xfId="48824"/>
    <cellStyle name="20% - Accent1 9 2 2 4 3 3" xfId="48823"/>
    <cellStyle name="20% - Accent1 9 2 2 4 4" xfId="19357"/>
    <cellStyle name="20% - Accent1 9 2 2 4 4 2" xfId="40936"/>
    <cellStyle name="20% - Accent1 9 2 2 4 4 3" xfId="48825"/>
    <cellStyle name="20% - Accent1 9 2 2 4 5" xfId="22142"/>
    <cellStyle name="20% - Accent1 9 2 2 4 5 2" xfId="43719"/>
    <cellStyle name="20% - Accent1 9 2 2 4 6" xfId="24995"/>
    <cellStyle name="20% - Accent1 9 2 2 4 6 2" xfId="46570"/>
    <cellStyle name="20% - Accent1 9 2 2 4 7" xfId="11342"/>
    <cellStyle name="20% - Accent1 9 2 2 4 7 2" xfId="32965"/>
    <cellStyle name="20% - Accent1 9 2 2 4 8" xfId="6079"/>
    <cellStyle name="20% - Accent1 9 2 2 4 9" xfId="27776"/>
    <cellStyle name="20% - Accent1 9 2 2 5" xfId="3457"/>
    <cellStyle name="20% - Accent1 9 2 2 5 10" xfId="48826"/>
    <cellStyle name="20% - Accent1 9 2 2 5 2" xfId="9727"/>
    <cellStyle name="20% - Accent1 9 2 2 5 2 2" xfId="15289"/>
    <cellStyle name="20% - Accent1 9 2 2 5 2 2 2" xfId="36901"/>
    <cellStyle name="20% - Accent1 9 2 2 5 2 3" xfId="31367"/>
    <cellStyle name="20% - Accent1 9 2 2 5 2 4" xfId="48827"/>
    <cellStyle name="20% - Accent1 9 2 2 5 3" xfId="17736"/>
    <cellStyle name="20% - Accent1 9 2 2 5 3 2" xfId="39329"/>
    <cellStyle name="20% - Accent1 9 2 2 5 4" xfId="20533"/>
    <cellStyle name="20% - Accent1 9 2 2 5 4 2" xfId="42112"/>
    <cellStyle name="20% - Accent1 9 2 2 5 5" xfId="23318"/>
    <cellStyle name="20% - Accent1 9 2 2 5 5 2" xfId="44895"/>
    <cellStyle name="20% - Accent1 9 2 2 5 6" xfId="26171"/>
    <cellStyle name="20% - Accent1 9 2 2 5 6 2" xfId="47746"/>
    <cellStyle name="20% - Accent1 9 2 2 5 7" xfId="12518"/>
    <cellStyle name="20% - Accent1 9 2 2 5 7 2" xfId="34141"/>
    <cellStyle name="20% - Accent1 9 2 2 5 8" xfId="7309"/>
    <cellStyle name="20% - Accent1 9 2 2 5 9" xfId="28952"/>
    <cellStyle name="20% - Accent1 9 2 2 6" xfId="7514"/>
    <cellStyle name="20% - Accent1 9 2 2 6 2" xfId="18081"/>
    <cellStyle name="20% - Accent1 9 2 2 6 2 2" xfId="39674"/>
    <cellStyle name="20% - Accent1 9 2 2 6 2 3" xfId="48829"/>
    <cellStyle name="20% - Accent1 9 2 2 6 3" xfId="20878"/>
    <cellStyle name="20% - Accent1 9 2 2 6 3 2" xfId="42457"/>
    <cellStyle name="20% - Accent1 9 2 2 6 4" xfId="23663"/>
    <cellStyle name="20% - Accent1 9 2 2 6 4 2" xfId="45240"/>
    <cellStyle name="20% - Accent1 9 2 2 6 5" xfId="26516"/>
    <cellStyle name="20% - Accent1 9 2 2 6 5 2" xfId="48091"/>
    <cellStyle name="20% - Accent1 9 2 2 6 6" xfId="12873"/>
    <cellStyle name="20% - Accent1 9 2 2 6 6 2" xfId="34486"/>
    <cellStyle name="20% - Accent1 9 2 2 6 7" xfId="29156"/>
    <cellStyle name="20% - Accent1 9 2 2 6 8" xfId="48828"/>
    <cellStyle name="20% - Accent1 9 2 2 7" xfId="10446"/>
    <cellStyle name="20% - Accent1 9 2 2 7 2" xfId="32071"/>
    <cellStyle name="20% - Accent1 9 2 2 7 3" xfId="48830"/>
    <cellStyle name="20% - Accent1 9 2 2 8" xfId="13078"/>
    <cellStyle name="20% - Accent1 9 2 2 8 2" xfId="34690"/>
    <cellStyle name="20% - Accent1 9 2 2 9" xfId="15665"/>
    <cellStyle name="20% - Accent1 9 2 2 9 2" xfId="37259"/>
    <cellStyle name="20% - Accent1 9 2 3" xfId="100"/>
    <cellStyle name="20% - Accent1 9 2 3 10" xfId="18424"/>
    <cellStyle name="20% - Accent1 9 2 3 10 2" xfId="40003"/>
    <cellStyle name="20% - Accent1 9 2 3 11" xfId="21207"/>
    <cellStyle name="20% - Accent1 9 2 3 11 2" xfId="42786"/>
    <cellStyle name="20% - Accent1 9 2 3 12" xfId="24062"/>
    <cellStyle name="20% - Accent1 9 2 3 12 2" xfId="45637"/>
    <cellStyle name="20% - Accent1 9 2 3 13" xfId="10035"/>
    <cellStyle name="20% - Accent1 9 2 3 13 2" xfId="31675"/>
    <cellStyle name="20% - Accent1 9 2 3 14" xfId="5040"/>
    <cellStyle name="20% - Accent1 9 2 3 15" xfId="26740"/>
    <cellStyle name="20% - Accent1 9 2 3 16" xfId="48831"/>
    <cellStyle name="20% - Accent1 9 2 3 2" xfId="2814"/>
    <cellStyle name="20% - Accent1 9 2 3 2 10" xfId="27188"/>
    <cellStyle name="20% - Accent1 9 2 3 2 11" xfId="48832"/>
    <cellStyle name="20% - Accent1 9 2 3 2 2" xfId="4447"/>
    <cellStyle name="20% - Accent1 9 2 3 2 2 10" xfId="48833"/>
    <cellStyle name="20% - Accent1 9 2 3 2 2 2" xfId="8996"/>
    <cellStyle name="20% - Accent1 9 2 3 2 2 2 2" xfId="14560"/>
    <cellStyle name="20% - Accent1 9 2 3 2 2 2 2 2" xfId="36172"/>
    <cellStyle name="20% - Accent1 9 2 3 2 2 2 2 3" xfId="48835"/>
    <cellStyle name="20% - Accent1 9 2 3 2 2 2 3" xfId="30638"/>
    <cellStyle name="20% - Accent1 9 2 3 2 2 2 4" xfId="48834"/>
    <cellStyle name="20% - Accent1 9 2 3 2 2 3" xfId="17007"/>
    <cellStyle name="20% - Accent1 9 2 3 2 2 3 2" xfId="38600"/>
    <cellStyle name="20% - Accent1 9 2 3 2 2 3 2 2" xfId="48837"/>
    <cellStyle name="20% - Accent1 9 2 3 2 2 3 3" xfId="48836"/>
    <cellStyle name="20% - Accent1 9 2 3 2 2 4" xfId="19804"/>
    <cellStyle name="20% - Accent1 9 2 3 2 2 4 2" xfId="41383"/>
    <cellStyle name="20% - Accent1 9 2 3 2 2 4 3" xfId="48838"/>
    <cellStyle name="20% - Accent1 9 2 3 2 2 5" xfId="22589"/>
    <cellStyle name="20% - Accent1 9 2 3 2 2 5 2" xfId="44166"/>
    <cellStyle name="20% - Accent1 9 2 3 2 2 6" xfId="25442"/>
    <cellStyle name="20% - Accent1 9 2 3 2 2 6 2" xfId="47017"/>
    <cellStyle name="20% - Accent1 9 2 3 2 2 7" xfId="11789"/>
    <cellStyle name="20% - Accent1 9 2 3 2 2 7 2" xfId="33412"/>
    <cellStyle name="20% - Accent1 9 2 3 2 2 8" xfId="6575"/>
    <cellStyle name="20% - Accent1 9 2 3 2 2 9" xfId="28223"/>
    <cellStyle name="20% - Accent1 9 2 3 2 3" xfId="7961"/>
    <cellStyle name="20% - Accent1 9 2 3 2 3 2" xfId="13525"/>
    <cellStyle name="20% - Accent1 9 2 3 2 3 2 2" xfId="35137"/>
    <cellStyle name="20% - Accent1 9 2 3 2 3 2 3" xfId="48840"/>
    <cellStyle name="20% - Accent1 9 2 3 2 3 3" xfId="29603"/>
    <cellStyle name="20% - Accent1 9 2 3 2 3 4" xfId="48839"/>
    <cellStyle name="20% - Accent1 9 2 3 2 4" xfId="15972"/>
    <cellStyle name="20% - Accent1 9 2 3 2 4 2" xfId="37565"/>
    <cellStyle name="20% - Accent1 9 2 3 2 4 2 2" xfId="48842"/>
    <cellStyle name="20% - Accent1 9 2 3 2 4 3" xfId="48841"/>
    <cellStyle name="20% - Accent1 9 2 3 2 5" xfId="18769"/>
    <cellStyle name="20% - Accent1 9 2 3 2 5 2" xfId="40348"/>
    <cellStyle name="20% - Accent1 9 2 3 2 5 3" xfId="48843"/>
    <cellStyle name="20% - Accent1 9 2 3 2 6" xfId="21552"/>
    <cellStyle name="20% - Accent1 9 2 3 2 6 2" xfId="43131"/>
    <cellStyle name="20% - Accent1 9 2 3 2 7" xfId="24407"/>
    <cellStyle name="20% - Accent1 9 2 3 2 7 2" xfId="45982"/>
    <cellStyle name="20% - Accent1 9 2 3 2 8" xfId="10754"/>
    <cellStyle name="20% - Accent1 9 2 3 2 8 2" xfId="32377"/>
    <cellStyle name="20% - Accent1 9 2 3 2 9" xfId="5491"/>
    <cellStyle name="20% - Accent1 9 2 3 3" xfId="3192"/>
    <cellStyle name="20% - Accent1 9 2 3 3 10" xfId="27533"/>
    <cellStyle name="20% - Accent1 9 2 3 3 11" xfId="48844"/>
    <cellStyle name="20% - Accent1 9 2 3 3 2" xfId="4792"/>
    <cellStyle name="20% - Accent1 9 2 3 3 2 10" xfId="48845"/>
    <cellStyle name="20% - Accent1 9 2 3 3 2 2" xfId="9341"/>
    <cellStyle name="20% - Accent1 9 2 3 3 2 2 2" xfId="14905"/>
    <cellStyle name="20% - Accent1 9 2 3 3 2 2 2 2" xfId="36517"/>
    <cellStyle name="20% - Accent1 9 2 3 3 2 2 3" xfId="30983"/>
    <cellStyle name="20% - Accent1 9 2 3 3 2 2 4" xfId="48846"/>
    <cellStyle name="20% - Accent1 9 2 3 3 2 3" xfId="17352"/>
    <cellStyle name="20% - Accent1 9 2 3 3 2 3 2" xfId="38945"/>
    <cellStyle name="20% - Accent1 9 2 3 3 2 4" xfId="20149"/>
    <cellStyle name="20% - Accent1 9 2 3 3 2 4 2" xfId="41728"/>
    <cellStyle name="20% - Accent1 9 2 3 3 2 5" xfId="22934"/>
    <cellStyle name="20% - Accent1 9 2 3 3 2 5 2" xfId="44511"/>
    <cellStyle name="20% - Accent1 9 2 3 3 2 6" xfId="25787"/>
    <cellStyle name="20% - Accent1 9 2 3 3 2 6 2" xfId="47362"/>
    <cellStyle name="20% - Accent1 9 2 3 3 2 7" xfId="12134"/>
    <cellStyle name="20% - Accent1 9 2 3 3 2 7 2" xfId="33757"/>
    <cellStyle name="20% - Accent1 9 2 3 3 2 8" xfId="6922"/>
    <cellStyle name="20% - Accent1 9 2 3 3 2 9" xfId="28568"/>
    <cellStyle name="20% - Accent1 9 2 3 3 3" xfId="8306"/>
    <cellStyle name="20% - Accent1 9 2 3 3 3 2" xfId="13870"/>
    <cellStyle name="20% - Accent1 9 2 3 3 3 2 2" xfId="35482"/>
    <cellStyle name="20% - Accent1 9 2 3 3 3 2 3" xfId="48848"/>
    <cellStyle name="20% - Accent1 9 2 3 3 3 3" xfId="29948"/>
    <cellStyle name="20% - Accent1 9 2 3 3 3 4" xfId="48847"/>
    <cellStyle name="20% - Accent1 9 2 3 3 4" xfId="16317"/>
    <cellStyle name="20% - Accent1 9 2 3 3 4 2" xfId="37910"/>
    <cellStyle name="20% - Accent1 9 2 3 3 4 3" xfId="48849"/>
    <cellStyle name="20% - Accent1 9 2 3 3 5" xfId="19114"/>
    <cellStyle name="20% - Accent1 9 2 3 3 5 2" xfId="40693"/>
    <cellStyle name="20% - Accent1 9 2 3 3 6" xfId="21899"/>
    <cellStyle name="20% - Accent1 9 2 3 3 6 2" xfId="43476"/>
    <cellStyle name="20% - Accent1 9 2 3 3 7" xfId="24752"/>
    <cellStyle name="20% - Accent1 9 2 3 3 7 2" xfId="46327"/>
    <cellStyle name="20% - Accent1 9 2 3 3 8" xfId="11099"/>
    <cellStyle name="20% - Accent1 9 2 3 3 8 2" xfId="32722"/>
    <cellStyle name="20% - Accent1 9 2 3 3 9" xfId="5836"/>
    <cellStyle name="20% - Accent1 9 2 3 4" xfId="2267"/>
    <cellStyle name="20% - Accent1 9 2 3 4 10" xfId="48850"/>
    <cellStyle name="20% - Accent1 9 2 3 4 2" xfId="4001"/>
    <cellStyle name="20% - Accent1 9 2 3 4 2 2" xfId="14114"/>
    <cellStyle name="20% - Accent1 9 2 3 4 2 2 2" xfId="35726"/>
    <cellStyle name="20% - Accent1 9 2 3 4 2 3" xfId="8550"/>
    <cellStyle name="20% - Accent1 9 2 3 4 2 4" xfId="30192"/>
    <cellStyle name="20% - Accent1 9 2 3 4 2 5" xfId="48851"/>
    <cellStyle name="20% - Accent1 9 2 3 4 3" xfId="16561"/>
    <cellStyle name="20% - Accent1 9 2 3 4 3 2" xfId="38154"/>
    <cellStyle name="20% - Accent1 9 2 3 4 4" xfId="19358"/>
    <cellStyle name="20% - Accent1 9 2 3 4 4 2" xfId="40937"/>
    <cellStyle name="20% - Accent1 9 2 3 4 5" xfId="22143"/>
    <cellStyle name="20% - Accent1 9 2 3 4 5 2" xfId="43720"/>
    <cellStyle name="20% - Accent1 9 2 3 4 6" xfId="24996"/>
    <cellStyle name="20% - Accent1 9 2 3 4 6 2" xfId="46571"/>
    <cellStyle name="20% - Accent1 9 2 3 4 7" xfId="11343"/>
    <cellStyle name="20% - Accent1 9 2 3 4 7 2" xfId="32966"/>
    <cellStyle name="20% - Accent1 9 2 3 4 8" xfId="6080"/>
    <cellStyle name="20% - Accent1 9 2 3 4 9" xfId="27777"/>
    <cellStyle name="20% - Accent1 9 2 3 5" xfId="3458"/>
    <cellStyle name="20% - Accent1 9 2 3 5 10" xfId="48852"/>
    <cellStyle name="20% - Accent1 9 2 3 5 2" xfId="9688"/>
    <cellStyle name="20% - Accent1 9 2 3 5 2 2" xfId="15250"/>
    <cellStyle name="20% - Accent1 9 2 3 5 2 2 2" xfId="36862"/>
    <cellStyle name="20% - Accent1 9 2 3 5 2 3" xfId="31328"/>
    <cellStyle name="20% - Accent1 9 2 3 5 2 4" xfId="48853"/>
    <cellStyle name="20% - Accent1 9 2 3 5 3" xfId="17697"/>
    <cellStyle name="20% - Accent1 9 2 3 5 3 2" xfId="39290"/>
    <cellStyle name="20% - Accent1 9 2 3 5 4" xfId="20494"/>
    <cellStyle name="20% - Accent1 9 2 3 5 4 2" xfId="42073"/>
    <cellStyle name="20% - Accent1 9 2 3 5 5" xfId="23279"/>
    <cellStyle name="20% - Accent1 9 2 3 5 5 2" xfId="44856"/>
    <cellStyle name="20% - Accent1 9 2 3 5 6" xfId="26132"/>
    <cellStyle name="20% - Accent1 9 2 3 5 6 2" xfId="47707"/>
    <cellStyle name="20% - Accent1 9 2 3 5 7" xfId="12479"/>
    <cellStyle name="20% - Accent1 9 2 3 5 7 2" xfId="34102"/>
    <cellStyle name="20% - Accent1 9 2 3 5 8" xfId="7270"/>
    <cellStyle name="20% - Accent1 9 2 3 5 9" xfId="28913"/>
    <cellStyle name="20% - Accent1 9 2 3 6" xfId="7515"/>
    <cellStyle name="20% - Accent1 9 2 3 6 2" xfId="18042"/>
    <cellStyle name="20% - Accent1 9 2 3 6 2 2" xfId="39635"/>
    <cellStyle name="20% - Accent1 9 2 3 6 3" xfId="20839"/>
    <cellStyle name="20% - Accent1 9 2 3 6 3 2" xfId="42418"/>
    <cellStyle name="20% - Accent1 9 2 3 6 4" xfId="23624"/>
    <cellStyle name="20% - Accent1 9 2 3 6 4 2" xfId="45201"/>
    <cellStyle name="20% - Accent1 9 2 3 6 5" xfId="26477"/>
    <cellStyle name="20% - Accent1 9 2 3 6 5 2" xfId="48052"/>
    <cellStyle name="20% - Accent1 9 2 3 6 6" xfId="12834"/>
    <cellStyle name="20% - Accent1 9 2 3 6 6 2" xfId="34447"/>
    <cellStyle name="20% - Accent1 9 2 3 6 7" xfId="29157"/>
    <cellStyle name="20% - Accent1 9 2 3 6 8" xfId="48854"/>
    <cellStyle name="20% - Accent1 9 2 3 7" xfId="10407"/>
    <cellStyle name="20% - Accent1 9 2 3 7 2" xfId="32032"/>
    <cellStyle name="20% - Accent1 9 2 3 8" xfId="13079"/>
    <cellStyle name="20% - Accent1 9 2 3 8 2" xfId="34691"/>
    <cellStyle name="20% - Accent1 9 2 3 9" xfId="15626"/>
    <cellStyle name="20% - Accent1 9 2 3 9 2" xfId="37220"/>
    <cellStyle name="20% - Accent1 9 2 4" xfId="2715"/>
    <cellStyle name="20% - Accent1 9 2 4 10" xfId="27089"/>
    <cellStyle name="20% - Accent1 9 2 4 11" xfId="48855"/>
    <cellStyle name="20% - Accent1 9 2 4 2" xfId="4348"/>
    <cellStyle name="20% - Accent1 9 2 4 2 10" xfId="48856"/>
    <cellStyle name="20% - Accent1 9 2 4 2 2" xfId="8897"/>
    <cellStyle name="20% - Accent1 9 2 4 2 2 2" xfId="14461"/>
    <cellStyle name="20% - Accent1 9 2 4 2 2 2 2" xfId="36073"/>
    <cellStyle name="20% - Accent1 9 2 4 2 2 2 3" xfId="48858"/>
    <cellStyle name="20% - Accent1 9 2 4 2 2 3" xfId="30539"/>
    <cellStyle name="20% - Accent1 9 2 4 2 2 4" xfId="48857"/>
    <cellStyle name="20% - Accent1 9 2 4 2 3" xfId="16908"/>
    <cellStyle name="20% - Accent1 9 2 4 2 3 2" xfId="38501"/>
    <cellStyle name="20% - Accent1 9 2 4 2 3 2 2" xfId="48860"/>
    <cellStyle name="20% - Accent1 9 2 4 2 3 3" xfId="48859"/>
    <cellStyle name="20% - Accent1 9 2 4 2 4" xfId="19705"/>
    <cellStyle name="20% - Accent1 9 2 4 2 4 2" xfId="41284"/>
    <cellStyle name="20% - Accent1 9 2 4 2 4 3" xfId="48861"/>
    <cellStyle name="20% - Accent1 9 2 4 2 5" xfId="22490"/>
    <cellStyle name="20% - Accent1 9 2 4 2 5 2" xfId="44067"/>
    <cellStyle name="20% - Accent1 9 2 4 2 6" xfId="25343"/>
    <cellStyle name="20% - Accent1 9 2 4 2 6 2" xfId="46918"/>
    <cellStyle name="20% - Accent1 9 2 4 2 7" xfId="11690"/>
    <cellStyle name="20% - Accent1 9 2 4 2 7 2" xfId="33313"/>
    <cellStyle name="20% - Accent1 9 2 4 2 8" xfId="6476"/>
    <cellStyle name="20% - Accent1 9 2 4 2 9" xfId="28124"/>
    <cellStyle name="20% - Accent1 9 2 4 3" xfId="7862"/>
    <cellStyle name="20% - Accent1 9 2 4 3 2" xfId="13426"/>
    <cellStyle name="20% - Accent1 9 2 4 3 2 2" xfId="35038"/>
    <cellStyle name="20% - Accent1 9 2 4 3 2 3" xfId="48863"/>
    <cellStyle name="20% - Accent1 9 2 4 3 3" xfId="29504"/>
    <cellStyle name="20% - Accent1 9 2 4 3 4" xfId="48862"/>
    <cellStyle name="20% - Accent1 9 2 4 4" xfId="15873"/>
    <cellStyle name="20% - Accent1 9 2 4 4 2" xfId="37466"/>
    <cellStyle name="20% - Accent1 9 2 4 4 2 2" xfId="48865"/>
    <cellStyle name="20% - Accent1 9 2 4 4 3" xfId="48864"/>
    <cellStyle name="20% - Accent1 9 2 4 5" xfId="18670"/>
    <cellStyle name="20% - Accent1 9 2 4 5 2" xfId="40249"/>
    <cellStyle name="20% - Accent1 9 2 4 5 3" xfId="48866"/>
    <cellStyle name="20% - Accent1 9 2 4 6" xfId="21453"/>
    <cellStyle name="20% - Accent1 9 2 4 6 2" xfId="43032"/>
    <cellStyle name="20% - Accent1 9 2 4 7" xfId="24308"/>
    <cellStyle name="20% - Accent1 9 2 4 7 2" xfId="45883"/>
    <cellStyle name="20% - Accent1 9 2 4 8" xfId="10655"/>
    <cellStyle name="20% - Accent1 9 2 4 8 2" xfId="32278"/>
    <cellStyle name="20% - Accent1 9 2 4 9" xfId="5392"/>
    <cellStyle name="20% - Accent1 9 2 5" xfId="3073"/>
    <cellStyle name="20% - Accent1 9 2 5 10" xfId="27434"/>
    <cellStyle name="20% - Accent1 9 2 5 11" xfId="48867"/>
    <cellStyle name="20% - Accent1 9 2 5 2" xfId="4693"/>
    <cellStyle name="20% - Accent1 9 2 5 2 10" xfId="48868"/>
    <cellStyle name="20% - Accent1 9 2 5 2 2" xfId="9242"/>
    <cellStyle name="20% - Accent1 9 2 5 2 2 2" xfId="14806"/>
    <cellStyle name="20% - Accent1 9 2 5 2 2 2 2" xfId="36418"/>
    <cellStyle name="20% - Accent1 9 2 5 2 2 3" xfId="30884"/>
    <cellStyle name="20% - Accent1 9 2 5 2 2 4" xfId="48869"/>
    <cellStyle name="20% - Accent1 9 2 5 2 3" xfId="17253"/>
    <cellStyle name="20% - Accent1 9 2 5 2 3 2" xfId="38846"/>
    <cellStyle name="20% - Accent1 9 2 5 2 4" xfId="20050"/>
    <cellStyle name="20% - Accent1 9 2 5 2 4 2" xfId="41629"/>
    <cellStyle name="20% - Accent1 9 2 5 2 5" xfId="22835"/>
    <cellStyle name="20% - Accent1 9 2 5 2 5 2" xfId="44412"/>
    <cellStyle name="20% - Accent1 9 2 5 2 6" xfId="25688"/>
    <cellStyle name="20% - Accent1 9 2 5 2 6 2" xfId="47263"/>
    <cellStyle name="20% - Accent1 9 2 5 2 7" xfId="12035"/>
    <cellStyle name="20% - Accent1 9 2 5 2 7 2" xfId="33658"/>
    <cellStyle name="20% - Accent1 9 2 5 2 8" xfId="6823"/>
    <cellStyle name="20% - Accent1 9 2 5 2 9" xfId="28469"/>
    <cellStyle name="20% - Accent1 9 2 5 3" xfId="8207"/>
    <cellStyle name="20% - Accent1 9 2 5 3 2" xfId="13771"/>
    <cellStyle name="20% - Accent1 9 2 5 3 2 2" xfId="35383"/>
    <cellStyle name="20% - Accent1 9 2 5 3 2 3" xfId="48871"/>
    <cellStyle name="20% - Accent1 9 2 5 3 3" xfId="29849"/>
    <cellStyle name="20% - Accent1 9 2 5 3 4" xfId="48870"/>
    <cellStyle name="20% - Accent1 9 2 5 4" xfId="16218"/>
    <cellStyle name="20% - Accent1 9 2 5 4 2" xfId="37811"/>
    <cellStyle name="20% - Accent1 9 2 5 4 3" xfId="48872"/>
    <cellStyle name="20% - Accent1 9 2 5 5" xfId="19015"/>
    <cellStyle name="20% - Accent1 9 2 5 5 2" xfId="40594"/>
    <cellStyle name="20% - Accent1 9 2 5 6" xfId="21800"/>
    <cellStyle name="20% - Accent1 9 2 5 6 2" xfId="43377"/>
    <cellStyle name="20% - Accent1 9 2 5 7" xfId="24653"/>
    <cellStyle name="20% - Accent1 9 2 5 7 2" xfId="46228"/>
    <cellStyle name="20% - Accent1 9 2 5 8" xfId="11000"/>
    <cellStyle name="20% - Accent1 9 2 5 8 2" xfId="32623"/>
    <cellStyle name="20% - Accent1 9 2 5 9" xfId="5737"/>
    <cellStyle name="20% - Accent1 9 2 6" xfId="2265"/>
    <cellStyle name="20% - Accent1 9 2 6 10" xfId="48873"/>
    <cellStyle name="20% - Accent1 9 2 6 2" xfId="3999"/>
    <cellStyle name="20% - Accent1 9 2 6 2 2" xfId="14112"/>
    <cellStyle name="20% - Accent1 9 2 6 2 2 2" xfId="35724"/>
    <cellStyle name="20% - Accent1 9 2 6 2 3" xfId="8548"/>
    <cellStyle name="20% - Accent1 9 2 6 2 4" xfId="30190"/>
    <cellStyle name="20% - Accent1 9 2 6 2 5" xfId="48874"/>
    <cellStyle name="20% - Accent1 9 2 6 3" xfId="16559"/>
    <cellStyle name="20% - Accent1 9 2 6 3 2" xfId="38152"/>
    <cellStyle name="20% - Accent1 9 2 6 4" xfId="19356"/>
    <cellStyle name="20% - Accent1 9 2 6 4 2" xfId="40935"/>
    <cellStyle name="20% - Accent1 9 2 6 5" xfId="22141"/>
    <cellStyle name="20% - Accent1 9 2 6 5 2" xfId="43718"/>
    <cellStyle name="20% - Accent1 9 2 6 6" xfId="24994"/>
    <cellStyle name="20% - Accent1 9 2 6 6 2" xfId="46569"/>
    <cellStyle name="20% - Accent1 9 2 6 7" xfId="11341"/>
    <cellStyle name="20% - Accent1 9 2 6 7 2" xfId="32964"/>
    <cellStyle name="20% - Accent1 9 2 6 8" xfId="6078"/>
    <cellStyle name="20% - Accent1 9 2 6 9" xfId="27775"/>
    <cellStyle name="20% - Accent1 9 2 7" xfId="3456"/>
    <cellStyle name="20% - Accent1 9 2 7 10" xfId="48875"/>
    <cellStyle name="20% - Accent1 9 2 7 2" xfId="9589"/>
    <cellStyle name="20% - Accent1 9 2 7 2 2" xfId="15151"/>
    <cellStyle name="20% - Accent1 9 2 7 2 2 2" xfId="36763"/>
    <cellStyle name="20% - Accent1 9 2 7 2 3" xfId="31229"/>
    <cellStyle name="20% - Accent1 9 2 7 2 4" xfId="48876"/>
    <cellStyle name="20% - Accent1 9 2 7 3" xfId="17598"/>
    <cellStyle name="20% - Accent1 9 2 7 3 2" xfId="39191"/>
    <cellStyle name="20% - Accent1 9 2 7 4" xfId="20395"/>
    <cellStyle name="20% - Accent1 9 2 7 4 2" xfId="41974"/>
    <cellStyle name="20% - Accent1 9 2 7 5" xfId="23180"/>
    <cellStyle name="20% - Accent1 9 2 7 5 2" xfId="44757"/>
    <cellStyle name="20% - Accent1 9 2 7 6" xfId="26033"/>
    <cellStyle name="20% - Accent1 9 2 7 6 2" xfId="47608"/>
    <cellStyle name="20% - Accent1 9 2 7 7" xfId="12380"/>
    <cellStyle name="20% - Accent1 9 2 7 7 2" xfId="34003"/>
    <cellStyle name="20% - Accent1 9 2 7 8" xfId="7171"/>
    <cellStyle name="20% - Accent1 9 2 7 9" xfId="28814"/>
    <cellStyle name="20% - Accent1 9 2 8" xfId="7513"/>
    <cellStyle name="20% - Accent1 9 2 8 2" xfId="17943"/>
    <cellStyle name="20% - Accent1 9 2 8 2 2" xfId="39536"/>
    <cellStyle name="20% - Accent1 9 2 8 3" xfId="20740"/>
    <cellStyle name="20% - Accent1 9 2 8 3 2" xfId="42319"/>
    <cellStyle name="20% - Accent1 9 2 8 4" xfId="23525"/>
    <cellStyle name="20% - Accent1 9 2 8 4 2" xfId="45102"/>
    <cellStyle name="20% - Accent1 9 2 8 5" xfId="26378"/>
    <cellStyle name="20% - Accent1 9 2 8 5 2" xfId="47953"/>
    <cellStyle name="20% - Accent1 9 2 8 6" xfId="12735"/>
    <cellStyle name="20% - Accent1 9 2 8 6 2" xfId="34348"/>
    <cellStyle name="20% - Accent1 9 2 8 7" xfId="29155"/>
    <cellStyle name="20% - Accent1 9 2 8 8" xfId="48877"/>
    <cellStyle name="20% - Accent1 9 2 9" xfId="10308"/>
    <cellStyle name="20% - Accent1 9 2 9 2" xfId="31933"/>
    <cellStyle name="20% - Accent1 9 3" xfId="101"/>
    <cellStyle name="20% - Accent1 9 3 10" xfId="13080"/>
    <cellStyle name="20% - Accent1 9 3 10 2" xfId="34692"/>
    <cellStyle name="20% - Accent1 9 3 11" xfId="15554"/>
    <cellStyle name="20% - Accent1 9 3 11 2" xfId="37148"/>
    <cellStyle name="20% - Accent1 9 3 12" xfId="18352"/>
    <cellStyle name="20% - Accent1 9 3 12 2" xfId="39931"/>
    <cellStyle name="20% - Accent1 9 3 13" xfId="21135"/>
    <cellStyle name="20% - Accent1 9 3 13 2" xfId="42714"/>
    <cellStyle name="20% - Accent1 9 3 14" xfId="23990"/>
    <cellStyle name="20% - Accent1 9 3 14 2" xfId="45565"/>
    <cellStyle name="20% - Accent1 9 3 15" xfId="9963"/>
    <cellStyle name="20% - Accent1 9 3 15 2" xfId="31603"/>
    <cellStyle name="20% - Accent1 9 3 16" xfId="5041"/>
    <cellStyle name="20% - Accent1 9 3 17" xfId="26741"/>
    <cellStyle name="20% - Accent1 9 3 18" xfId="48878"/>
    <cellStyle name="20% - Accent1 9 3 2" xfId="102"/>
    <cellStyle name="20% - Accent1 9 3 2 10" xfId="18490"/>
    <cellStyle name="20% - Accent1 9 3 2 10 2" xfId="40069"/>
    <cellStyle name="20% - Accent1 9 3 2 11" xfId="21273"/>
    <cellStyle name="20% - Accent1 9 3 2 11 2" xfId="42852"/>
    <cellStyle name="20% - Accent1 9 3 2 12" xfId="24128"/>
    <cellStyle name="20% - Accent1 9 3 2 12 2" xfId="45703"/>
    <cellStyle name="20% - Accent1 9 3 2 13" xfId="10101"/>
    <cellStyle name="20% - Accent1 9 3 2 13 2" xfId="31741"/>
    <cellStyle name="20% - Accent1 9 3 2 14" xfId="5042"/>
    <cellStyle name="20% - Accent1 9 3 2 15" xfId="26742"/>
    <cellStyle name="20% - Accent1 9 3 2 16" xfId="48879"/>
    <cellStyle name="20% - Accent1 9 3 2 2" xfId="2880"/>
    <cellStyle name="20% - Accent1 9 3 2 2 10" xfId="27254"/>
    <cellStyle name="20% - Accent1 9 3 2 2 11" xfId="48880"/>
    <cellStyle name="20% - Accent1 9 3 2 2 2" xfId="4513"/>
    <cellStyle name="20% - Accent1 9 3 2 2 2 10" xfId="48881"/>
    <cellStyle name="20% - Accent1 9 3 2 2 2 2" xfId="9062"/>
    <cellStyle name="20% - Accent1 9 3 2 2 2 2 2" xfId="14626"/>
    <cellStyle name="20% - Accent1 9 3 2 2 2 2 2 2" xfId="36238"/>
    <cellStyle name="20% - Accent1 9 3 2 2 2 2 2 3" xfId="48883"/>
    <cellStyle name="20% - Accent1 9 3 2 2 2 2 3" xfId="30704"/>
    <cellStyle name="20% - Accent1 9 3 2 2 2 2 4" xfId="48882"/>
    <cellStyle name="20% - Accent1 9 3 2 2 2 3" xfId="17073"/>
    <cellStyle name="20% - Accent1 9 3 2 2 2 3 2" xfId="38666"/>
    <cellStyle name="20% - Accent1 9 3 2 2 2 3 2 2" xfId="48885"/>
    <cellStyle name="20% - Accent1 9 3 2 2 2 3 3" xfId="48884"/>
    <cellStyle name="20% - Accent1 9 3 2 2 2 4" xfId="19870"/>
    <cellStyle name="20% - Accent1 9 3 2 2 2 4 2" xfId="41449"/>
    <cellStyle name="20% - Accent1 9 3 2 2 2 4 3" xfId="48886"/>
    <cellStyle name="20% - Accent1 9 3 2 2 2 5" xfId="22655"/>
    <cellStyle name="20% - Accent1 9 3 2 2 2 5 2" xfId="44232"/>
    <cellStyle name="20% - Accent1 9 3 2 2 2 6" xfId="25508"/>
    <cellStyle name="20% - Accent1 9 3 2 2 2 6 2" xfId="47083"/>
    <cellStyle name="20% - Accent1 9 3 2 2 2 7" xfId="11855"/>
    <cellStyle name="20% - Accent1 9 3 2 2 2 7 2" xfId="33478"/>
    <cellStyle name="20% - Accent1 9 3 2 2 2 8" xfId="6641"/>
    <cellStyle name="20% - Accent1 9 3 2 2 2 9" xfId="28289"/>
    <cellStyle name="20% - Accent1 9 3 2 2 3" xfId="8027"/>
    <cellStyle name="20% - Accent1 9 3 2 2 3 2" xfId="13591"/>
    <cellStyle name="20% - Accent1 9 3 2 2 3 2 2" xfId="35203"/>
    <cellStyle name="20% - Accent1 9 3 2 2 3 2 3" xfId="48888"/>
    <cellStyle name="20% - Accent1 9 3 2 2 3 3" xfId="29669"/>
    <cellStyle name="20% - Accent1 9 3 2 2 3 4" xfId="48887"/>
    <cellStyle name="20% - Accent1 9 3 2 2 4" xfId="16038"/>
    <cellStyle name="20% - Accent1 9 3 2 2 4 2" xfId="37631"/>
    <cellStyle name="20% - Accent1 9 3 2 2 4 2 2" xfId="48890"/>
    <cellStyle name="20% - Accent1 9 3 2 2 4 3" xfId="48889"/>
    <cellStyle name="20% - Accent1 9 3 2 2 5" xfId="18835"/>
    <cellStyle name="20% - Accent1 9 3 2 2 5 2" xfId="40414"/>
    <cellStyle name="20% - Accent1 9 3 2 2 5 3" xfId="48891"/>
    <cellStyle name="20% - Accent1 9 3 2 2 6" xfId="21618"/>
    <cellStyle name="20% - Accent1 9 3 2 2 6 2" xfId="43197"/>
    <cellStyle name="20% - Accent1 9 3 2 2 7" xfId="24473"/>
    <cellStyle name="20% - Accent1 9 3 2 2 7 2" xfId="46048"/>
    <cellStyle name="20% - Accent1 9 3 2 2 8" xfId="10820"/>
    <cellStyle name="20% - Accent1 9 3 2 2 8 2" xfId="32443"/>
    <cellStyle name="20% - Accent1 9 3 2 2 9" xfId="5557"/>
    <cellStyle name="20% - Accent1 9 3 2 3" xfId="3258"/>
    <cellStyle name="20% - Accent1 9 3 2 3 10" xfId="27599"/>
    <cellStyle name="20% - Accent1 9 3 2 3 11" xfId="48892"/>
    <cellStyle name="20% - Accent1 9 3 2 3 2" xfId="4858"/>
    <cellStyle name="20% - Accent1 9 3 2 3 2 10" xfId="48893"/>
    <cellStyle name="20% - Accent1 9 3 2 3 2 2" xfId="9407"/>
    <cellStyle name="20% - Accent1 9 3 2 3 2 2 2" xfId="14971"/>
    <cellStyle name="20% - Accent1 9 3 2 3 2 2 2 2" xfId="36583"/>
    <cellStyle name="20% - Accent1 9 3 2 3 2 2 3" xfId="31049"/>
    <cellStyle name="20% - Accent1 9 3 2 3 2 2 4" xfId="48894"/>
    <cellStyle name="20% - Accent1 9 3 2 3 2 3" xfId="17418"/>
    <cellStyle name="20% - Accent1 9 3 2 3 2 3 2" xfId="39011"/>
    <cellStyle name="20% - Accent1 9 3 2 3 2 4" xfId="20215"/>
    <cellStyle name="20% - Accent1 9 3 2 3 2 4 2" xfId="41794"/>
    <cellStyle name="20% - Accent1 9 3 2 3 2 5" xfId="23000"/>
    <cellStyle name="20% - Accent1 9 3 2 3 2 5 2" xfId="44577"/>
    <cellStyle name="20% - Accent1 9 3 2 3 2 6" xfId="25853"/>
    <cellStyle name="20% - Accent1 9 3 2 3 2 6 2" xfId="47428"/>
    <cellStyle name="20% - Accent1 9 3 2 3 2 7" xfId="12200"/>
    <cellStyle name="20% - Accent1 9 3 2 3 2 7 2" xfId="33823"/>
    <cellStyle name="20% - Accent1 9 3 2 3 2 8" xfId="6988"/>
    <cellStyle name="20% - Accent1 9 3 2 3 2 9" xfId="28634"/>
    <cellStyle name="20% - Accent1 9 3 2 3 3" xfId="8372"/>
    <cellStyle name="20% - Accent1 9 3 2 3 3 2" xfId="13936"/>
    <cellStyle name="20% - Accent1 9 3 2 3 3 2 2" xfId="35548"/>
    <cellStyle name="20% - Accent1 9 3 2 3 3 2 3" xfId="48896"/>
    <cellStyle name="20% - Accent1 9 3 2 3 3 3" xfId="30014"/>
    <cellStyle name="20% - Accent1 9 3 2 3 3 4" xfId="48895"/>
    <cellStyle name="20% - Accent1 9 3 2 3 4" xfId="16383"/>
    <cellStyle name="20% - Accent1 9 3 2 3 4 2" xfId="37976"/>
    <cellStyle name="20% - Accent1 9 3 2 3 4 3" xfId="48897"/>
    <cellStyle name="20% - Accent1 9 3 2 3 5" xfId="19180"/>
    <cellStyle name="20% - Accent1 9 3 2 3 5 2" xfId="40759"/>
    <cellStyle name="20% - Accent1 9 3 2 3 6" xfId="21965"/>
    <cellStyle name="20% - Accent1 9 3 2 3 6 2" xfId="43542"/>
    <cellStyle name="20% - Accent1 9 3 2 3 7" xfId="24818"/>
    <cellStyle name="20% - Accent1 9 3 2 3 7 2" xfId="46393"/>
    <cellStyle name="20% - Accent1 9 3 2 3 8" xfId="11165"/>
    <cellStyle name="20% - Accent1 9 3 2 3 8 2" xfId="32788"/>
    <cellStyle name="20% - Accent1 9 3 2 3 9" xfId="5902"/>
    <cellStyle name="20% - Accent1 9 3 2 4" xfId="2269"/>
    <cellStyle name="20% - Accent1 9 3 2 4 10" xfId="48898"/>
    <cellStyle name="20% - Accent1 9 3 2 4 2" xfId="4003"/>
    <cellStyle name="20% - Accent1 9 3 2 4 2 2" xfId="14116"/>
    <cellStyle name="20% - Accent1 9 3 2 4 2 2 2" xfId="35728"/>
    <cellStyle name="20% - Accent1 9 3 2 4 2 3" xfId="8552"/>
    <cellStyle name="20% - Accent1 9 3 2 4 2 4" xfId="30194"/>
    <cellStyle name="20% - Accent1 9 3 2 4 2 5" xfId="48899"/>
    <cellStyle name="20% - Accent1 9 3 2 4 3" xfId="16563"/>
    <cellStyle name="20% - Accent1 9 3 2 4 3 2" xfId="38156"/>
    <cellStyle name="20% - Accent1 9 3 2 4 4" xfId="19360"/>
    <cellStyle name="20% - Accent1 9 3 2 4 4 2" xfId="40939"/>
    <cellStyle name="20% - Accent1 9 3 2 4 5" xfId="22145"/>
    <cellStyle name="20% - Accent1 9 3 2 4 5 2" xfId="43722"/>
    <cellStyle name="20% - Accent1 9 3 2 4 6" xfId="24998"/>
    <cellStyle name="20% - Accent1 9 3 2 4 6 2" xfId="46573"/>
    <cellStyle name="20% - Accent1 9 3 2 4 7" xfId="11345"/>
    <cellStyle name="20% - Accent1 9 3 2 4 7 2" xfId="32968"/>
    <cellStyle name="20% - Accent1 9 3 2 4 8" xfId="6082"/>
    <cellStyle name="20% - Accent1 9 3 2 4 9" xfId="27779"/>
    <cellStyle name="20% - Accent1 9 3 2 5" xfId="3460"/>
    <cellStyle name="20% - Accent1 9 3 2 5 10" xfId="48900"/>
    <cellStyle name="20% - Accent1 9 3 2 5 2" xfId="9754"/>
    <cellStyle name="20% - Accent1 9 3 2 5 2 2" xfId="15316"/>
    <cellStyle name="20% - Accent1 9 3 2 5 2 2 2" xfId="36928"/>
    <cellStyle name="20% - Accent1 9 3 2 5 2 3" xfId="31394"/>
    <cellStyle name="20% - Accent1 9 3 2 5 2 4" xfId="48901"/>
    <cellStyle name="20% - Accent1 9 3 2 5 3" xfId="17763"/>
    <cellStyle name="20% - Accent1 9 3 2 5 3 2" xfId="39356"/>
    <cellStyle name="20% - Accent1 9 3 2 5 4" xfId="20560"/>
    <cellStyle name="20% - Accent1 9 3 2 5 4 2" xfId="42139"/>
    <cellStyle name="20% - Accent1 9 3 2 5 5" xfId="23345"/>
    <cellStyle name="20% - Accent1 9 3 2 5 5 2" xfId="44922"/>
    <cellStyle name="20% - Accent1 9 3 2 5 6" xfId="26198"/>
    <cellStyle name="20% - Accent1 9 3 2 5 6 2" xfId="47773"/>
    <cellStyle name="20% - Accent1 9 3 2 5 7" xfId="12545"/>
    <cellStyle name="20% - Accent1 9 3 2 5 7 2" xfId="34168"/>
    <cellStyle name="20% - Accent1 9 3 2 5 8" xfId="7336"/>
    <cellStyle name="20% - Accent1 9 3 2 5 9" xfId="28979"/>
    <cellStyle name="20% - Accent1 9 3 2 6" xfId="7517"/>
    <cellStyle name="20% - Accent1 9 3 2 6 2" xfId="18108"/>
    <cellStyle name="20% - Accent1 9 3 2 6 2 2" xfId="39701"/>
    <cellStyle name="20% - Accent1 9 3 2 6 3" xfId="20905"/>
    <cellStyle name="20% - Accent1 9 3 2 6 3 2" xfId="42484"/>
    <cellStyle name="20% - Accent1 9 3 2 6 4" xfId="23690"/>
    <cellStyle name="20% - Accent1 9 3 2 6 4 2" xfId="45267"/>
    <cellStyle name="20% - Accent1 9 3 2 6 5" xfId="26543"/>
    <cellStyle name="20% - Accent1 9 3 2 6 5 2" xfId="48118"/>
    <cellStyle name="20% - Accent1 9 3 2 6 6" xfId="12900"/>
    <cellStyle name="20% - Accent1 9 3 2 6 6 2" xfId="34513"/>
    <cellStyle name="20% - Accent1 9 3 2 6 7" xfId="29159"/>
    <cellStyle name="20% - Accent1 9 3 2 6 8" xfId="48902"/>
    <cellStyle name="20% - Accent1 9 3 2 7" xfId="10473"/>
    <cellStyle name="20% - Accent1 9 3 2 7 2" xfId="32098"/>
    <cellStyle name="20% - Accent1 9 3 2 8" xfId="13081"/>
    <cellStyle name="20% - Accent1 9 3 2 8 2" xfId="34693"/>
    <cellStyle name="20% - Accent1 9 3 2 9" xfId="15692"/>
    <cellStyle name="20% - Accent1 9 3 2 9 2" xfId="37286"/>
    <cellStyle name="20% - Accent1 9 3 3" xfId="103"/>
    <cellStyle name="20% - Accent1 9 3 3 10" xfId="18582"/>
    <cellStyle name="20% - Accent1 9 3 3 10 2" xfId="40161"/>
    <cellStyle name="20% - Accent1 9 3 3 11" xfId="21365"/>
    <cellStyle name="20% - Accent1 9 3 3 11 2" xfId="42944"/>
    <cellStyle name="20% - Accent1 9 3 3 12" xfId="24220"/>
    <cellStyle name="20% - Accent1 9 3 3 12 2" xfId="45795"/>
    <cellStyle name="20% - Accent1 9 3 3 13" xfId="10193"/>
    <cellStyle name="20% - Accent1 9 3 3 13 2" xfId="31833"/>
    <cellStyle name="20% - Accent1 9 3 3 14" xfId="5043"/>
    <cellStyle name="20% - Accent1 9 3 3 15" xfId="26743"/>
    <cellStyle name="20% - Accent1 9 3 3 16" xfId="48903"/>
    <cellStyle name="20% - Accent1 9 3 3 2" xfId="2972"/>
    <cellStyle name="20% - Accent1 9 3 3 2 10" xfId="27346"/>
    <cellStyle name="20% - Accent1 9 3 3 2 11" xfId="48904"/>
    <cellStyle name="20% - Accent1 9 3 3 2 2" xfId="4605"/>
    <cellStyle name="20% - Accent1 9 3 3 2 2 10" xfId="48905"/>
    <cellStyle name="20% - Accent1 9 3 3 2 2 2" xfId="9154"/>
    <cellStyle name="20% - Accent1 9 3 3 2 2 2 2" xfId="14718"/>
    <cellStyle name="20% - Accent1 9 3 3 2 2 2 2 2" xfId="36330"/>
    <cellStyle name="20% - Accent1 9 3 3 2 2 2 3" xfId="30796"/>
    <cellStyle name="20% - Accent1 9 3 3 2 2 2 4" xfId="48906"/>
    <cellStyle name="20% - Accent1 9 3 3 2 2 3" xfId="17165"/>
    <cellStyle name="20% - Accent1 9 3 3 2 2 3 2" xfId="38758"/>
    <cellStyle name="20% - Accent1 9 3 3 2 2 4" xfId="19962"/>
    <cellStyle name="20% - Accent1 9 3 3 2 2 4 2" xfId="41541"/>
    <cellStyle name="20% - Accent1 9 3 3 2 2 5" xfId="22747"/>
    <cellStyle name="20% - Accent1 9 3 3 2 2 5 2" xfId="44324"/>
    <cellStyle name="20% - Accent1 9 3 3 2 2 6" xfId="25600"/>
    <cellStyle name="20% - Accent1 9 3 3 2 2 6 2" xfId="47175"/>
    <cellStyle name="20% - Accent1 9 3 3 2 2 7" xfId="11947"/>
    <cellStyle name="20% - Accent1 9 3 3 2 2 7 2" xfId="33570"/>
    <cellStyle name="20% - Accent1 9 3 3 2 2 8" xfId="6733"/>
    <cellStyle name="20% - Accent1 9 3 3 2 2 9" xfId="28381"/>
    <cellStyle name="20% - Accent1 9 3 3 2 3" xfId="8119"/>
    <cellStyle name="20% - Accent1 9 3 3 2 3 2" xfId="13683"/>
    <cellStyle name="20% - Accent1 9 3 3 2 3 2 2" xfId="35295"/>
    <cellStyle name="20% - Accent1 9 3 3 2 3 2 3" xfId="48908"/>
    <cellStyle name="20% - Accent1 9 3 3 2 3 3" xfId="29761"/>
    <cellStyle name="20% - Accent1 9 3 3 2 3 4" xfId="48907"/>
    <cellStyle name="20% - Accent1 9 3 3 2 4" xfId="16130"/>
    <cellStyle name="20% - Accent1 9 3 3 2 4 2" xfId="37723"/>
    <cellStyle name="20% - Accent1 9 3 3 2 4 3" xfId="48909"/>
    <cellStyle name="20% - Accent1 9 3 3 2 5" xfId="18927"/>
    <cellStyle name="20% - Accent1 9 3 3 2 5 2" xfId="40506"/>
    <cellStyle name="20% - Accent1 9 3 3 2 6" xfId="21710"/>
    <cellStyle name="20% - Accent1 9 3 3 2 6 2" xfId="43289"/>
    <cellStyle name="20% - Accent1 9 3 3 2 7" xfId="24565"/>
    <cellStyle name="20% - Accent1 9 3 3 2 7 2" xfId="46140"/>
    <cellStyle name="20% - Accent1 9 3 3 2 8" xfId="10912"/>
    <cellStyle name="20% - Accent1 9 3 3 2 8 2" xfId="32535"/>
    <cellStyle name="20% - Accent1 9 3 3 2 9" xfId="5649"/>
    <cellStyle name="20% - Accent1 9 3 3 3" xfId="3350"/>
    <cellStyle name="20% - Accent1 9 3 3 3 10" xfId="27691"/>
    <cellStyle name="20% - Accent1 9 3 3 3 11" xfId="48910"/>
    <cellStyle name="20% - Accent1 9 3 3 3 2" xfId="4950"/>
    <cellStyle name="20% - Accent1 9 3 3 3 2 10" xfId="48911"/>
    <cellStyle name="20% - Accent1 9 3 3 3 2 2" xfId="9499"/>
    <cellStyle name="20% - Accent1 9 3 3 3 2 2 2" xfId="15063"/>
    <cellStyle name="20% - Accent1 9 3 3 3 2 2 2 2" xfId="36675"/>
    <cellStyle name="20% - Accent1 9 3 3 3 2 2 3" xfId="31141"/>
    <cellStyle name="20% - Accent1 9 3 3 3 2 3" xfId="17510"/>
    <cellStyle name="20% - Accent1 9 3 3 3 2 3 2" xfId="39103"/>
    <cellStyle name="20% - Accent1 9 3 3 3 2 4" xfId="20307"/>
    <cellStyle name="20% - Accent1 9 3 3 3 2 4 2" xfId="41886"/>
    <cellStyle name="20% - Accent1 9 3 3 3 2 5" xfId="23092"/>
    <cellStyle name="20% - Accent1 9 3 3 3 2 5 2" xfId="44669"/>
    <cellStyle name="20% - Accent1 9 3 3 3 2 6" xfId="25945"/>
    <cellStyle name="20% - Accent1 9 3 3 3 2 6 2" xfId="47520"/>
    <cellStyle name="20% - Accent1 9 3 3 3 2 7" xfId="12292"/>
    <cellStyle name="20% - Accent1 9 3 3 3 2 7 2" xfId="33915"/>
    <cellStyle name="20% - Accent1 9 3 3 3 2 8" xfId="7080"/>
    <cellStyle name="20% - Accent1 9 3 3 3 2 9" xfId="28726"/>
    <cellStyle name="20% - Accent1 9 3 3 3 3" xfId="8464"/>
    <cellStyle name="20% - Accent1 9 3 3 3 3 2" xfId="14028"/>
    <cellStyle name="20% - Accent1 9 3 3 3 3 2 2" xfId="35640"/>
    <cellStyle name="20% - Accent1 9 3 3 3 3 3" xfId="30106"/>
    <cellStyle name="20% - Accent1 9 3 3 3 4" xfId="16475"/>
    <cellStyle name="20% - Accent1 9 3 3 3 4 2" xfId="38068"/>
    <cellStyle name="20% - Accent1 9 3 3 3 5" xfId="19272"/>
    <cellStyle name="20% - Accent1 9 3 3 3 5 2" xfId="40851"/>
    <cellStyle name="20% - Accent1 9 3 3 3 6" xfId="22057"/>
    <cellStyle name="20% - Accent1 9 3 3 3 6 2" xfId="43634"/>
    <cellStyle name="20% - Accent1 9 3 3 3 7" xfId="24910"/>
    <cellStyle name="20% - Accent1 9 3 3 3 7 2" xfId="46485"/>
    <cellStyle name="20% - Accent1 9 3 3 3 8" xfId="11257"/>
    <cellStyle name="20% - Accent1 9 3 3 3 8 2" xfId="32880"/>
    <cellStyle name="20% - Accent1 9 3 3 3 9" xfId="5994"/>
    <cellStyle name="20% - Accent1 9 3 3 4" xfId="2270"/>
    <cellStyle name="20% - Accent1 9 3 3 4 10" xfId="48912"/>
    <cellStyle name="20% - Accent1 9 3 3 4 2" xfId="4004"/>
    <cellStyle name="20% - Accent1 9 3 3 4 2 2" xfId="14117"/>
    <cellStyle name="20% - Accent1 9 3 3 4 2 2 2" xfId="35729"/>
    <cellStyle name="20% - Accent1 9 3 3 4 2 3" xfId="8553"/>
    <cellStyle name="20% - Accent1 9 3 3 4 2 4" xfId="30195"/>
    <cellStyle name="20% - Accent1 9 3 3 4 2 5" xfId="48913"/>
    <cellStyle name="20% - Accent1 9 3 3 4 3" xfId="16564"/>
    <cellStyle name="20% - Accent1 9 3 3 4 3 2" xfId="38157"/>
    <cellStyle name="20% - Accent1 9 3 3 4 4" xfId="19361"/>
    <cellStyle name="20% - Accent1 9 3 3 4 4 2" xfId="40940"/>
    <cellStyle name="20% - Accent1 9 3 3 4 5" xfId="22146"/>
    <cellStyle name="20% - Accent1 9 3 3 4 5 2" xfId="43723"/>
    <cellStyle name="20% - Accent1 9 3 3 4 6" xfId="24999"/>
    <cellStyle name="20% - Accent1 9 3 3 4 6 2" xfId="46574"/>
    <cellStyle name="20% - Accent1 9 3 3 4 7" xfId="11346"/>
    <cellStyle name="20% - Accent1 9 3 3 4 7 2" xfId="32969"/>
    <cellStyle name="20% - Accent1 9 3 3 4 8" xfId="6083"/>
    <cellStyle name="20% - Accent1 9 3 3 4 9" xfId="27780"/>
    <cellStyle name="20% - Accent1 9 3 3 5" xfId="3461"/>
    <cellStyle name="20% - Accent1 9 3 3 5 10" xfId="48914"/>
    <cellStyle name="20% - Accent1 9 3 3 5 2" xfId="9846"/>
    <cellStyle name="20% - Accent1 9 3 3 5 2 2" xfId="15408"/>
    <cellStyle name="20% - Accent1 9 3 3 5 2 2 2" xfId="37020"/>
    <cellStyle name="20% - Accent1 9 3 3 5 2 3" xfId="31486"/>
    <cellStyle name="20% - Accent1 9 3 3 5 3" xfId="17855"/>
    <cellStyle name="20% - Accent1 9 3 3 5 3 2" xfId="39448"/>
    <cellStyle name="20% - Accent1 9 3 3 5 4" xfId="20652"/>
    <cellStyle name="20% - Accent1 9 3 3 5 4 2" xfId="42231"/>
    <cellStyle name="20% - Accent1 9 3 3 5 5" xfId="23437"/>
    <cellStyle name="20% - Accent1 9 3 3 5 5 2" xfId="45014"/>
    <cellStyle name="20% - Accent1 9 3 3 5 6" xfId="26290"/>
    <cellStyle name="20% - Accent1 9 3 3 5 6 2" xfId="47865"/>
    <cellStyle name="20% - Accent1 9 3 3 5 7" xfId="12637"/>
    <cellStyle name="20% - Accent1 9 3 3 5 7 2" xfId="34260"/>
    <cellStyle name="20% - Accent1 9 3 3 5 8" xfId="7428"/>
    <cellStyle name="20% - Accent1 9 3 3 5 9" xfId="29071"/>
    <cellStyle name="20% - Accent1 9 3 3 6" xfId="7518"/>
    <cellStyle name="20% - Accent1 9 3 3 6 2" xfId="18200"/>
    <cellStyle name="20% - Accent1 9 3 3 6 2 2" xfId="39793"/>
    <cellStyle name="20% - Accent1 9 3 3 6 3" xfId="20997"/>
    <cellStyle name="20% - Accent1 9 3 3 6 3 2" xfId="42576"/>
    <cellStyle name="20% - Accent1 9 3 3 6 4" xfId="23782"/>
    <cellStyle name="20% - Accent1 9 3 3 6 4 2" xfId="45359"/>
    <cellStyle name="20% - Accent1 9 3 3 6 5" xfId="26635"/>
    <cellStyle name="20% - Accent1 9 3 3 6 5 2" xfId="48210"/>
    <cellStyle name="20% - Accent1 9 3 3 6 6" xfId="12992"/>
    <cellStyle name="20% - Accent1 9 3 3 6 6 2" xfId="34605"/>
    <cellStyle name="20% - Accent1 9 3 3 6 7" xfId="29160"/>
    <cellStyle name="20% - Accent1 9 3 3 7" xfId="10565"/>
    <cellStyle name="20% - Accent1 9 3 3 7 2" xfId="32190"/>
    <cellStyle name="20% - Accent1 9 3 3 8" xfId="13082"/>
    <cellStyle name="20% - Accent1 9 3 3 8 2" xfId="34694"/>
    <cellStyle name="20% - Accent1 9 3 3 9" xfId="15784"/>
    <cellStyle name="20% - Accent1 9 3 3 9 2" xfId="37378"/>
    <cellStyle name="20% - Accent1 9 3 4" xfId="2742"/>
    <cellStyle name="20% - Accent1 9 3 4 10" xfId="27116"/>
    <cellStyle name="20% - Accent1 9 3 4 11" xfId="48915"/>
    <cellStyle name="20% - Accent1 9 3 4 2" xfId="4375"/>
    <cellStyle name="20% - Accent1 9 3 4 2 10" xfId="48916"/>
    <cellStyle name="20% - Accent1 9 3 4 2 2" xfId="8924"/>
    <cellStyle name="20% - Accent1 9 3 4 2 2 2" xfId="14488"/>
    <cellStyle name="20% - Accent1 9 3 4 2 2 2 2" xfId="36100"/>
    <cellStyle name="20% - Accent1 9 3 4 2 2 3" xfId="30566"/>
    <cellStyle name="20% - Accent1 9 3 4 2 2 4" xfId="48917"/>
    <cellStyle name="20% - Accent1 9 3 4 2 3" xfId="16935"/>
    <cellStyle name="20% - Accent1 9 3 4 2 3 2" xfId="38528"/>
    <cellStyle name="20% - Accent1 9 3 4 2 4" xfId="19732"/>
    <cellStyle name="20% - Accent1 9 3 4 2 4 2" xfId="41311"/>
    <cellStyle name="20% - Accent1 9 3 4 2 5" xfId="22517"/>
    <cellStyle name="20% - Accent1 9 3 4 2 5 2" xfId="44094"/>
    <cellStyle name="20% - Accent1 9 3 4 2 6" xfId="25370"/>
    <cellStyle name="20% - Accent1 9 3 4 2 6 2" xfId="46945"/>
    <cellStyle name="20% - Accent1 9 3 4 2 7" xfId="11717"/>
    <cellStyle name="20% - Accent1 9 3 4 2 7 2" xfId="33340"/>
    <cellStyle name="20% - Accent1 9 3 4 2 8" xfId="6503"/>
    <cellStyle name="20% - Accent1 9 3 4 2 9" xfId="28151"/>
    <cellStyle name="20% - Accent1 9 3 4 3" xfId="7889"/>
    <cellStyle name="20% - Accent1 9 3 4 3 2" xfId="13453"/>
    <cellStyle name="20% - Accent1 9 3 4 3 2 2" xfId="35065"/>
    <cellStyle name="20% - Accent1 9 3 4 3 2 3" xfId="48919"/>
    <cellStyle name="20% - Accent1 9 3 4 3 3" xfId="29531"/>
    <cellStyle name="20% - Accent1 9 3 4 3 4" xfId="48918"/>
    <cellStyle name="20% - Accent1 9 3 4 4" xfId="15900"/>
    <cellStyle name="20% - Accent1 9 3 4 4 2" xfId="37493"/>
    <cellStyle name="20% - Accent1 9 3 4 4 3" xfId="48920"/>
    <cellStyle name="20% - Accent1 9 3 4 5" xfId="18697"/>
    <cellStyle name="20% - Accent1 9 3 4 5 2" xfId="40276"/>
    <cellStyle name="20% - Accent1 9 3 4 6" xfId="21480"/>
    <cellStyle name="20% - Accent1 9 3 4 6 2" xfId="43059"/>
    <cellStyle name="20% - Accent1 9 3 4 7" xfId="24335"/>
    <cellStyle name="20% - Accent1 9 3 4 7 2" xfId="45910"/>
    <cellStyle name="20% - Accent1 9 3 4 8" xfId="10682"/>
    <cellStyle name="20% - Accent1 9 3 4 8 2" xfId="32305"/>
    <cellStyle name="20% - Accent1 9 3 4 9" xfId="5419"/>
    <cellStyle name="20% - Accent1 9 3 5" xfId="3100"/>
    <cellStyle name="20% - Accent1 9 3 5 10" xfId="27461"/>
    <cellStyle name="20% - Accent1 9 3 5 11" xfId="48921"/>
    <cellStyle name="20% - Accent1 9 3 5 2" xfId="4720"/>
    <cellStyle name="20% - Accent1 9 3 5 2 10" xfId="48922"/>
    <cellStyle name="20% - Accent1 9 3 5 2 2" xfId="9269"/>
    <cellStyle name="20% - Accent1 9 3 5 2 2 2" xfId="14833"/>
    <cellStyle name="20% - Accent1 9 3 5 2 2 2 2" xfId="36445"/>
    <cellStyle name="20% - Accent1 9 3 5 2 2 3" xfId="30911"/>
    <cellStyle name="20% - Accent1 9 3 5 2 3" xfId="17280"/>
    <cellStyle name="20% - Accent1 9 3 5 2 3 2" xfId="38873"/>
    <cellStyle name="20% - Accent1 9 3 5 2 4" xfId="20077"/>
    <cellStyle name="20% - Accent1 9 3 5 2 4 2" xfId="41656"/>
    <cellStyle name="20% - Accent1 9 3 5 2 5" xfId="22862"/>
    <cellStyle name="20% - Accent1 9 3 5 2 5 2" xfId="44439"/>
    <cellStyle name="20% - Accent1 9 3 5 2 6" xfId="25715"/>
    <cellStyle name="20% - Accent1 9 3 5 2 6 2" xfId="47290"/>
    <cellStyle name="20% - Accent1 9 3 5 2 7" xfId="12062"/>
    <cellStyle name="20% - Accent1 9 3 5 2 7 2" xfId="33685"/>
    <cellStyle name="20% - Accent1 9 3 5 2 8" xfId="6850"/>
    <cellStyle name="20% - Accent1 9 3 5 2 9" xfId="28496"/>
    <cellStyle name="20% - Accent1 9 3 5 3" xfId="8234"/>
    <cellStyle name="20% - Accent1 9 3 5 3 2" xfId="13798"/>
    <cellStyle name="20% - Accent1 9 3 5 3 2 2" xfId="35410"/>
    <cellStyle name="20% - Accent1 9 3 5 3 3" xfId="29876"/>
    <cellStyle name="20% - Accent1 9 3 5 4" xfId="16245"/>
    <cellStyle name="20% - Accent1 9 3 5 4 2" xfId="37838"/>
    <cellStyle name="20% - Accent1 9 3 5 5" xfId="19042"/>
    <cellStyle name="20% - Accent1 9 3 5 5 2" xfId="40621"/>
    <cellStyle name="20% - Accent1 9 3 5 6" xfId="21827"/>
    <cellStyle name="20% - Accent1 9 3 5 6 2" xfId="43404"/>
    <cellStyle name="20% - Accent1 9 3 5 7" xfId="24680"/>
    <cellStyle name="20% - Accent1 9 3 5 7 2" xfId="46255"/>
    <cellStyle name="20% - Accent1 9 3 5 8" xfId="11027"/>
    <cellStyle name="20% - Accent1 9 3 5 8 2" xfId="32650"/>
    <cellStyle name="20% - Accent1 9 3 5 9" xfId="5764"/>
    <cellStyle name="20% - Accent1 9 3 6" xfId="2268"/>
    <cellStyle name="20% - Accent1 9 3 6 10" xfId="48923"/>
    <cellStyle name="20% - Accent1 9 3 6 2" xfId="4002"/>
    <cellStyle name="20% - Accent1 9 3 6 2 2" xfId="14115"/>
    <cellStyle name="20% - Accent1 9 3 6 2 2 2" xfId="35727"/>
    <cellStyle name="20% - Accent1 9 3 6 2 3" xfId="8551"/>
    <cellStyle name="20% - Accent1 9 3 6 2 4" xfId="30193"/>
    <cellStyle name="20% - Accent1 9 3 6 2 5" xfId="48924"/>
    <cellStyle name="20% - Accent1 9 3 6 3" xfId="16562"/>
    <cellStyle name="20% - Accent1 9 3 6 3 2" xfId="38155"/>
    <cellStyle name="20% - Accent1 9 3 6 4" xfId="19359"/>
    <cellStyle name="20% - Accent1 9 3 6 4 2" xfId="40938"/>
    <cellStyle name="20% - Accent1 9 3 6 5" xfId="22144"/>
    <cellStyle name="20% - Accent1 9 3 6 5 2" xfId="43721"/>
    <cellStyle name="20% - Accent1 9 3 6 6" xfId="24997"/>
    <cellStyle name="20% - Accent1 9 3 6 6 2" xfId="46572"/>
    <cellStyle name="20% - Accent1 9 3 6 7" xfId="11344"/>
    <cellStyle name="20% - Accent1 9 3 6 7 2" xfId="32967"/>
    <cellStyle name="20% - Accent1 9 3 6 8" xfId="6081"/>
    <cellStyle name="20% - Accent1 9 3 6 9" xfId="27778"/>
    <cellStyle name="20% - Accent1 9 3 7" xfId="3459"/>
    <cellStyle name="20% - Accent1 9 3 7 10" xfId="48925"/>
    <cellStyle name="20% - Accent1 9 3 7 2" xfId="9616"/>
    <cellStyle name="20% - Accent1 9 3 7 2 2" xfId="15178"/>
    <cellStyle name="20% - Accent1 9 3 7 2 2 2" xfId="36790"/>
    <cellStyle name="20% - Accent1 9 3 7 2 3" xfId="31256"/>
    <cellStyle name="20% - Accent1 9 3 7 3" xfId="17625"/>
    <cellStyle name="20% - Accent1 9 3 7 3 2" xfId="39218"/>
    <cellStyle name="20% - Accent1 9 3 7 4" xfId="20422"/>
    <cellStyle name="20% - Accent1 9 3 7 4 2" xfId="42001"/>
    <cellStyle name="20% - Accent1 9 3 7 5" xfId="23207"/>
    <cellStyle name="20% - Accent1 9 3 7 5 2" xfId="44784"/>
    <cellStyle name="20% - Accent1 9 3 7 6" xfId="26060"/>
    <cellStyle name="20% - Accent1 9 3 7 6 2" xfId="47635"/>
    <cellStyle name="20% - Accent1 9 3 7 7" xfId="12407"/>
    <cellStyle name="20% - Accent1 9 3 7 7 2" xfId="34030"/>
    <cellStyle name="20% - Accent1 9 3 7 8" xfId="7198"/>
    <cellStyle name="20% - Accent1 9 3 7 9" xfId="28841"/>
    <cellStyle name="20% - Accent1 9 3 8" xfId="7516"/>
    <cellStyle name="20% - Accent1 9 3 8 2" xfId="17970"/>
    <cellStyle name="20% - Accent1 9 3 8 2 2" xfId="39563"/>
    <cellStyle name="20% - Accent1 9 3 8 3" xfId="20767"/>
    <cellStyle name="20% - Accent1 9 3 8 3 2" xfId="42346"/>
    <cellStyle name="20% - Accent1 9 3 8 4" xfId="23552"/>
    <cellStyle name="20% - Accent1 9 3 8 4 2" xfId="45129"/>
    <cellStyle name="20% - Accent1 9 3 8 5" xfId="26405"/>
    <cellStyle name="20% - Accent1 9 3 8 5 2" xfId="47980"/>
    <cellStyle name="20% - Accent1 9 3 8 6" xfId="12762"/>
    <cellStyle name="20% - Accent1 9 3 8 6 2" xfId="34375"/>
    <cellStyle name="20% - Accent1 9 3 8 7" xfId="29158"/>
    <cellStyle name="20% - Accent1 9 3 9" xfId="10335"/>
    <cellStyle name="20% - Accent1 9 3 9 2" xfId="31960"/>
    <cellStyle name="20% - Accent1 9 4" xfId="104"/>
    <cellStyle name="20% - Accent1 9 4 10" xfId="13083"/>
    <cellStyle name="20% - Accent1 9 4 10 2" xfId="34695"/>
    <cellStyle name="20% - Accent1 9 4 11" xfId="15578"/>
    <cellStyle name="20% - Accent1 9 4 11 2" xfId="37172"/>
    <cellStyle name="20% - Accent1 9 4 12" xfId="18376"/>
    <cellStyle name="20% - Accent1 9 4 12 2" xfId="39955"/>
    <cellStyle name="20% - Accent1 9 4 13" xfId="21159"/>
    <cellStyle name="20% - Accent1 9 4 13 2" xfId="42738"/>
    <cellStyle name="20% - Accent1 9 4 14" xfId="24014"/>
    <cellStyle name="20% - Accent1 9 4 14 2" xfId="45589"/>
    <cellStyle name="20% - Accent1 9 4 15" xfId="9987"/>
    <cellStyle name="20% - Accent1 9 4 15 2" xfId="31627"/>
    <cellStyle name="20% - Accent1 9 4 16" xfId="5044"/>
    <cellStyle name="20% - Accent1 9 4 17" xfId="26744"/>
    <cellStyle name="20% - Accent1 9 4 18" xfId="48926"/>
    <cellStyle name="20% - Accent1 9 4 2" xfId="105"/>
    <cellStyle name="20% - Accent1 9 4 2 10" xfId="18514"/>
    <cellStyle name="20% - Accent1 9 4 2 10 2" xfId="40093"/>
    <cellStyle name="20% - Accent1 9 4 2 11" xfId="21297"/>
    <cellStyle name="20% - Accent1 9 4 2 11 2" xfId="42876"/>
    <cellStyle name="20% - Accent1 9 4 2 12" xfId="24152"/>
    <cellStyle name="20% - Accent1 9 4 2 12 2" xfId="45727"/>
    <cellStyle name="20% - Accent1 9 4 2 13" xfId="10125"/>
    <cellStyle name="20% - Accent1 9 4 2 13 2" xfId="31765"/>
    <cellStyle name="20% - Accent1 9 4 2 14" xfId="5045"/>
    <cellStyle name="20% - Accent1 9 4 2 15" xfId="26745"/>
    <cellStyle name="20% - Accent1 9 4 2 16" xfId="48927"/>
    <cellStyle name="20% - Accent1 9 4 2 2" xfId="2904"/>
    <cellStyle name="20% - Accent1 9 4 2 2 10" xfId="27278"/>
    <cellStyle name="20% - Accent1 9 4 2 2 11" xfId="48928"/>
    <cellStyle name="20% - Accent1 9 4 2 2 2" xfId="4537"/>
    <cellStyle name="20% - Accent1 9 4 2 2 2 10" xfId="48929"/>
    <cellStyle name="20% - Accent1 9 4 2 2 2 2" xfId="9086"/>
    <cellStyle name="20% - Accent1 9 4 2 2 2 2 2" xfId="14650"/>
    <cellStyle name="20% - Accent1 9 4 2 2 2 2 2 2" xfId="36262"/>
    <cellStyle name="20% - Accent1 9 4 2 2 2 2 3" xfId="30728"/>
    <cellStyle name="20% - Accent1 9 4 2 2 2 2 4" xfId="48930"/>
    <cellStyle name="20% - Accent1 9 4 2 2 2 3" xfId="17097"/>
    <cellStyle name="20% - Accent1 9 4 2 2 2 3 2" xfId="38690"/>
    <cellStyle name="20% - Accent1 9 4 2 2 2 4" xfId="19894"/>
    <cellStyle name="20% - Accent1 9 4 2 2 2 4 2" xfId="41473"/>
    <cellStyle name="20% - Accent1 9 4 2 2 2 5" xfId="22679"/>
    <cellStyle name="20% - Accent1 9 4 2 2 2 5 2" xfId="44256"/>
    <cellStyle name="20% - Accent1 9 4 2 2 2 6" xfId="25532"/>
    <cellStyle name="20% - Accent1 9 4 2 2 2 6 2" xfId="47107"/>
    <cellStyle name="20% - Accent1 9 4 2 2 2 7" xfId="11879"/>
    <cellStyle name="20% - Accent1 9 4 2 2 2 7 2" xfId="33502"/>
    <cellStyle name="20% - Accent1 9 4 2 2 2 8" xfId="6665"/>
    <cellStyle name="20% - Accent1 9 4 2 2 2 9" xfId="28313"/>
    <cellStyle name="20% - Accent1 9 4 2 2 3" xfId="8051"/>
    <cellStyle name="20% - Accent1 9 4 2 2 3 2" xfId="13615"/>
    <cellStyle name="20% - Accent1 9 4 2 2 3 2 2" xfId="35227"/>
    <cellStyle name="20% - Accent1 9 4 2 2 3 2 3" xfId="48932"/>
    <cellStyle name="20% - Accent1 9 4 2 2 3 3" xfId="29693"/>
    <cellStyle name="20% - Accent1 9 4 2 2 3 4" xfId="48931"/>
    <cellStyle name="20% - Accent1 9 4 2 2 4" xfId="16062"/>
    <cellStyle name="20% - Accent1 9 4 2 2 4 2" xfId="37655"/>
    <cellStyle name="20% - Accent1 9 4 2 2 4 3" xfId="48933"/>
    <cellStyle name="20% - Accent1 9 4 2 2 5" xfId="18859"/>
    <cellStyle name="20% - Accent1 9 4 2 2 5 2" xfId="40438"/>
    <cellStyle name="20% - Accent1 9 4 2 2 6" xfId="21642"/>
    <cellStyle name="20% - Accent1 9 4 2 2 6 2" xfId="43221"/>
    <cellStyle name="20% - Accent1 9 4 2 2 7" xfId="24497"/>
    <cellStyle name="20% - Accent1 9 4 2 2 7 2" xfId="46072"/>
    <cellStyle name="20% - Accent1 9 4 2 2 8" xfId="10844"/>
    <cellStyle name="20% - Accent1 9 4 2 2 8 2" xfId="32467"/>
    <cellStyle name="20% - Accent1 9 4 2 2 9" xfId="5581"/>
    <cellStyle name="20% - Accent1 9 4 2 3" xfId="3282"/>
    <cellStyle name="20% - Accent1 9 4 2 3 10" xfId="27623"/>
    <cellStyle name="20% - Accent1 9 4 2 3 11" xfId="48934"/>
    <cellStyle name="20% - Accent1 9 4 2 3 2" xfId="4882"/>
    <cellStyle name="20% - Accent1 9 4 2 3 2 10" xfId="48935"/>
    <cellStyle name="20% - Accent1 9 4 2 3 2 2" xfId="9431"/>
    <cellStyle name="20% - Accent1 9 4 2 3 2 2 2" xfId="14995"/>
    <cellStyle name="20% - Accent1 9 4 2 3 2 2 2 2" xfId="36607"/>
    <cellStyle name="20% - Accent1 9 4 2 3 2 2 3" xfId="31073"/>
    <cellStyle name="20% - Accent1 9 4 2 3 2 3" xfId="17442"/>
    <cellStyle name="20% - Accent1 9 4 2 3 2 3 2" xfId="39035"/>
    <cellStyle name="20% - Accent1 9 4 2 3 2 4" xfId="20239"/>
    <cellStyle name="20% - Accent1 9 4 2 3 2 4 2" xfId="41818"/>
    <cellStyle name="20% - Accent1 9 4 2 3 2 5" xfId="23024"/>
    <cellStyle name="20% - Accent1 9 4 2 3 2 5 2" xfId="44601"/>
    <cellStyle name="20% - Accent1 9 4 2 3 2 6" xfId="25877"/>
    <cellStyle name="20% - Accent1 9 4 2 3 2 6 2" xfId="47452"/>
    <cellStyle name="20% - Accent1 9 4 2 3 2 7" xfId="12224"/>
    <cellStyle name="20% - Accent1 9 4 2 3 2 7 2" xfId="33847"/>
    <cellStyle name="20% - Accent1 9 4 2 3 2 8" xfId="7012"/>
    <cellStyle name="20% - Accent1 9 4 2 3 2 9" xfId="28658"/>
    <cellStyle name="20% - Accent1 9 4 2 3 3" xfId="8396"/>
    <cellStyle name="20% - Accent1 9 4 2 3 3 2" xfId="13960"/>
    <cellStyle name="20% - Accent1 9 4 2 3 3 2 2" xfId="35572"/>
    <cellStyle name="20% - Accent1 9 4 2 3 3 3" xfId="30038"/>
    <cellStyle name="20% - Accent1 9 4 2 3 4" xfId="16407"/>
    <cellStyle name="20% - Accent1 9 4 2 3 4 2" xfId="38000"/>
    <cellStyle name="20% - Accent1 9 4 2 3 5" xfId="19204"/>
    <cellStyle name="20% - Accent1 9 4 2 3 5 2" xfId="40783"/>
    <cellStyle name="20% - Accent1 9 4 2 3 6" xfId="21989"/>
    <cellStyle name="20% - Accent1 9 4 2 3 6 2" xfId="43566"/>
    <cellStyle name="20% - Accent1 9 4 2 3 7" xfId="24842"/>
    <cellStyle name="20% - Accent1 9 4 2 3 7 2" xfId="46417"/>
    <cellStyle name="20% - Accent1 9 4 2 3 8" xfId="11189"/>
    <cellStyle name="20% - Accent1 9 4 2 3 8 2" xfId="32812"/>
    <cellStyle name="20% - Accent1 9 4 2 3 9" xfId="5926"/>
    <cellStyle name="20% - Accent1 9 4 2 4" xfId="2272"/>
    <cellStyle name="20% - Accent1 9 4 2 4 10" xfId="48936"/>
    <cellStyle name="20% - Accent1 9 4 2 4 2" xfId="4006"/>
    <cellStyle name="20% - Accent1 9 4 2 4 2 2" xfId="14119"/>
    <cellStyle name="20% - Accent1 9 4 2 4 2 2 2" xfId="35731"/>
    <cellStyle name="20% - Accent1 9 4 2 4 2 3" xfId="8555"/>
    <cellStyle name="20% - Accent1 9 4 2 4 2 4" xfId="30197"/>
    <cellStyle name="20% - Accent1 9 4 2 4 2 5" xfId="48937"/>
    <cellStyle name="20% - Accent1 9 4 2 4 3" xfId="16566"/>
    <cellStyle name="20% - Accent1 9 4 2 4 3 2" xfId="38159"/>
    <cellStyle name="20% - Accent1 9 4 2 4 4" xfId="19363"/>
    <cellStyle name="20% - Accent1 9 4 2 4 4 2" xfId="40942"/>
    <cellStyle name="20% - Accent1 9 4 2 4 5" xfId="22148"/>
    <cellStyle name="20% - Accent1 9 4 2 4 5 2" xfId="43725"/>
    <cellStyle name="20% - Accent1 9 4 2 4 6" xfId="25001"/>
    <cellStyle name="20% - Accent1 9 4 2 4 6 2" xfId="46576"/>
    <cellStyle name="20% - Accent1 9 4 2 4 7" xfId="11348"/>
    <cellStyle name="20% - Accent1 9 4 2 4 7 2" xfId="32971"/>
    <cellStyle name="20% - Accent1 9 4 2 4 8" xfId="6085"/>
    <cellStyle name="20% - Accent1 9 4 2 4 9" xfId="27782"/>
    <cellStyle name="20% - Accent1 9 4 2 5" xfId="3463"/>
    <cellStyle name="20% - Accent1 9 4 2 5 10" xfId="48938"/>
    <cellStyle name="20% - Accent1 9 4 2 5 2" xfId="9778"/>
    <cellStyle name="20% - Accent1 9 4 2 5 2 2" xfId="15340"/>
    <cellStyle name="20% - Accent1 9 4 2 5 2 2 2" xfId="36952"/>
    <cellStyle name="20% - Accent1 9 4 2 5 2 3" xfId="31418"/>
    <cellStyle name="20% - Accent1 9 4 2 5 3" xfId="17787"/>
    <cellStyle name="20% - Accent1 9 4 2 5 3 2" xfId="39380"/>
    <cellStyle name="20% - Accent1 9 4 2 5 4" xfId="20584"/>
    <cellStyle name="20% - Accent1 9 4 2 5 4 2" xfId="42163"/>
    <cellStyle name="20% - Accent1 9 4 2 5 5" xfId="23369"/>
    <cellStyle name="20% - Accent1 9 4 2 5 5 2" xfId="44946"/>
    <cellStyle name="20% - Accent1 9 4 2 5 6" xfId="26222"/>
    <cellStyle name="20% - Accent1 9 4 2 5 6 2" xfId="47797"/>
    <cellStyle name="20% - Accent1 9 4 2 5 7" xfId="12569"/>
    <cellStyle name="20% - Accent1 9 4 2 5 7 2" xfId="34192"/>
    <cellStyle name="20% - Accent1 9 4 2 5 8" xfId="7360"/>
    <cellStyle name="20% - Accent1 9 4 2 5 9" xfId="29003"/>
    <cellStyle name="20% - Accent1 9 4 2 6" xfId="7520"/>
    <cellStyle name="20% - Accent1 9 4 2 6 2" xfId="18132"/>
    <cellStyle name="20% - Accent1 9 4 2 6 2 2" xfId="39725"/>
    <cellStyle name="20% - Accent1 9 4 2 6 3" xfId="20929"/>
    <cellStyle name="20% - Accent1 9 4 2 6 3 2" xfId="42508"/>
    <cellStyle name="20% - Accent1 9 4 2 6 4" xfId="23714"/>
    <cellStyle name="20% - Accent1 9 4 2 6 4 2" xfId="45291"/>
    <cellStyle name="20% - Accent1 9 4 2 6 5" xfId="26567"/>
    <cellStyle name="20% - Accent1 9 4 2 6 5 2" xfId="48142"/>
    <cellStyle name="20% - Accent1 9 4 2 6 6" xfId="12924"/>
    <cellStyle name="20% - Accent1 9 4 2 6 6 2" xfId="34537"/>
    <cellStyle name="20% - Accent1 9 4 2 6 7" xfId="29162"/>
    <cellStyle name="20% - Accent1 9 4 2 7" xfId="10497"/>
    <cellStyle name="20% - Accent1 9 4 2 7 2" xfId="32122"/>
    <cellStyle name="20% - Accent1 9 4 2 8" xfId="13084"/>
    <cellStyle name="20% - Accent1 9 4 2 8 2" xfId="34696"/>
    <cellStyle name="20% - Accent1 9 4 2 9" xfId="15716"/>
    <cellStyle name="20% - Accent1 9 4 2 9 2" xfId="37310"/>
    <cellStyle name="20% - Accent1 9 4 3" xfId="106"/>
    <cellStyle name="20% - Accent1 9 4 3 10" xfId="18606"/>
    <cellStyle name="20% - Accent1 9 4 3 10 2" xfId="40185"/>
    <cellStyle name="20% - Accent1 9 4 3 11" xfId="21389"/>
    <cellStyle name="20% - Accent1 9 4 3 11 2" xfId="42968"/>
    <cellStyle name="20% - Accent1 9 4 3 12" xfId="24244"/>
    <cellStyle name="20% - Accent1 9 4 3 12 2" xfId="45819"/>
    <cellStyle name="20% - Accent1 9 4 3 13" xfId="10217"/>
    <cellStyle name="20% - Accent1 9 4 3 13 2" xfId="31857"/>
    <cellStyle name="20% - Accent1 9 4 3 14" xfId="5046"/>
    <cellStyle name="20% - Accent1 9 4 3 15" xfId="26746"/>
    <cellStyle name="20% - Accent1 9 4 3 16" xfId="48939"/>
    <cellStyle name="20% - Accent1 9 4 3 2" xfId="2996"/>
    <cellStyle name="20% - Accent1 9 4 3 2 10" xfId="27370"/>
    <cellStyle name="20% - Accent1 9 4 3 2 11" xfId="48940"/>
    <cellStyle name="20% - Accent1 9 4 3 2 2" xfId="4629"/>
    <cellStyle name="20% - Accent1 9 4 3 2 2 10" xfId="48941"/>
    <cellStyle name="20% - Accent1 9 4 3 2 2 2" xfId="9178"/>
    <cellStyle name="20% - Accent1 9 4 3 2 2 2 2" xfId="14742"/>
    <cellStyle name="20% - Accent1 9 4 3 2 2 2 2 2" xfId="36354"/>
    <cellStyle name="20% - Accent1 9 4 3 2 2 2 3" xfId="30820"/>
    <cellStyle name="20% - Accent1 9 4 3 2 2 3" xfId="17189"/>
    <cellStyle name="20% - Accent1 9 4 3 2 2 3 2" xfId="38782"/>
    <cellStyle name="20% - Accent1 9 4 3 2 2 4" xfId="19986"/>
    <cellStyle name="20% - Accent1 9 4 3 2 2 4 2" xfId="41565"/>
    <cellStyle name="20% - Accent1 9 4 3 2 2 5" xfId="22771"/>
    <cellStyle name="20% - Accent1 9 4 3 2 2 5 2" xfId="44348"/>
    <cellStyle name="20% - Accent1 9 4 3 2 2 6" xfId="25624"/>
    <cellStyle name="20% - Accent1 9 4 3 2 2 6 2" xfId="47199"/>
    <cellStyle name="20% - Accent1 9 4 3 2 2 7" xfId="11971"/>
    <cellStyle name="20% - Accent1 9 4 3 2 2 7 2" xfId="33594"/>
    <cellStyle name="20% - Accent1 9 4 3 2 2 8" xfId="6757"/>
    <cellStyle name="20% - Accent1 9 4 3 2 2 9" xfId="28405"/>
    <cellStyle name="20% - Accent1 9 4 3 2 3" xfId="8143"/>
    <cellStyle name="20% - Accent1 9 4 3 2 3 2" xfId="13707"/>
    <cellStyle name="20% - Accent1 9 4 3 2 3 2 2" xfId="35319"/>
    <cellStyle name="20% - Accent1 9 4 3 2 3 3" xfId="29785"/>
    <cellStyle name="20% - Accent1 9 4 3 2 4" xfId="16154"/>
    <cellStyle name="20% - Accent1 9 4 3 2 4 2" xfId="37747"/>
    <cellStyle name="20% - Accent1 9 4 3 2 5" xfId="18951"/>
    <cellStyle name="20% - Accent1 9 4 3 2 5 2" xfId="40530"/>
    <cellStyle name="20% - Accent1 9 4 3 2 6" xfId="21734"/>
    <cellStyle name="20% - Accent1 9 4 3 2 6 2" xfId="43313"/>
    <cellStyle name="20% - Accent1 9 4 3 2 7" xfId="24589"/>
    <cellStyle name="20% - Accent1 9 4 3 2 7 2" xfId="46164"/>
    <cellStyle name="20% - Accent1 9 4 3 2 8" xfId="10936"/>
    <cellStyle name="20% - Accent1 9 4 3 2 8 2" xfId="32559"/>
    <cellStyle name="20% - Accent1 9 4 3 2 9" xfId="5673"/>
    <cellStyle name="20% - Accent1 9 4 3 3" xfId="3374"/>
    <cellStyle name="20% - Accent1 9 4 3 3 10" xfId="27715"/>
    <cellStyle name="20% - Accent1 9 4 3 3 11" xfId="48942"/>
    <cellStyle name="20% - Accent1 9 4 3 3 2" xfId="4974"/>
    <cellStyle name="20% - Accent1 9 4 3 3 2 10" xfId="48943"/>
    <cellStyle name="20% - Accent1 9 4 3 3 2 2" xfId="9523"/>
    <cellStyle name="20% - Accent1 9 4 3 3 2 2 2" xfId="15087"/>
    <cellStyle name="20% - Accent1 9 4 3 3 2 2 2 2" xfId="36699"/>
    <cellStyle name="20% - Accent1 9 4 3 3 2 2 3" xfId="31165"/>
    <cellStyle name="20% - Accent1 9 4 3 3 2 3" xfId="17534"/>
    <cellStyle name="20% - Accent1 9 4 3 3 2 3 2" xfId="39127"/>
    <cellStyle name="20% - Accent1 9 4 3 3 2 4" xfId="20331"/>
    <cellStyle name="20% - Accent1 9 4 3 3 2 4 2" xfId="41910"/>
    <cellStyle name="20% - Accent1 9 4 3 3 2 5" xfId="23116"/>
    <cellStyle name="20% - Accent1 9 4 3 3 2 5 2" xfId="44693"/>
    <cellStyle name="20% - Accent1 9 4 3 3 2 6" xfId="25969"/>
    <cellStyle name="20% - Accent1 9 4 3 3 2 6 2" xfId="47544"/>
    <cellStyle name="20% - Accent1 9 4 3 3 2 7" xfId="12316"/>
    <cellStyle name="20% - Accent1 9 4 3 3 2 7 2" xfId="33939"/>
    <cellStyle name="20% - Accent1 9 4 3 3 2 8" xfId="7104"/>
    <cellStyle name="20% - Accent1 9 4 3 3 2 9" xfId="28750"/>
    <cellStyle name="20% - Accent1 9 4 3 3 3" xfId="8488"/>
    <cellStyle name="20% - Accent1 9 4 3 3 3 2" xfId="14052"/>
    <cellStyle name="20% - Accent1 9 4 3 3 3 2 2" xfId="35664"/>
    <cellStyle name="20% - Accent1 9 4 3 3 3 3" xfId="30130"/>
    <cellStyle name="20% - Accent1 9 4 3 3 4" xfId="16499"/>
    <cellStyle name="20% - Accent1 9 4 3 3 4 2" xfId="38092"/>
    <cellStyle name="20% - Accent1 9 4 3 3 5" xfId="19296"/>
    <cellStyle name="20% - Accent1 9 4 3 3 5 2" xfId="40875"/>
    <cellStyle name="20% - Accent1 9 4 3 3 6" xfId="22081"/>
    <cellStyle name="20% - Accent1 9 4 3 3 6 2" xfId="43658"/>
    <cellStyle name="20% - Accent1 9 4 3 3 7" xfId="24934"/>
    <cellStyle name="20% - Accent1 9 4 3 3 7 2" xfId="46509"/>
    <cellStyle name="20% - Accent1 9 4 3 3 8" xfId="11281"/>
    <cellStyle name="20% - Accent1 9 4 3 3 8 2" xfId="32904"/>
    <cellStyle name="20% - Accent1 9 4 3 3 9" xfId="6018"/>
    <cellStyle name="20% - Accent1 9 4 3 4" xfId="2273"/>
    <cellStyle name="20% - Accent1 9 4 3 4 10" xfId="48944"/>
    <cellStyle name="20% - Accent1 9 4 3 4 2" xfId="4007"/>
    <cellStyle name="20% - Accent1 9 4 3 4 2 2" xfId="14120"/>
    <cellStyle name="20% - Accent1 9 4 3 4 2 2 2" xfId="35732"/>
    <cellStyle name="20% - Accent1 9 4 3 4 2 3" xfId="8556"/>
    <cellStyle name="20% - Accent1 9 4 3 4 2 4" xfId="30198"/>
    <cellStyle name="20% - Accent1 9 4 3 4 3" xfId="16567"/>
    <cellStyle name="20% - Accent1 9 4 3 4 3 2" xfId="38160"/>
    <cellStyle name="20% - Accent1 9 4 3 4 4" xfId="19364"/>
    <cellStyle name="20% - Accent1 9 4 3 4 4 2" xfId="40943"/>
    <cellStyle name="20% - Accent1 9 4 3 4 5" xfId="22149"/>
    <cellStyle name="20% - Accent1 9 4 3 4 5 2" xfId="43726"/>
    <cellStyle name="20% - Accent1 9 4 3 4 6" xfId="25002"/>
    <cellStyle name="20% - Accent1 9 4 3 4 6 2" xfId="46577"/>
    <cellStyle name="20% - Accent1 9 4 3 4 7" xfId="11349"/>
    <cellStyle name="20% - Accent1 9 4 3 4 7 2" xfId="32972"/>
    <cellStyle name="20% - Accent1 9 4 3 4 8" xfId="6086"/>
    <cellStyle name="20% - Accent1 9 4 3 4 9" xfId="27783"/>
    <cellStyle name="20% - Accent1 9 4 3 5" xfId="3464"/>
    <cellStyle name="20% - Accent1 9 4 3 5 2" xfId="9870"/>
    <cellStyle name="20% - Accent1 9 4 3 5 2 2" xfId="15432"/>
    <cellStyle name="20% - Accent1 9 4 3 5 2 2 2" xfId="37044"/>
    <cellStyle name="20% - Accent1 9 4 3 5 2 3" xfId="31510"/>
    <cellStyle name="20% - Accent1 9 4 3 5 3" xfId="17879"/>
    <cellStyle name="20% - Accent1 9 4 3 5 3 2" xfId="39472"/>
    <cellStyle name="20% - Accent1 9 4 3 5 4" xfId="20676"/>
    <cellStyle name="20% - Accent1 9 4 3 5 4 2" xfId="42255"/>
    <cellStyle name="20% - Accent1 9 4 3 5 5" xfId="23461"/>
    <cellStyle name="20% - Accent1 9 4 3 5 5 2" xfId="45038"/>
    <cellStyle name="20% - Accent1 9 4 3 5 6" xfId="26314"/>
    <cellStyle name="20% - Accent1 9 4 3 5 6 2" xfId="47889"/>
    <cellStyle name="20% - Accent1 9 4 3 5 7" xfId="12661"/>
    <cellStyle name="20% - Accent1 9 4 3 5 7 2" xfId="34284"/>
    <cellStyle name="20% - Accent1 9 4 3 5 8" xfId="7452"/>
    <cellStyle name="20% - Accent1 9 4 3 5 9" xfId="29095"/>
    <cellStyle name="20% - Accent1 9 4 3 6" xfId="7521"/>
    <cellStyle name="20% - Accent1 9 4 3 6 2" xfId="18224"/>
    <cellStyle name="20% - Accent1 9 4 3 6 2 2" xfId="39817"/>
    <cellStyle name="20% - Accent1 9 4 3 6 3" xfId="21021"/>
    <cellStyle name="20% - Accent1 9 4 3 6 3 2" xfId="42600"/>
    <cellStyle name="20% - Accent1 9 4 3 6 4" xfId="23806"/>
    <cellStyle name="20% - Accent1 9 4 3 6 4 2" xfId="45383"/>
    <cellStyle name="20% - Accent1 9 4 3 6 5" xfId="26659"/>
    <cellStyle name="20% - Accent1 9 4 3 6 5 2" xfId="48234"/>
    <cellStyle name="20% - Accent1 9 4 3 6 6" xfId="13016"/>
    <cellStyle name="20% - Accent1 9 4 3 6 6 2" xfId="34629"/>
    <cellStyle name="20% - Accent1 9 4 3 6 7" xfId="29163"/>
    <cellStyle name="20% - Accent1 9 4 3 7" xfId="10589"/>
    <cellStyle name="20% - Accent1 9 4 3 7 2" xfId="32214"/>
    <cellStyle name="20% - Accent1 9 4 3 8" xfId="13085"/>
    <cellStyle name="20% - Accent1 9 4 3 8 2" xfId="34697"/>
    <cellStyle name="20% - Accent1 9 4 3 9" xfId="15808"/>
    <cellStyle name="20% - Accent1 9 4 3 9 2" xfId="37402"/>
    <cellStyle name="20% - Accent1 9 4 4" xfId="2766"/>
    <cellStyle name="20% - Accent1 9 4 4 10" xfId="27140"/>
    <cellStyle name="20% - Accent1 9 4 4 11" xfId="48945"/>
    <cellStyle name="20% - Accent1 9 4 4 2" xfId="4399"/>
    <cellStyle name="20% - Accent1 9 4 4 2 10" xfId="48946"/>
    <cellStyle name="20% - Accent1 9 4 4 2 2" xfId="8948"/>
    <cellStyle name="20% - Accent1 9 4 4 2 2 2" xfId="14512"/>
    <cellStyle name="20% - Accent1 9 4 4 2 2 2 2" xfId="36124"/>
    <cellStyle name="20% - Accent1 9 4 4 2 2 3" xfId="30590"/>
    <cellStyle name="20% - Accent1 9 4 4 2 3" xfId="16959"/>
    <cellStyle name="20% - Accent1 9 4 4 2 3 2" xfId="38552"/>
    <cellStyle name="20% - Accent1 9 4 4 2 4" xfId="19756"/>
    <cellStyle name="20% - Accent1 9 4 4 2 4 2" xfId="41335"/>
    <cellStyle name="20% - Accent1 9 4 4 2 5" xfId="22541"/>
    <cellStyle name="20% - Accent1 9 4 4 2 5 2" xfId="44118"/>
    <cellStyle name="20% - Accent1 9 4 4 2 6" xfId="25394"/>
    <cellStyle name="20% - Accent1 9 4 4 2 6 2" xfId="46969"/>
    <cellStyle name="20% - Accent1 9 4 4 2 7" xfId="11741"/>
    <cellStyle name="20% - Accent1 9 4 4 2 7 2" xfId="33364"/>
    <cellStyle name="20% - Accent1 9 4 4 2 8" xfId="6527"/>
    <cellStyle name="20% - Accent1 9 4 4 2 9" xfId="28175"/>
    <cellStyle name="20% - Accent1 9 4 4 3" xfId="7913"/>
    <cellStyle name="20% - Accent1 9 4 4 3 2" xfId="13477"/>
    <cellStyle name="20% - Accent1 9 4 4 3 2 2" xfId="35089"/>
    <cellStyle name="20% - Accent1 9 4 4 3 3" xfId="29555"/>
    <cellStyle name="20% - Accent1 9 4 4 4" xfId="15924"/>
    <cellStyle name="20% - Accent1 9 4 4 4 2" xfId="37517"/>
    <cellStyle name="20% - Accent1 9 4 4 5" xfId="18721"/>
    <cellStyle name="20% - Accent1 9 4 4 5 2" xfId="40300"/>
    <cellStyle name="20% - Accent1 9 4 4 6" xfId="21504"/>
    <cellStyle name="20% - Accent1 9 4 4 6 2" xfId="43083"/>
    <cellStyle name="20% - Accent1 9 4 4 7" xfId="24359"/>
    <cellStyle name="20% - Accent1 9 4 4 7 2" xfId="45934"/>
    <cellStyle name="20% - Accent1 9 4 4 8" xfId="10706"/>
    <cellStyle name="20% - Accent1 9 4 4 8 2" xfId="32329"/>
    <cellStyle name="20% - Accent1 9 4 4 9" xfId="5443"/>
    <cellStyle name="20% - Accent1 9 4 5" xfId="3124"/>
    <cellStyle name="20% - Accent1 9 4 5 10" xfId="27485"/>
    <cellStyle name="20% - Accent1 9 4 5 11" xfId="48947"/>
    <cellStyle name="20% - Accent1 9 4 5 2" xfId="4744"/>
    <cellStyle name="20% - Accent1 9 4 5 2 10" xfId="48948"/>
    <cellStyle name="20% - Accent1 9 4 5 2 2" xfId="9293"/>
    <cellStyle name="20% - Accent1 9 4 5 2 2 2" xfId="14857"/>
    <cellStyle name="20% - Accent1 9 4 5 2 2 2 2" xfId="36469"/>
    <cellStyle name="20% - Accent1 9 4 5 2 2 3" xfId="30935"/>
    <cellStyle name="20% - Accent1 9 4 5 2 3" xfId="17304"/>
    <cellStyle name="20% - Accent1 9 4 5 2 3 2" xfId="38897"/>
    <cellStyle name="20% - Accent1 9 4 5 2 4" xfId="20101"/>
    <cellStyle name="20% - Accent1 9 4 5 2 4 2" xfId="41680"/>
    <cellStyle name="20% - Accent1 9 4 5 2 5" xfId="22886"/>
    <cellStyle name="20% - Accent1 9 4 5 2 5 2" xfId="44463"/>
    <cellStyle name="20% - Accent1 9 4 5 2 6" xfId="25739"/>
    <cellStyle name="20% - Accent1 9 4 5 2 6 2" xfId="47314"/>
    <cellStyle name="20% - Accent1 9 4 5 2 7" xfId="12086"/>
    <cellStyle name="20% - Accent1 9 4 5 2 7 2" xfId="33709"/>
    <cellStyle name="20% - Accent1 9 4 5 2 8" xfId="6874"/>
    <cellStyle name="20% - Accent1 9 4 5 2 9" xfId="28520"/>
    <cellStyle name="20% - Accent1 9 4 5 3" xfId="8258"/>
    <cellStyle name="20% - Accent1 9 4 5 3 2" xfId="13822"/>
    <cellStyle name="20% - Accent1 9 4 5 3 2 2" xfId="35434"/>
    <cellStyle name="20% - Accent1 9 4 5 3 3" xfId="29900"/>
    <cellStyle name="20% - Accent1 9 4 5 4" xfId="16269"/>
    <cellStyle name="20% - Accent1 9 4 5 4 2" xfId="37862"/>
    <cellStyle name="20% - Accent1 9 4 5 5" xfId="19066"/>
    <cellStyle name="20% - Accent1 9 4 5 5 2" xfId="40645"/>
    <cellStyle name="20% - Accent1 9 4 5 6" xfId="21851"/>
    <cellStyle name="20% - Accent1 9 4 5 6 2" xfId="43428"/>
    <cellStyle name="20% - Accent1 9 4 5 7" xfId="24704"/>
    <cellStyle name="20% - Accent1 9 4 5 7 2" xfId="46279"/>
    <cellStyle name="20% - Accent1 9 4 5 8" xfId="11051"/>
    <cellStyle name="20% - Accent1 9 4 5 8 2" xfId="32674"/>
    <cellStyle name="20% - Accent1 9 4 5 9" xfId="5788"/>
    <cellStyle name="20% - Accent1 9 4 6" xfId="2271"/>
    <cellStyle name="20% - Accent1 9 4 6 10" xfId="48949"/>
    <cellStyle name="20% - Accent1 9 4 6 2" xfId="4005"/>
    <cellStyle name="20% - Accent1 9 4 6 2 2" xfId="14118"/>
    <cellStyle name="20% - Accent1 9 4 6 2 2 2" xfId="35730"/>
    <cellStyle name="20% - Accent1 9 4 6 2 3" xfId="8554"/>
    <cellStyle name="20% - Accent1 9 4 6 2 4" xfId="30196"/>
    <cellStyle name="20% - Accent1 9 4 6 3" xfId="16565"/>
    <cellStyle name="20% - Accent1 9 4 6 3 2" xfId="38158"/>
    <cellStyle name="20% - Accent1 9 4 6 4" xfId="19362"/>
    <cellStyle name="20% - Accent1 9 4 6 4 2" xfId="40941"/>
    <cellStyle name="20% - Accent1 9 4 6 5" xfId="22147"/>
    <cellStyle name="20% - Accent1 9 4 6 5 2" xfId="43724"/>
    <cellStyle name="20% - Accent1 9 4 6 6" xfId="25000"/>
    <cellStyle name="20% - Accent1 9 4 6 6 2" xfId="46575"/>
    <cellStyle name="20% - Accent1 9 4 6 7" xfId="11347"/>
    <cellStyle name="20% - Accent1 9 4 6 7 2" xfId="32970"/>
    <cellStyle name="20% - Accent1 9 4 6 8" xfId="6084"/>
    <cellStyle name="20% - Accent1 9 4 6 9" xfId="27781"/>
    <cellStyle name="20% - Accent1 9 4 7" xfId="3462"/>
    <cellStyle name="20% - Accent1 9 4 7 2" xfId="9640"/>
    <cellStyle name="20% - Accent1 9 4 7 2 2" xfId="15202"/>
    <cellStyle name="20% - Accent1 9 4 7 2 2 2" xfId="36814"/>
    <cellStyle name="20% - Accent1 9 4 7 2 3" xfId="31280"/>
    <cellStyle name="20% - Accent1 9 4 7 3" xfId="17649"/>
    <cellStyle name="20% - Accent1 9 4 7 3 2" xfId="39242"/>
    <cellStyle name="20% - Accent1 9 4 7 4" xfId="20446"/>
    <cellStyle name="20% - Accent1 9 4 7 4 2" xfId="42025"/>
    <cellStyle name="20% - Accent1 9 4 7 5" xfId="23231"/>
    <cellStyle name="20% - Accent1 9 4 7 5 2" xfId="44808"/>
    <cellStyle name="20% - Accent1 9 4 7 6" xfId="26084"/>
    <cellStyle name="20% - Accent1 9 4 7 6 2" xfId="47659"/>
    <cellStyle name="20% - Accent1 9 4 7 7" xfId="12431"/>
    <cellStyle name="20% - Accent1 9 4 7 7 2" xfId="34054"/>
    <cellStyle name="20% - Accent1 9 4 7 8" xfId="7222"/>
    <cellStyle name="20% - Accent1 9 4 7 9" xfId="28865"/>
    <cellStyle name="20% - Accent1 9 4 8" xfId="7519"/>
    <cellStyle name="20% - Accent1 9 4 8 2" xfId="17994"/>
    <cellStyle name="20% - Accent1 9 4 8 2 2" xfId="39587"/>
    <cellStyle name="20% - Accent1 9 4 8 3" xfId="20791"/>
    <cellStyle name="20% - Accent1 9 4 8 3 2" xfId="42370"/>
    <cellStyle name="20% - Accent1 9 4 8 4" xfId="23576"/>
    <cellStyle name="20% - Accent1 9 4 8 4 2" xfId="45153"/>
    <cellStyle name="20% - Accent1 9 4 8 5" xfId="26429"/>
    <cellStyle name="20% - Accent1 9 4 8 5 2" xfId="48004"/>
    <cellStyle name="20% - Accent1 9 4 8 6" xfId="12786"/>
    <cellStyle name="20% - Accent1 9 4 8 6 2" xfId="34399"/>
    <cellStyle name="20% - Accent1 9 4 8 7" xfId="29161"/>
    <cellStyle name="20% - Accent1 9 4 9" xfId="10359"/>
    <cellStyle name="20% - Accent1 9 4 9 2" xfId="31984"/>
    <cellStyle name="20% - Accent1 9 5" xfId="107"/>
    <cellStyle name="20% - Accent1 9 5 10" xfId="13086"/>
    <cellStyle name="20% - Accent1 9 5 10 2" xfId="34698"/>
    <cellStyle name="20% - Accent1 9 5 11" xfId="15602"/>
    <cellStyle name="20% - Accent1 9 5 11 2" xfId="37196"/>
    <cellStyle name="20% - Accent1 9 5 12" xfId="18400"/>
    <cellStyle name="20% - Accent1 9 5 12 2" xfId="39979"/>
    <cellStyle name="20% - Accent1 9 5 13" xfId="21183"/>
    <cellStyle name="20% - Accent1 9 5 13 2" xfId="42762"/>
    <cellStyle name="20% - Accent1 9 5 14" xfId="24038"/>
    <cellStyle name="20% - Accent1 9 5 14 2" xfId="45613"/>
    <cellStyle name="20% - Accent1 9 5 15" xfId="10011"/>
    <cellStyle name="20% - Accent1 9 5 15 2" xfId="31651"/>
    <cellStyle name="20% - Accent1 9 5 16" xfId="5047"/>
    <cellStyle name="20% - Accent1 9 5 17" xfId="26747"/>
    <cellStyle name="20% - Accent1 9 5 18" xfId="48950"/>
    <cellStyle name="20% - Accent1 9 5 2" xfId="108"/>
    <cellStyle name="20% - Accent1 9 5 2 10" xfId="18538"/>
    <cellStyle name="20% - Accent1 9 5 2 10 2" xfId="40117"/>
    <cellStyle name="20% - Accent1 9 5 2 11" xfId="21321"/>
    <cellStyle name="20% - Accent1 9 5 2 11 2" xfId="42900"/>
    <cellStyle name="20% - Accent1 9 5 2 12" xfId="24176"/>
    <cellStyle name="20% - Accent1 9 5 2 12 2" xfId="45751"/>
    <cellStyle name="20% - Accent1 9 5 2 13" xfId="10149"/>
    <cellStyle name="20% - Accent1 9 5 2 13 2" xfId="31789"/>
    <cellStyle name="20% - Accent1 9 5 2 14" xfId="5048"/>
    <cellStyle name="20% - Accent1 9 5 2 15" xfId="26748"/>
    <cellStyle name="20% - Accent1 9 5 2 16" xfId="48951"/>
    <cellStyle name="20% - Accent1 9 5 2 2" xfId="2928"/>
    <cellStyle name="20% - Accent1 9 5 2 2 10" xfId="27302"/>
    <cellStyle name="20% - Accent1 9 5 2 2 11" xfId="48952"/>
    <cellStyle name="20% - Accent1 9 5 2 2 2" xfId="4561"/>
    <cellStyle name="20% - Accent1 9 5 2 2 2 10" xfId="48953"/>
    <cellStyle name="20% - Accent1 9 5 2 2 2 2" xfId="9110"/>
    <cellStyle name="20% - Accent1 9 5 2 2 2 2 2" xfId="14674"/>
    <cellStyle name="20% - Accent1 9 5 2 2 2 2 2 2" xfId="36286"/>
    <cellStyle name="20% - Accent1 9 5 2 2 2 2 3" xfId="30752"/>
    <cellStyle name="20% - Accent1 9 5 2 2 2 3" xfId="17121"/>
    <cellStyle name="20% - Accent1 9 5 2 2 2 3 2" xfId="38714"/>
    <cellStyle name="20% - Accent1 9 5 2 2 2 4" xfId="19918"/>
    <cellStyle name="20% - Accent1 9 5 2 2 2 4 2" xfId="41497"/>
    <cellStyle name="20% - Accent1 9 5 2 2 2 5" xfId="22703"/>
    <cellStyle name="20% - Accent1 9 5 2 2 2 5 2" xfId="44280"/>
    <cellStyle name="20% - Accent1 9 5 2 2 2 6" xfId="25556"/>
    <cellStyle name="20% - Accent1 9 5 2 2 2 6 2" xfId="47131"/>
    <cellStyle name="20% - Accent1 9 5 2 2 2 7" xfId="11903"/>
    <cellStyle name="20% - Accent1 9 5 2 2 2 7 2" xfId="33526"/>
    <cellStyle name="20% - Accent1 9 5 2 2 2 8" xfId="6689"/>
    <cellStyle name="20% - Accent1 9 5 2 2 2 9" xfId="28337"/>
    <cellStyle name="20% - Accent1 9 5 2 2 3" xfId="8075"/>
    <cellStyle name="20% - Accent1 9 5 2 2 3 2" xfId="13639"/>
    <cellStyle name="20% - Accent1 9 5 2 2 3 2 2" xfId="35251"/>
    <cellStyle name="20% - Accent1 9 5 2 2 3 3" xfId="29717"/>
    <cellStyle name="20% - Accent1 9 5 2 2 4" xfId="16086"/>
    <cellStyle name="20% - Accent1 9 5 2 2 4 2" xfId="37679"/>
    <cellStyle name="20% - Accent1 9 5 2 2 5" xfId="18883"/>
    <cellStyle name="20% - Accent1 9 5 2 2 5 2" xfId="40462"/>
    <cellStyle name="20% - Accent1 9 5 2 2 6" xfId="21666"/>
    <cellStyle name="20% - Accent1 9 5 2 2 6 2" xfId="43245"/>
    <cellStyle name="20% - Accent1 9 5 2 2 7" xfId="24521"/>
    <cellStyle name="20% - Accent1 9 5 2 2 7 2" xfId="46096"/>
    <cellStyle name="20% - Accent1 9 5 2 2 8" xfId="10868"/>
    <cellStyle name="20% - Accent1 9 5 2 2 8 2" xfId="32491"/>
    <cellStyle name="20% - Accent1 9 5 2 2 9" xfId="5605"/>
    <cellStyle name="20% - Accent1 9 5 2 3" xfId="3306"/>
    <cellStyle name="20% - Accent1 9 5 2 3 10" xfId="27647"/>
    <cellStyle name="20% - Accent1 9 5 2 3 11" xfId="48954"/>
    <cellStyle name="20% - Accent1 9 5 2 3 2" xfId="4906"/>
    <cellStyle name="20% - Accent1 9 5 2 3 2 10" xfId="48955"/>
    <cellStyle name="20% - Accent1 9 5 2 3 2 2" xfId="9455"/>
    <cellStyle name="20% - Accent1 9 5 2 3 2 2 2" xfId="15019"/>
    <cellStyle name="20% - Accent1 9 5 2 3 2 2 2 2" xfId="36631"/>
    <cellStyle name="20% - Accent1 9 5 2 3 2 2 3" xfId="31097"/>
    <cellStyle name="20% - Accent1 9 5 2 3 2 3" xfId="17466"/>
    <cellStyle name="20% - Accent1 9 5 2 3 2 3 2" xfId="39059"/>
    <cellStyle name="20% - Accent1 9 5 2 3 2 4" xfId="20263"/>
    <cellStyle name="20% - Accent1 9 5 2 3 2 4 2" xfId="41842"/>
    <cellStyle name="20% - Accent1 9 5 2 3 2 5" xfId="23048"/>
    <cellStyle name="20% - Accent1 9 5 2 3 2 5 2" xfId="44625"/>
    <cellStyle name="20% - Accent1 9 5 2 3 2 6" xfId="25901"/>
    <cellStyle name="20% - Accent1 9 5 2 3 2 6 2" xfId="47476"/>
    <cellStyle name="20% - Accent1 9 5 2 3 2 7" xfId="12248"/>
    <cellStyle name="20% - Accent1 9 5 2 3 2 7 2" xfId="33871"/>
    <cellStyle name="20% - Accent1 9 5 2 3 2 8" xfId="7036"/>
    <cellStyle name="20% - Accent1 9 5 2 3 2 9" xfId="28682"/>
    <cellStyle name="20% - Accent1 9 5 2 3 3" xfId="8420"/>
    <cellStyle name="20% - Accent1 9 5 2 3 3 2" xfId="13984"/>
    <cellStyle name="20% - Accent1 9 5 2 3 3 2 2" xfId="35596"/>
    <cellStyle name="20% - Accent1 9 5 2 3 3 3" xfId="30062"/>
    <cellStyle name="20% - Accent1 9 5 2 3 4" xfId="16431"/>
    <cellStyle name="20% - Accent1 9 5 2 3 4 2" xfId="38024"/>
    <cellStyle name="20% - Accent1 9 5 2 3 5" xfId="19228"/>
    <cellStyle name="20% - Accent1 9 5 2 3 5 2" xfId="40807"/>
    <cellStyle name="20% - Accent1 9 5 2 3 6" xfId="22013"/>
    <cellStyle name="20% - Accent1 9 5 2 3 6 2" xfId="43590"/>
    <cellStyle name="20% - Accent1 9 5 2 3 7" xfId="24866"/>
    <cellStyle name="20% - Accent1 9 5 2 3 7 2" xfId="46441"/>
    <cellStyle name="20% - Accent1 9 5 2 3 8" xfId="11213"/>
    <cellStyle name="20% - Accent1 9 5 2 3 8 2" xfId="32836"/>
    <cellStyle name="20% - Accent1 9 5 2 3 9" xfId="5950"/>
    <cellStyle name="20% - Accent1 9 5 2 4" xfId="2275"/>
    <cellStyle name="20% - Accent1 9 5 2 4 10" xfId="48956"/>
    <cellStyle name="20% - Accent1 9 5 2 4 2" xfId="4009"/>
    <cellStyle name="20% - Accent1 9 5 2 4 2 2" xfId="14122"/>
    <cellStyle name="20% - Accent1 9 5 2 4 2 2 2" xfId="35734"/>
    <cellStyle name="20% - Accent1 9 5 2 4 2 3" xfId="8558"/>
    <cellStyle name="20% - Accent1 9 5 2 4 2 4" xfId="30200"/>
    <cellStyle name="20% - Accent1 9 5 2 4 3" xfId="16569"/>
    <cellStyle name="20% - Accent1 9 5 2 4 3 2" xfId="38162"/>
    <cellStyle name="20% - Accent1 9 5 2 4 4" xfId="19366"/>
    <cellStyle name="20% - Accent1 9 5 2 4 4 2" xfId="40945"/>
    <cellStyle name="20% - Accent1 9 5 2 4 5" xfId="22151"/>
    <cellStyle name="20% - Accent1 9 5 2 4 5 2" xfId="43728"/>
    <cellStyle name="20% - Accent1 9 5 2 4 6" xfId="25004"/>
    <cellStyle name="20% - Accent1 9 5 2 4 6 2" xfId="46579"/>
    <cellStyle name="20% - Accent1 9 5 2 4 7" xfId="11351"/>
    <cellStyle name="20% - Accent1 9 5 2 4 7 2" xfId="32974"/>
    <cellStyle name="20% - Accent1 9 5 2 4 8" xfId="6088"/>
    <cellStyle name="20% - Accent1 9 5 2 4 9" xfId="27785"/>
    <cellStyle name="20% - Accent1 9 5 2 5" xfId="3466"/>
    <cellStyle name="20% - Accent1 9 5 2 5 2" xfId="9802"/>
    <cellStyle name="20% - Accent1 9 5 2 5 2 2" xfId="15364"/>
    <cellStyle name="20% - Accent1 9 5 2 5 2 2 2" xfId="36976"/>
    <cellStyle name="20% - Accent1 9 5 2 5 2 3" xfId="31442"/>
    <cellStyle name="20% - Accent1 9 5 2 5 3" xfId="17811"/>
    <cellStyle name="20% - Accent1 9 5 2 5 3 2" xfId="39404"/>
    <cellStyle name="20% - Accent1 9 5 2 5 4" xfId="20608"/>
    <cellStyle name="20% - Accent1 9 5 2 5 4 2" xfId="42187"/>
    <cellStyle name="20% - Accent1 9 5 2 5 5" xfId="23393"/>
    <cellStyle name="20% - Accent1 9 5 2 5 5 2" xfId="44970"/>
    <cellStyle name="20% - Accent1 9 5 2 5 6" xfId="26246"/>
    <cellStyle name="20% - Accent1 9 5 2 5 6 2" xfId="47821"/>
    <cellStyle name="20% - Accent1 9 5 2 5 7" xfId="12593"/>
    <cellStyle name="20% - Accent1 9 5 2 5 7 2" xfId="34216"/>
    <cellStyle name="20% - Accent1 9 5 2 5 8" xfId="7384"/>
    <cellStyle name="20% - Accent1 9 5 2 5 9" xfId="29027"/>
    <cellStyle name="20% - Accent1 9 5 2 6" xfId="7523"/>
    <cellStyle name="20% - Accent1 9 5 2 6 2" xfId="18156"/>
    <cellStyle name="20% - Accent1 9 5 2 6 2 2" xfId="39749"/>
    <cellStyle name="20% - Accent1 9 5 2 6 3" xfId="20953"/>
    <cellStyle name="20% - Accent1 9 5 2 6 3 2" xfId="42532"/>
    <cellStyle name="20% - Accent1 9 5 2 6 4" xfId="23738"/>
    <cellStyle name="20% - Accent1 9 5 2 6 4 2" xfId="45315"/>
    <cellStyle name="20% - Accent1 9 5 2 6 5" xfId="26591"/>
    <cellStyle name="20% - Accent1 9 5 2 6 5 2" xfId="48166"/>
    <cellStyle name="20% - Accent1 9 5 2 6 6" xfId="12948"/>
    <cellStyle name="20% - Accent1 9 5 2 6 6 2" xfId="34561"/>
    <cellStyle name="20% - Accent1 9 5 2 6 7" xfId="29165"/>
    <cellStyle name="20% - Accent1 9 5 2 7" xfId="10521"/>
    <cellStyle name="20% - Accent1 9 5 2 7 2" xfId="32146"/>
    <cellStyle name="20% - Accent1 9 5 2 8" xfId="13087"/>
    <cellStyle name="20% - Accent1 9 5 2 8 2" xfId="34699"/>
    <cellStyle name="20% - Accent1 9 5 2 9" xfId="15740"/>
    <cellStyle name="20% - Accent1 9 5 2 9 2" xfId="37334"/>
    <cellStyle name="20% - Accent1 9 5 3" xfId="109"/>
    <cellStyle name="20% - Accent1 9 5 3 10" xfId="18630"/>
    <cellStyle name="20% - Accent1 9 5 3 10 2" xfId="40209"/>
    <cellStyle name="20% - Accent1 9 5 3 11" xfId="21413"/>
    <cellStyle name="20% - Accent1 9 5 3 11 2" xfId="42992"/>
    <cellStyle name="20% - Accent1 9 5 3 12" xfId="24268"/>
    <cellStyle name="20% - Accent1 9 5 3 12 2" xfId="45843"/>
    <cellStyle name="20% - Accent1 9 5 3 13" xfId="10241"/>
    <cellStyle name="20% - Accent1 9 5 3 13 2" xfId="31881"/>
    <cellStyle name="20% - Accent1 9 5 3 14" xfId="5049"/>
    <cellStyle name="20% - Accent1 9 5 3 15" xfId="26749"/>
    <cellStyle name="20% - Accent1 9 5 3 16" xfId="48957"/>
    <cellStyle name="20% - Accent1 9 5 3 2" xfId="3020"/>
    <cellStyle name="20% - Accent1 9 5 3 2 10" xfId="27394"/>
    <cellStyle name="20% - Accent1 9 5 3 2 11" xfId="48958"/>
    <cellStyle name="20% - Accent1 9 5 3 2 2" xfId="4653"/>
    <cellStyle name="20% - Accent1 9 5 3 2 2 2" xfId="9202"/>
    <cellStyle name="20% - Accent1 9 5 3 2 2 2 2" xfId="14766"/>
    <cellStyle name="20% - Accent1 9 5 3 2 2 2 2 2" xfId="36378"/>
    <cellStyle name="20% - Accent1 9 5 3 2 2 2 3" xfId="30844"/>
    <cellStyle name="20% - Accent1 9 5 3 2 2 3" xfId="17213"/>
    <cellStyle name="20% - Accent1 9 5 3 2 2 3 2" xfId="38806"/>
    <cellStyle name="20% - Accent1 9 5 3 2 2 4" xfId="20010"/>
    <cellStyle name="20% - Accent1 9 5 3 2 2 4 2" xfId="41589"/>
    <cellStyle name="20% - Accent1 9 5 3 2 2 5" xfId="22795"/>
    <cellStyle name="20% - Accent1 9 5 3 2 2 5 2" xfId="44372"/>
    <cellStyle name="20% - Accent1 9 5 3 2 2 6" xfId="25648"/>
    <cellStyle name="20% - Accent1 9 5 3 2 2 6 2" xfId="47223"/>
    <cellStyle name="20% - Accent1 9 5 3 2 2 7" xfId="11995"/>
    <cellStyle name="20% - Accent1 9 5 3 2 2 7 2" xfId="33618"/>
    <cellStyle name="20% - Accent1 9 5 3 2 2 8" xfId="6781"/>
    <cellStyle name="20% - Accent1 9 5 3 2 2 9" xfId="28429"/>
    <cellStyle name="20% - Accent1 9 5 3 2 3" xfId="8167"/>
    <cellStyle name="20% - Accent1 9 5 3 2 3 2" xfId="13731"/>
    <cellStyle name="20% - Accent1 9 5 3 2 3 2 2" xfId="35343"/>
    <cellStyle name="20% - Accent1 9 5 3 2 3 3" xfId="29809"/>
    <cellStyle name="20% - Accent1 9 5 3 2 4" xfId="16178"/>
    <cellStyle name="20% - Accent1 9 5 3 2 4 2" xfId="37771"/>
    <cellStyle name="20% - Accent1 9 5 3 2 5" xfId="18975"/>
    <cellStyle name="20% - Accent1 9 5 3 2 5 2" xfId="40554"/>
    <cellStyle name="20% - Accent1 9 5 3 2 6" xfId="21758"/>
    <cellStyle name="20% - Accent1 9 5 3 2 6 2" xfId="43337"/>
    <cellStyle name="20% - Accent1 9 5 3 2 7" xfId="24613"/>
    <cellStyle name="20% - Accent1 9 5 3 2 7 2" xfId="46188"/>
    <cellStyle name="20% - Accent1 9 5 3 2 8" xfId="10960"/>
    <cellStyle name="20% - Accent1 9 5 3 2 8 2" xfId="32583"/>
    <cellStyle name="20% - Accent1 9 5 3 2 9" xfId="5697"/>
    <cellStyle name="20% - Accent1 9 5 3 3" xfId="3398"/>
    <cellStyle name="20% - Accent1 9 5 3 3 10" xfId="27739"/>
    <cellStyle name="20% - Accent1 9 5 3 3 2" xfId="4998"/>
    <cellStyle name="20% - Accent1 9 5 3 3 2 2" xfId="9547"/>
    <cellStyle name="20% - Accent1 9 5 3 3 2 2 2" xfId="15111"/>
    <cellStyle name="20% - Accent1 9 5 3 3 2 2 2 2" xfId="36723"/>
    <cellStyle name="20% - Accent1 9 5 3 3 2 2 3" xfId="31189"/>
    <cellStyle name="20% - Accent1 9 5 3 3 2 3" xfId="17558"/>
    <cellStyle name="20% - Accent1 9 5 3 3 2 3 2" xfId="39151"/>
    <cellStyle name="20% - Accent1 9 5 3 3 2 4" xfId="20355"/>
    <cellStyle name="20% - Accent1 9 5 3 3 2 4 2" xfId="41934"/>
    <cellStyle name="20% - Accent1 9 5 3 3 2 5" xfId="23140"/>
    <cellStyle name="20% - Accent1 9 5 3 3 2 5 2" xfId="44717"/>
    <cellStyle name="20% - Accent1 9 5 3 3 2 6" xfId="25993"/>
    <cellStyle name="20% - Accent1 9 5 3 3 2 6 2" xfId="47568"/>
    <cellStyle name="20% - Accent1 9 5 3 3 2 7" xfId="12340"/>
    <cellStyle name="20% - Accent1 9 5 3 3 2 7 2" xfId="33963"/>
    <cellStyle name="20% - Accent1 9 5 3 3 2 8" xfId="7128"/>
    <cellStyle name="20% - Accent1 9 5 3 3 2 9" xfId="28774"/>
    <cellStyle name="20% - Accent1 9 5 3 3 3" xfId="8512"/>
    <cellStyle name="20% - Accent1 9 5 3 3 3 2" xfId="14076"/>
    <cellStyle name="20% - Accent1 9 5 3 3 3 2 2" xfId="35688"/>
    <cellStyle name="20% - Accent1 9 5 3 3 3 3" xfId="30154"/>
    <cellStyle name="20% - Accent1 9 5 3 3 4" xfId="16523"/>
    <cellStyle name="20% - Accent1 9 5 3 3 4 2" xfId="38116"/>
    <cellStyle name="20% - Accent1 9 5 3 3 5" xfId="19320"/>
    <cellStyle name="20% - Accent1 9 5 3 3 5 2" xfId="40899"/>
    <cellStyle name="20% - Accent1 9 5 3 3 6" xfId="22105"/>
    <cellStyle name="20% - Accent1 9 5 3 3 6 2" xfId="43682"/>
    <cellStyle name="20% - Accent1 9 5 3 3 7" xfId="24958"/>
    <cellStyle name="20% - Accent1 9 5 3 3 7 2" xfId="46533"/>
    <cellStyle name="20% - Accent1 9 5 3 3 8" xfId="11305"/>
    <cellStyle name="20% - Accent1 9 5 3 3 8 2" xfId="32928"/>
    <cellStyle name="20% - Accent1 9 5 3 3 9" xfId="6042"/>
    <cellStyle name="20% - Accent1 9 5 3 4" xfId="2276"/>
    <cellStyle name="20% - Accent1 9 5 3 4 2" xfId="4010"/>
    <cellStyle name="20% - Accent1 9 5 3 4 2 2" xfId="14123"/>
    <cellStyle name="20% - Accent1 9 5 3 4 2 2 2" xfId="35735"/>
    <cellStyle name="20% - Accent1 9 5 3 4 2 3" xfId="8559"/>
    <cellStyle name="20% - Accent1 9 5 3 4 2 4" xfId="30201"/>
    <cellStyle name="20% - Accent1 9 5 3 4 3" xfId="16570"/>
    <cellStyle name="20% - Accent1 9 5 3 4 3 2" xfId="38163"/>
    <cellStyle name="20% - Accent1 9 5 3 4 4" xfId="19367"/>
    <cellStyle name="20% - Accent1 9 5 3 4 4 2" xfId="40946"/>
    <cellStyle name="20% - Accent1 9 5 3 4 5" xfId="22152"/>
    <cellStyle name="20% - Accent1 9 5 3 4 5 2" xfId="43729"/>
    <cellStyle name="20% - Accent1 9 5 3 4 6" xfId="25005"/>
    <cellStyle name="20% - Accent1 9 5 3 4 6 2" xfId="46580"/>
    <cellStyle name="20% - Accent1 9 5 3 4 7" xfId="11352"/>
    <cellStyle name="20% - Accent1 9 5 3 4 7 2" xfId="32975"/>
    <cellStyle name="20% - Accent1 9 5 3 4 8" xfId="6089"/>
    <cellStyle name="20% - Accent1 9 5 3 4 9" xfId="27786"/>
    <cellStyle name="20% - Accent1 9 5 3 5" xfId="3467"/>
    <cellStyle name="20% - Accent1 9 5 3 5 2" xfId="9894"/>
    <cellStyle name="20% - Accent1 9 5 3 5 2 2" xfId="15456"/>
    <cellStyle name="20% - Accent1 9 5 3 5 2 2 2" xfId="37068"/>
    <cellStyle name="20% - Accent1 9 5 3 5 2 3" xfId="31534"/>
    <cellStyle name="20% - Accent1 9 5 3 5 3" xfId="17903"/>
    <cellStyle name="20% - Accent1 9 5 3 5 3 2" xfId="39496"/>
    <cellStyle name="20% - Accent1 9 5 3 5 4" xfId="20700"/>
    <cellStyle name="20% - Accent1 9 5 3 5 4 2" xfId="42279"/>
    <cellStyle name="20% - Accent1 9 5 3 5 5" xfId="23485"/>
    <cellStyle name="20% - Accent1 9 5 3 5 5 2" xfId="45062"/>
    <cellStyle name="20% - Accent1 9 5 3 5 6" xfId="26338"/>
    <cellStyle name="20% - Accent1 9 5 3 5 6 2" xfId="47913"/>
    <cellStyle name="20% - Accent1 9 5 3 5 7" xfId="12685"/>
    <cellStyle name="20% - Accent1 9 5 3 5 7 2" xfId="34308"/>
    <cellStyle name="20% - Accent1 9 5 3 5 8" xfId="7476"/>
    <cellStyle name="20% - Accent1 9 5 3 5 9" xfId="29119"/>
    <cellStyle name="20% - Accent1 9 5 3 6" xfId="7524"/>
    <cellStyle name="20% - Accent1 9 5 3 6 2" xfId="18248"/>
    <cellStyle name="20% - Accent1 9 5 3 6 2 2" xfId="39841"/>
    <cellStyle name="20% - Accent1 9 5 3 6 3" xfId="21045"/>
    <cellStyle name="20% - Accent1 9 5 3 6 3 2" xfId="42624"/>
    <cellStyle name="20% - Accent1 9 5 3 6 4" xfId="23830"/>
    <cellStyle name="20% - Accent1 9 5 3 6 4 2" xfId="45407"/>
    <cellStyle name="20% - Accent1 9 5 3 6 5" xfId="26683"/>
    <cellStyle name="20% - Accent1 9 5 3 6 5 2" xfId="48258"/>
    <cellStyle name="20% - Accent1 9 5 3 6 6" xfId="13040"/>
    <cellStyle name="20% - Accent1 9 5 3 6 6 2" xfId="34653"/>
    <cellStyle name="20% - Accent1 9 5 3 6 7" xfId="29166"/>
    <cellStyle name="20% - Accent1 9 5 3 7" xfId="10613"/>
    <cellStyle name="20% - Accent1 9 5 3 7 2" xfId="32238"/>
    <cellStyle name="20% - Accent1 9 5 3 8" xfId="13088"/>
    <cellStyle name="20% - Accent1 9 5 3 8 2" xfId="34700"/>
    <cellStyle name="20% - Accent1 9 5 3 9" xfId="15832"/>
    <cellStyle name="20% - Accent1 9 5 3 9 2" xfId="37426"/>
    <cellStyle name="20% - Accent1 9 5 4" xfId="2790"/>
    <cellStyle name="20% - Accent1 9 5 4 10" xfId="27164"/>
    <cellStyle name="20% - Accent1 9 5 4 11" xfId="48959"/>
    <cellStyle name="20% - Accent1 9 5 4 2" xfId="4423"/>
    <cellStyle name="20% - Accent1 9 5 4 2 10" xfId="48960"/>
    <cellStyle name="20% - Accent1 9 5 4 2 2" xfId="8972"/>
    <cellStyle name="20% - Accent1 9 5 4 2 2 2" xfId="14536"/>
    <cellStyle name="20% - Accent1 9 5 4 2 2 2 2" xfId="36148"/>
    <cellStyle name="20% - Accent1 9 5 4 2 2 3" xfId="30614"/>
    <cellStyle name="20% - Accent1 9 5 4 2 3" xfId="16983"/>
    <cellStyle name="20% - Accent1 9 5 4 2 3 2" xfId="38576"/>
    <cellStyle name="20% - Accent1 9 5 4 2 4" xfId="19780"/>
    <cellStyle name="20% - Accent1 9 5 4 2 4 2" xfId="41359"/>
    <cellStyle name="20% - Accent1 9 5 4 2 5" xfId="22565"/>
    <cellStyle name="20% - Accent1 9 5 4 2 5 2" xfId="44142"/>
    <cellStyle name="20% - Accent1 9 5 4 2 6" xfId="25418"/>
    <cellStyle name="20% - Accent1 9 5 4 2 6 2" xfId="46993"/>
    <cellStyle name="20% - Accent1 9 5 4 2 7" xfId="11765"/>
    <cellStyle name="20% - Accent1 9 5 4 2 7 2" xfId="33388"/>
    <cellStyle name="20% - Accent1 9 5 4 2 8" xfId="6551"/>
    <cellStyle name="20% - Accent1 9 5 4 2 9" xfId="28199"/>
    <cellStyle name="20% - Accent1 9 5 4 3" xfId="7937"/>
    <cellStyle name="20% - Accent1 9 5 4 3 2" xfId="13501"/>
    <cellStyle name="20% - Accent1 9 5 4 3 2 2" xfId="35113"/>
    <cellStyle name="20% - Accent1 9 5 4 3 3" xfId="29579"/>
    <cellStyle name="20% - Accent1 9 5 4 4" xfId="15948"/>
    <cellStyle name="20% - Accent1 9 5 4 4 2" xfId="37541"/>
    <cellStyle name="20% - Accent1 9 5 4 5" xfId="18745"/>
    <cellStyle name="20% - Accent1 9 5 4 5 2" xfId="40324"/>
    <cellStyle name="20% - Accent1 9 5 4 6" xfId="21528"/>
    <cellStyle name="20% - Accent1 9 5 4 6 2" xfId="43107"/>
    <cellStyle name="20% - Accent1 9 5 4 7" xfId="24383"/>
    <cellStyle name="20% - Accent1 9 5 4 7 2" xfId="45958"/>
    <cellStyle name="20% - Accent1 9 5 4 8" xfId="10730"/>
    <cellStyle name="20% - Accent1 9 5 4 8 2" xfId="32353"/>
    <cellStyle name="20% - Accent1 9 5 4 9" xfId="5467"/>
    <cellStyle name="20% - Accent1 9 5 5" xfId="3148"/>
    <cellStyle name="20% - Accent1 9 5 5 10" xfId="27509"/>
    <cellStyle name="20% - Accent1 9 5 5 11" xfId="48961"/>
    <cellStyle name="20% - Accent1 9 5 5 2" xfId="4768"/>
    <cellStyle name="20% - Accent1 9 5 5 2 2" xfId="9317"/>
    <cellStyle name="20% - Accent1 9 5 5 2 2 2" xfId="14881"/>
    <cellStyle name="20% - Accent1 9 5 5 2 2 2 2" xfId="36493"/>
    <cellStyle name="20% - Accent1 9 5 5 2 2 3" xfId="30959"/>
    <cellStyle name="20% - Accent1 9 5 5 2 3" xfId="17328"/>
    <cellStyle name="20% - Accent1 9 5 5 2 3 2" xfId="38921"/>
    <cellStyle name="20% - Accent1 9 5 5 2 4" xfId="20125"/>
    <cellStyle name="20% - Accent1 9 5 5 2 4 2" xfId="41704"/>
    <cellStyle name="20% - Accent1 9 5 5 2 5" xfId="22910"/>
    <cellStyle name="20% - Accent1 9 5 5 2 5 2" xfId="44487"/>
    <cellStyle name="20% - Accent1 9 5 5 2 6" xfId="25763"/>
    <cellStyle name="20% - Accent1 9 5 5 2 6 2" xfId="47338"/>
    <cellStyle name="20% - Accent1 9 5 5 2 7" xfId="12110"/>
    <cellStyle name="20% - Accent1 9 5 5 2 7 2" xfId="33733"/>
    <cellStyle name="20% - Accent1 9 5 5 2 8" xfId="6898"/>
    <cellStyle name="20% - Accent1 9 5 5 2 9" xfId="28544"/>
    <cellStyle name="20% - Accent1 9 5 5 3" xfId="8282"/>
    <cellStyle name="20% - Accent1 9 5 5 3 2" xfId="13846"/>
    <cellStyle name="20% - Accent1 9 5 5 3 2 2" xfId="35458"/>
    <cellStyle name="20% - Accent1 9 5 5 3 3" xfId="29924"/>
    <cellStyle name="20% - Accent1 9 5 5 4" xfId="16293"/>
    <cellStyle name="20% - Accent1 9 5 5 4 2" xfId="37886"/>
    <cellStyle name="20% - Accent1 9 5 5 5" xfId="19090"/>
    <cellStyle name="20% - Accent1 9 5 5 5 2" xfId="40669"/>
    <cellStyle name="20% - Accent1 9 5 5 6" xfId="21875"/>
    <cellStyle name="20% - Accent1 9 5 5 6 2" xfId="43452"/>
    <cellStyle name="20% - Accent1 9 5 5 7" xfId="24728"/>
    <cellStyle name="20% - Accent1 9 5 5 7 2" xfId="46303"/>
    <cellStyle name="20% - Accent1 9 5 5 8" xfId="11075"/>
    <cellStyle name="20% - Accent1 9 5 5 8 2" xfId="32698"/>
    <cellStyle name="20% - Accent1 9 5 5 9" xfId="5812"/>
    <cellStyle name="20% - Accent1 9 5 6" xfId="2274"/>
    <cellStyle name="20% - Accent1 9 5 6 2" xfId="4008"/>
    <cellStyle name="20% - Accent1 9 5 6 2 2" xfId="14121"/>
    <cellStyle name="20% - Accent1 9 5 6 2 2 2" xfId="35733"/>
    <cellStyle name="20% - Accent1 9 5 6 2 3" xfId="8557"/>
    <cellStyle name="20% - Accent1 9 5 6 2 4" xfId="30199"/>
    <cellStyle name="20% - Accent1 9 5 6 3" xfId="16568"/>
    <cellStyle name="20% - Accent1 9 5 6 3 2" xfId="38161"/>
    <cellStyle name="20% - Accent1 9 5 6 4" xfId="19365"/>
    <cellStyle name="20% - Accent1 9 5 6 4 2" xfId="40944"/>
    <cellStyle name="20% - Accent1 9 5 6 5" xfId="22150"/>
    <cellStyle name="20% - Accent1 9 5 6 5 2" xfId="43727"/>
    <cellStyle name="20% - Accent1 9 5 6 6" xfId="25003"/>
    <cellStyle name="20% - Accent1 9 5 6 6 2" xfId="46578"/>
    <cellStyle name="20% - Accent1 9 5 6 7" xfId="11350"/>
    <cellStyle name="20% - Accent1 9 5 6 7 2" xfId="32973"/>
    <cellStyle name="20% - Accent1 9 5 6 8" xfId="6087"/>
    <cellStyle name="20% - Accent1 9 5 6 9" xfId="27784"/>
    <cellStyle name="20% - Accent1 9 5 7" xfId="3465"/>
    <cellStyle name="20% - Accent1 9 5 7 2" xfId="9664"/>
    <cellStyle name="20% - Accent1 9 5 7 2 2" xfId="15226"/>
    <cellStyle name="20% - Accent1 9 5 7 2 2 2" xfId="36838"/>
    <cellStyle name="20% - Accent1 9 5 7 2 3" xfId="31304"/>
    <cellStyle name="20% - Accent1 9 5 7 3" xfId="17673"/>
    <cellStyle name="20% - Accent1 9 5 7 3 2" xfId="39266"/>
    <cellStyle name="20% - Accent1 9 5 7 4" xfId="20470"/>
    <cellStyle name="20% - Accent1 9 5 7 4 2" xfId="42049"/>
    <cellStyle name="20% - Accent1 9 5 7 5" xfId="23255"/>
    <cellStyle name="20% - Accent1 9 5 7 5 2" xfId="44832"/>
    <cellStyle name="20% - Accent1 9 5 7 6" xfId="26108"/>
    <cellStyle name="20% - Accent1 9 5 7 6 2" xfId="47683"/>
    <cellStyle name="20% - Accent1 9 5 7 7" xfId="12455"/>
    <cellStyle name="20% - Accent1 9 5 7 7 2" xfId="34078"/>
    <cellStyle name="20% - Accent1 9 5 7 8" xfId="7246"/>
    <cellStyle name="20% - Accent1 9 5 7 9" xfId="28889"/>
    <cellStyle name="20% - Accent1 9 5 8" xfId="7522"/>
    <cellStyle name="20% - Accent1 9 5 8 2" xfId="18018"/>
    <cellStyle name="20% - Accent1 9 5 8 2 2" xfId="39611"/>
    <cellStyle name="20% - Accent1 9 5 8 3" xfId="20815"/>
    <cellStyle name="20% - Accent1 9 5 8 3 2" xfId="42394"/>
    <cellStyle name="20% - Accent1 9 5 8 4" xfId="23600"/>
    <cellStyle name="20% - Accent1 9 5 8 4 2" xfId="45177"/>
    <cellStyle name="20% - Accent1 9 5 8 5" xfId="26453"/>
    <cellStyle name="20% - Accent1 9 5 8 5 2" xfId="48028"/>
    <cellStyle name="20% - Accent1 9 5 8 6" xfId="12810"/>
    <cellStyle name="20% - Accent1 9 5 8 6 2" xfId="34423"/>
    <cellStyle name="20% - Accent1 9 5 8 7" xfId="29164"/>
    <cellStyle name="20% - Accent1 9 5 9" xfId="10383"/>
    <cellStyle name="20% - Accent1 9 5 9 2" xfId="32008"/>
    <cellStyle name="20% - Accent1 9 6" xfId="48962"/>
    <cellStyle name="20% - Accent1 9 6 2" xfId="48963"/>
    <cellStyle name="20% - Accent1 9 6 2 2" xfId="48964"/>
    <cellStyle name="20% - Accent1 9 6 3" xfId="48965"/>
    <cellStyle name="20% - Accent1 9 6 3 2" xfId="48966"/>
    <cellStyle name="20% - Accent1 9 6 4" xfId="48967"/>
    <cellStyle name="20% - Accent1 9 7" xfId="48968"/>
    <cellStyle name="20% - Accent1 9 7 2" xfId="48969"/>
    <cellStyle name="20% - Accent1 9 8" xfId="48970"/>
    <cellStyle name="20% - Accent1 9 8 2" xfId="48971"/>
    <cellStyle name="20% - Accent1 9 9" xfId="48972"/>
    <cellStyle name="20% - Accent1 9 9 2" xfId="48973"/>
    <cellStyle name="20% - Accent2" xfId="110" builtinId="34" customBuiltin="1"/>
    <cellStyle name="20% - Accent2 10" xfId="111"/>
    <cellStyle name="20% - Accent2 10 10" xfId="48974"/>
    <cellStyle name="20% - Accent2 10 2" xfId="48975"/>
    <cellStyle name="20% - Accent2 10 2 2" xfId="48976"/>
    <cellStyle name="20% - Accent2 10 2 2 2" xfId="48977"/>
    <cellStyle name="20% - Accent2 10 2 2 2 2" xfId="48978"/>
    <cellStyle name="20% - Accent2 10 2 2 2 2 2" xfId="48979"/>
    <cellStyle name="20% - Accent2 10 2 2 2 2 2 2" xfId="48980"/>
    <cellStyle name="20% - Accent2 10 2 2 2 2 3" xfId="48981"/>
    <cellStyle name="20% - Accent2 10 2 2 2 2 3 2" xfId="48982"/>
    <cellStyle name="20% - Accent2 10 2 2 2 2 4" xfId="48983"/>
    <cellStyle name="20% - Accent2 10 2 2 2 3" xfId="48984"/>
    <cellStyle name="20% - Accent2 10 2 2 2 3 2" xfId="48985"/>
    <cellStyle name="20% - Accent2 10 2 2 2 4" xfId="48986"/>
    <cellStyle name="20% - Accent2 10 2 2 2 4 2" xfId="48987"/>
    <cellStyle name="20% - Accent2 10 2 2 2 5" xfId="48988"/>
    <cellStyle name="20% - Accent2 10 2 2 3" xfId="48989"/>
    <cellStyle name="20% - Accent2 10 2 2 3 2" xfId="48990"/>
    <cellStyle name="20% - Accent2 10 2 2 3 2 2" xfId="48991"/>
    <cellStyle name="20% - Accent2 10 2 2 3 3" xfId="48992"/>
    <cellStyle name="20% - Accent2 10 2 2 3 3 2" xfId="48993"/>
    <cellStyle name="20% - Accent2 10 2 2 3 4" xfId="48994"/>
    <cellStyle name="20% - Accent2 10 2 2 4" xfId="48995"/>
    <cellStyle name="20% - Accent2 10 2 2 4 2" xfId="48996"/>
    <cellStyle name="20% - Accent2 10 2 2 5" xfId="48997"/>
    <cellStyle name="20% - Accent2 10 2 2 5 2" xfId="48998"/>
    <cellStyle name="20% - Accent2 10 2 2 6" xfId="48999"/>
    <cellStyle name="20% - Accent2 10 2 3" xfId="49000"/>
    <cellStyle name="20% - Accent2 10 2 3 2" xfId="49001"/>
    <cellStyle name="20% - Accent2 10 2 3 2 2" xfId="49002"/>
    <cellStyle name="20% - Accent2 10 2 3 2 2 2" xfId="49003"/>
    <cellStyle name="20% - Accent2 10 2 3 2 3" xfId="49004"/>
    <cellStyle name="20% - Accent2 10 2 3 2 3 2" xfId="49005"/>
    <cellStyle name="20% - Accent2 10 2 3 2 4" xfId="49006"/>
    <cellStyle name="20% - Accent2 10 2 3 3" xfId="49007"/>
    <cellStyle name="20% - Accent2 10 2 3 3 2" xfId="49008"/>
    <cellStyle name="20% - Accent2 10 2 3 4" xfId="49009"/>
    <cellStyle name="20% - Accent2 10 2 3 4 2" xfId="49010"/>
    <cellStyle name="20% - Accent2 10 2 3 5" xfId="49011"/>
    <cellStyle name="20% - Accent2 10 2 4" xfId="49012"/>
    <cellStyle name="20% - Accent2 10 2 4 2" xfId="49013"/>
    <cellStyle name="20% - Accent2 10 2 4 2 2" xfId="49014"/>
    <cellStyle name="20% - Accent2 10 2 4 3" xfId="49015"/>
    <cellStyle name="20% - Accent2 10 2 4 3 2" xfId="49016"/>
    <cellStyle name="20% - Accent2 10 2 4 4" xfId="49017"/>
    <cellStyle name="20% - Accent2 10 2 5" xfId="49018"/>
    <cellStyle name="20% - Accent2 10 2 5 2" xfId="49019"/>
    <cellStyle name="20% - Accent2 10 2 6" xfId="49020"/>
    <cellStyle name="20% - Accent2 10 2 6 2" xfId="49021"/>
    <cellStyle name="20% - Accent2 10 2 7" xfId="49022"/>
    <cellStyle name="20% - Accent2 10 3" xfId="49023"/>
    <cellStyle name="20% - Accent2 10 3 2" xfId="49024"/>
    <cellStyle name="20% - Accent2 10 3 2 2" xfId="49025"/>
    <cellStyle name="20% - Accent2 10 3 2 2 2" xfId="49026"/>
    <cellStyle name="20% - Accent2 10 3 2 2 2 2" xfId="49027"/>
    <cellStyle name="20% - Accent2 10 3 2 2 3" xfId="49028"/>
    <cellStyle name="20% - Accent2 10 3 2 2 3 2" xfId="49029"/>
    <cellStyle name="20% - Accent2 10 3 2 2 4" xfId="49030"/>
    <cellStyle name="20% - Accent2 10 3 2 3" xfId="49031"/>
    <cellStyle name="20% - Accent2 10 3 2 3 2" xfId="49032"/>
    <cellStyle name="20% - Accent2 10 3 2 4" xfId="49033"/>
    <cellStyle name="20% - Accent2 10 3 2 4 2" xfId="49034"/>
    <cellStyle name="20% - Accent2 10 3 2 5" xfId="49035"/>
    <cellStyle name="20% - Accent2 10 3 3" xfId="49036"/>
    <cellStyle name="20% - Accent2 10 3 3 2" xfId="49037"/>
    <cellStyle name="20% - Accent2 10 3 3 2 2" xfId="49038"/>
    <cellStyle name="20% - Accent2 10 3 3 3" xfId="49039"/>
    <cellStyle name="20% - Accent2 10 3 3 3 2" xfId="49040"/>
    <cellStyle name="20% - Accent2 10 3 3 4" xfId="49041"/>
    <cellStyle name="20% - Accent2 10 3 4" xfId="49042"/>
    <cellStyle name="20% - Accent2 10 3 4 2" xfId="49043"/>
    <cellStyle name="20% - Accent2 10 3 5" xfId="49044"/>
    <cellStyle name="20% - Accent2 10 3 5 2" xfId="49045"/>
    <cellStyle name="20% - Accent2 10 3 6" xfId="49046"/>
    <cellStyle name="20% - Accent2 10 4" xfId="49047"/>
    <cellStyle name="20% - Accent2 10 4 2" xfId="49048"/>
    <cellStyle name="20% - Accent2 10 4 2 2" xfId="49049"/>
    <cellStyle name="20% - Accent2 10 4 2 2 2" xfId="49050"/>
    <cellStyle name="20% - Accent2 10 4 2 3" xfId="49051"/>
    <cellStyle name="20% - Accent2 10 4 2 3 2" xfId="49052"/>
    <cellStyle name="20% - Accent2 10 4 2 4" xfId="49053"/>
    <cellStyle name="20% - Accent2 10 4 3" xfId="49054"/>
    <cellStyle name="20% - Accent2 10 4 3 2" xfId="49055"/>
    <cellStyle name="20% - Accent2 10 4 4" xfId="49056"/>
    <cellStyle name="20% - Accent2 10 4 4 2" xfId="49057"/>
    <cellStyle name="20% - Accent2 10 4 5" xfId="49058"/>
    <cellStyle name="20% - Accent2 10 5" xfId="49059"/>
    <cellStyle name="20% - Accent2 10 5 2" xfId="49060"/>
    <cellStyle name="20% - Accent2 10 5 2 2" xfId="49061"/>
    <cellStyle name="20% - Accent2 10 5 3" xfId="49062"/>
    <cellStyle name="20% - Accent2 10 5 3 2" xfId="49063"/>
    <cellStyle name="20% - Accent2 10 5 4" xfId="49064"/>
    <cellStyle name="20% - Accent2 10 6" xfId="49065"/>
    <cellStyle name="20% - Accent2 10 6 2" xfId="49066"/>
    <cellStyle name="20% - Accent2 10 7" xfId="49067"/>
    <cellStyle name="20% - Accent2 10 7 2" xfId="49068"/>
    <cellStyle name="20% - Accent2 10 8" xfId="49069"/>
    <cellStyle name="20% - Accent2 10 8 2" xfId="49070"/>
    <cellStyle name="20% - Accent2 10 9" xfId="49071"/>
    <cellStyle name="20% - Accent2 11" xfId="112"/>
    <cellStyle name="20% - Accent2 11 10" xfId="49072"/>
    <cellStyle name="20% - Accent2 11 2" xfId="49073"/>
    <cellStyle name="20% - Accent2 11 2 2" xfId="49074"/>
    <cellStyle name="20% - Accent2 11 2 2 2" xfId="49075"/>
    <cellStyle name="20% - Accent2 11 2 2 2 2" xfId="49076"/>
    <cellStyle name="20% - Accent2 11 2 2 2 2 2" xfId="49077"/>
    <cellStyle name="20% - Accent2 11 2 2 2 2 2 2" xfId="49078"/>
    <cellStyle name="20% - Accent2 11 2 2 2 2 3" xfId="49079"/>
    <cellStyle name="20% - Accent2 11 2 2 2 2 3 2" xfId="49080"/>
    <cellStyle name="20% - Accent2 11 2 2 2 2 4" xfId="49081"/>
    <cellStyle name="20% - Accent2 11 2 2 2 3" xfId="49082"/>
    <cellStyle name="20% - Accent2 11 2 2 2 3 2" xfId="49083"/>
    <cellStyle name="20% - Accent2 11 2 2 2 4" xfId="49084"/>
    <cellStyle name="20% - Accent2 11 2 2 2 4 2" xfId="49085"/>
    <cellStyle name="20% - Accent2 11 2 2 2 5" xfId="49086"/>
    <cellStyle name="20% - Accent2 11 2 2 3" xfId="49087"/>
    <cellStyle name="20% - Accent2 11 2 2 3 2" xfId="49088"/>
    <cellStyle name="20% - Accent2 11 2 2 3 2 2" xfId="49089"/>
    <cellStyle name="20% - Accent2 11 2 2 3 3" xfId="49090"/>
    <cellStyle name="20% - Accent2 11 2 2 3 3 2" xfId="49091"/>
    <cellStyle name="20% - Accent2 11 2 2 3 4" xfId="49092"/>
    <cellStyle name="20% - Accent2 11 2 2 4" xfId="49093"/>
    <cellStyle name="20% - Accent2 11 2 2 4 2" xfId="49094"/>
    <cellStyle name="20% - Accent2 11 2 2 5" xfId="49095"/>
    <cellStyle name="20% - Accent2 11 2 2 5 2" xfId="49096"/>
    <cellStyle name="20% - Accent2 11 2 2 6" xfId="49097"/>
    <cellStyle name="20% - Accent2 11 2 3" xfId="49098"/>
    <cellStyle name="20% - Accent2 11 2 3 2" xfId="49099"/>
    <cellStyle name="20% - Accent2 11 2 3 2 2" xfId="49100"/>
    <cellStyle name="20% - Accent2 11 2 3 2 2 2" xfId="49101"/>
    <cellStyle name="20% - Accent2 11 2 3 2 3" xfId="49102"/>
    <cellStyle name="20% - Accent2 11 2 3 2 3 2" xfId="49103"/>
    <cellStyle name="20% - Accent2 11 2 3 2 4" xfId="49104"/>
    <cellStyle name="20% - Accent2 11 2 3 3" xfId="49105"/>
    <cellStyle name="20% - Accent2 11 2 3 3 2" xfId="49106"/>
    <cellStyle name="20% - Accent2 11 2 3 4" xfId="49107"/>
    <cellStyle name="20% - Accent2 11 2 3 4 2" xfId="49108"/>
    <cellStyle name="20% - Accent2 11 2 3 5" xfId="49109"/>
    <cellStyle name="20% - Accent2 11 2 4" xfId="49110"/>
    <cellStyle name="20% - Accent2 11 2 4 2" xfId="49111"/>
    <cellStyle name="20% - Accent2 11 2 4 2 2" xfId="49112"/>
    <cellStyle name="20% - Accent2 11 2 4 3" xfId="49113"/>
    <cellStyle name="20% - Accent2 11 2 4 3 2" xfId="49114"/>
    <cellStyle name="20% - Accent2 11 2 4 4" xfId="49115"/>
    <cellStyle name="20% - Accent2 11 2 5" xfId="49116"/>
    <cellStyle name="20% - Accent2 11 2 5 2" xfId="49117"/>
    <cellStyle name="20% - Accent2 11 2 6" xfId="49118"/>
    <cellStyle name="20% - Accent2 11 2 6 2" xfId="49119"/>
    <cellStyle name="20% - Accent2 11 2 7" xfId="49120"/>
    <cellStyle name="20% - Accent2 11 3" xfId="49121"/>
    <cellStyle name="20% - Accent2 11 3 2" xfId="49122"/>
    <cellStyle name="20% - Accent2 11 3 2 2" xfId="49123"/>
    <cellStyle name="20% - Accent2 11 3 2 2 2" xfId="49124"/>
    <cellStyle name="20% - Accent2 11 3 2 2 2 2" xfId="49125"/>
    <cellStyle name="20% - Accent2 11 3 2 2 3" xfId="49126"/>
    <cellStyle name="20% - Accent2 11 3 2 2 3 2" xfId="49127"/>
    <cellStyle name="20% - Accent2 11 3 2 2 4" xfId="49128"/>
    <cellStyle name="20% - Accent2 11 3 2 3" xfId="49129"/>
    <cellStyle name="20% - Accent2 11 3 2 3 2" xfId="49130"/>
    <cellStyle name="20% - Accent2 11 3 2 4" xfId="49131"/>
    <cellStyle name="20% - Accent2 11 3 2 4 2" xfId="49132"/>
    <cellStyle name="20% - Accent2 11 3 2 5" xfId="49133"/>
    <cellStyle name="20% - Accent2 11 3 3" xfId="49134"/>
    <cellStyle name="20% - Accent2 11 3 3 2" xfId="49135"/>
    <cellStyle name="20% - Accent2 11 3 3 2 2" xfId="49136"/>
    <cellStyle name="20% - Accent2 11 3 3 3" xfId="49137"/>
    <cellStyle name="20% - Accent2 11 3 3 3 2" xfId="49138"/>
    <cellStyle name="20% - Accent2 11 3 3 4" xfId="49139"/>
    <cellStyle name="20% - Accent2 11 3 4" xfId="49140"/>
    <cellStyle name="20% - Accent2 11 3 4 2" xfId="49141"/>
    <cellStyle name="20% - Accent2 11 3 5" xfId="49142"/>
    <cellStyle name="20% - Accent2 11 3 5 2" xfId="49143"/>
    <cellStyle name="20% - Accent2 11 3 6" xfId="49144"/>
    <cellStyle name="20% - Accent2 11 4" xfId="49145"/>
    <cellStyle name="20% - Accent2 11 4 2" xfId="49146"/>
    <cellStyle name="20% - Accent2 11 4 2 2" xfId="49147"/>
    <cellStyle name="20% - Accent2 11 4 2 2 2" xfId="49148"/>
    <cellStyle name="20% - Accent2 11 4 2 3" xfId="49149"/>
    <cellStyle name="20% - Accent2 11 4 2 3 2" xfId="49150"/>
    <cellStyle name="20% - Accent2 11 4 2 4" xfId="49151"/>
    <cellStyle name="20% - Accent2 11 4 3" xfId="49152"/>
    <cellStyle name="20% - Accent2 11 4 3 2" xfId="49153"/>
    <cellStyle name="20% - Accent2 11 4 4" xfId="49154"/>
    <cellStyle name="20% - Accent2 11 4 4 2" xfId="49155"/>
    <cellStyle name="20% - Accent2 11 4 5" xfId="49156"/>
    <cellStyle name="20% - Accent2 11 5" xfId="49157"/>
    <cellStyle name="20% - Accent2 11 5 2" xfId="49158"/>
    <cellStyle name="20% - Accent2 11 5 2 2" xfId="49159"/>
    <cellStyle name="20% - Accent2 11 5 3" xfId="49160"/>
    <cellStyle name="20% - Accent2 11 5 3 2" xfId="49161"/>
    <cellStyle name="20% - Accent2 11 5 4" xfId="49162"/>
    <cellStyle name="20% - Accent2 11 6" xfId="49163"/>
    <cellStyle name="20% - Accent2 11 6 2" xfId="49164"/>
    <cellStyle name="20% - Accent2 11 7" xfId="49165"/>
    <cellStyle name="20% - Accent2 11 7 2" xfId="49166"/>
    <cellStyle name="20% - Accent2 11 8" xfId="49167"/>
    <cellStyle name="20% - Accent2 11 8 2" xfId="49168"/>
    <cellStyle name="20% - Accent2 11 9" xfId="49169"/>
    <cellStyle name="20% - Accent2 12" xfId="113"/>
    <cellStyle name="20% - Accent2 12 2" xfId="49171"/>
    <cellStyle name="20% - Accent2 12 2 2" xfId="49172"/>
    <cellStyle name="20% - Accent2 12 2 2 2" xfId="49173"/>
    <cellStyle name="20% - Accent2 12 2 2 2 2" xfId="49174"/>
    <cellStyle name="20% - Accent2 12 2 2 2 2 2" xfId="49175"/>
    <cellStyle name="20% - Accent2 12 2 2 2 3" xfId="49176"/>
    <cellStyle name="20% - Accent2 12 2 2 2 3 2" xfId="49177"/>
    <cellStyle name="20% - Accent2 12 2 2 2 4" xfId="49178"/>
    <cellStyle name="20% - Accent2 12 2 2 3" xfId="49179"/>
    <cellStyle name="20% - Accent2 12 2 2 3 2" xfId="49180"/>
    <cellStyle name="20% - Accent2 12 2 2 4" xfId="49181"/>
    <cellStyle name="20% - Accent2 12 2 2 4 2" xfId="49182"/>
    <cellStyle name="20% - Accent2 12 2 2 5" xfId="49183"/>
    <cellStyle name="20% - Accent2 12 2 3" xfId="49184"/>
    <cellStyle name="20% - Accent2 12 2 3 2" xfId="49185"/>
    <cellStyle name="20% - Accent2 12 2 3 2 2" xfId="49186"/>
    <cellStyle name="20% - Accent2 12 2 3 3" xfId="49187"/>
    <cellStyle name="20% - Accent2 12 2 3 3 2" xfId="49188"/>
    <cellStyle name="20% - Accent2 12 2 3 4" xfId="49189"/>
    <cellStyle name="20% - Accent2 12 2 4" xfId="49190"/>
    <cellStyle name="20% - Accent2 12 2 4 2" xfId="49191"/>
    <cellStyle name="20% - Accent2 12 2 5" xfId="49192"/>
    <cellStyle name="20% - Accent2 12 2 5 2" xfId="49193"/>
    <cellStyle name="20% - Accent2 12 2 6" xfId="49194"/>
    <cellStyle name="20% - Accent2 12 3" xfId="49195"/>
    <cellStyle name="20% - Accent2 12 3 2" xfId="49196"/>
    <cellStyle name="20% - Accent2 12 3 2 2" xfId="49197"/>
    <cellStyle name="20% - Accent2 12 3 2 2 2" xfId="49198"/>
    <cellStyle name="20% - Accent2 12 3 2 3" xfId="49199"/>
    <cellStyle name="20% - Accent2 12 3 2 3 2" xfId="49200"/>
    <cellStyle name="20% - Accent2 12 3 2 4" xfId="49201"/>
    <cellStyle name="20% - Accent2 12 3 3" xfId="49202"/>
    <cellStyle name="20% - Accent2 12 3 3 2" xfId="49203"/>
    <cellStyle name="20% - Accent2 12 3 4" xfId="49204"/>
    <cellStyle name="20% - Accent2 12 3 4 2" xfId="49205"/>
    <cellStyle name="20% - Accent2 12 3 5" xfId="49206"/>
    <cellStyle name="20% - Accent2 12 4" xfId="49207"/>
    <cellStyle name="20% - Accent2 12 4 2" xfId="49208"/>
    <cellStyle name="20% - Accent2 12 4 2 2" xfId="49209"/>
    <cellStyle name="20% - Accent2 12 4 3" xfId="49210"/>
    <cellStyle name="20% - Accent2 12 4 3 2" xfId="49211"/>
    <cellStyle name="20% - Accent2 12 4 4" xfId="49212"/>
    <cellStyle name="20% - Accent2 12 5" xfId="49213"/>
    <cellStyle name="20% - Accent2 12 5 2" xfId="49214"/>
    <cellStyle name="20% - Accent2 12 6" xfId="49215"/>
    <cellStyle name="20% - Accent2 12 6 2" xfId="49216"/>
    <cellStyle name="20% - Accent2 12 7" xfId="49217"/>
    <cellStyle name="20% - Accent2 12 8" xfId="49170"/>
    <cellStyle name="20% - Accent2 13" xfId="114"/>
    <cellStyle name="20% - Accent2 13 2" xfId="49219"/>
    <cellStyle name="20% - Accent2 13 2 2" xfId="49220"/>
    <cellStyle name="20% - Accent2 13 2 2 2" xfId="49221"/>
    <cellStyle name="20% - Accent2 13 2 2 2 2" xfId="49222"/>
    <cellStyle name="20% - Accent2 13 2 2 3" xfId="49223"/>
    <cellStyle name="20% - Accent2 13 2 2 3 2" xfId="49224"/>
    <cellStyle name="20% - Accent2 13 2 2 4" xfId="49225"/>
    <cellStyle name="20% - Accent2 13 2 3" xfId="49226"/>
    <cellStyle name="20% - Accent2 13 2 3 2" xfId="49227"/>
    <cellStyle name="20% - Accent2 13 2 4" xfId="49228"/>
    <cellStyle name="20% - Accent2 13 2 4 2" xfId="49229"/>
    <cellStyle name="20% - Accent2 13 2 5" xfId="49230"/>
    <cellStyle name="20% - Accent2 13 3" xfId="49231"/>
    <cellStyle name="20% - Accent2 13 3 2" xfId="49232"/>
    <cellStyle name="20% - Accent2 13 3 2 2" xfId="49233"/>
    <cellStyle name="20% - Accent2 13 3 3" xfId="49234"/>
    <cellStyle name="20% - Accent2 13 3 3 2" xfId="49235"/>
    <cellStyle name="20% - Accent2 13 3 4" xfId="49236"/>
    <cellStyle name="20% - Accent2 13 4" xfId="49237"/>
    <cellStyle name="20% - Accent2 13 4 2" xfId="49238"/>
    <cellStyle name="20% - Accent2 13 5" xfId="49239"/>
    <cellStyle name="20% - Accent2 13 5 2" xfId="49240"/>
    <cellStyle name="20% - Accent2 13 6" xfId="49241"/>
    <cellStyle name="20% - Accent2 13 7" xfId="49218"/>
    <cellStyle name="20% - Accent2 14" xfId="115"/>
    <cellStyle name="20% - Accent2 14 2" xfId="49243"/>
    <cellStyle name="20% - Accent2 14 2 2" xfId="49244"/>
    <cellStyle name="20% - Accent2 14 2 2 2" xfId="49245"/>
    <cellStyle name="20% - Accent2 14 2 3" xfId="49246"/>
    <cellStyle name="20% - Accent2 14 2 3 2" xfId="49247"/>
    <cellStyle name="20% - Accent2 14 2 4" xfId="49248"/>
    <cellStyle name="20% - Accent2 14 3" xfId="49249"/>
    <cellStyle name="20% - Accent2 14 3 2" xfId="49250"/>
    <cellStyle name="20% - Accent2 14 4" xfId="49251"/>
    <cellStyle name="20% - Accent2 14 4 2" xfId="49252"/>
    <cellStyle name="20% - Accent2 14 5" xfId="49253"/>
    <cellStyle name="20% - Accent2 14 6" xfId="49242"/>
    <cellStyle name="20% - Accent2 15" xfId="116"/>
    <cellStyle name="20% - Accent2 15 2" xfId="49255"/>
    <cellStyle name="20% - Accent2 15 2 2" xfId="49256"/>
    <cellStyle name="20% - Accent2 15 3" xfId="49257"/>
    <cellStyle name="20% - Accent2 15 3 2" xfId="49258"/>
    <cellStyle name="20% - Accent2 15 4" xfId="49259"/>
    <cellStyle name="20% - Accent2 15 5" xfId="49254"/>
    <cellStyle name="20% - Accent2 16" xfId="117"/>
    <cellStyle name="20% - Accent2 16 10" xfId="18446"/>
    <cellStyle name="20% - Accent2 16 10 2" xfId="40025"/>
    <cellStyle name="20% - Accent2 16 11" xfId="21229"/>
    <cellStyle name="20% - Accent2 16 11 2" xfId="42808"/>
    <cellStyle name="20% - Accent2 16 12" xfId="24084"/>
    <cellStyle name="20% - Accent2 16 12 2" xfId="45659"/>
    <cellStyle name="20% - Accent2 16 13" xfId="10057"/>
    <cellStyle name="20% - Accent2 16 13 2" xfId="31697"/>
    <cellStyle name="20% - Accent2 16 14" xfId="5050"/>
    <cellStyle name="20% - Accent2 16 15" xfId="26750"/>
    <cellStyle name="20% - Accent2 16 16" xfId="49260"/>
    <cellStyle name="20% - Accent2 16 2" xfId="2836"/>
    <cellStyle name="20% - Accent2 16 2 10" xfId="27210"/>
    <cellStyle name="20% - Accent2 16 2 11" xfId="49261"/>
    <cellStyle name="20% - Accent2 16 2 2" xfId="4469"/>
    <cellStyle name="20% - Accent2 16 2 2 2" xfId="9018"/>
    <cellStyle name="20% - Accent2 16 2 2 2 2" xfId="14582"/>
    <cellStyle name="20% - Accent2 16 2 2 2 2 2" xfId="36194"/>
    <cellStyle name="20% - Accent2 16 2 2 2 3" xfId="30660"/>
    <cellStyle name="20% - Accent2 16 2 2 3" xfId="17029"/>
    <cellStyle name="20% - Accent2 16 2 2 3 2" xfId="38622"/>
    <cellStyle name="20% - Accent2 16 2 2 4" xfId="19826"/>
    <cellStyle name="20% - Accent2 16 2 2 4 2" xfId="41405"/>
    <cellStyle name="20% - Accent2 16 2 2 5" xfId="22611"/>
    <cellStyle name="20% - Accent2 16 2 2 5 2" xfId="44188"/>
    <cellStyle name="20% - Accent2 16 2 2 6" xfId="25464"/>
    <cellStyle name="20% - Accent2 16 2 2 6 2" xfId="47039"/>
    <cellStyle name="20% - Accent2 16 2 2 7" xfId="11811"/>
    <cellStyle name="20% - Accent2 16 2 2 7 2" xfId="33434"/>
    <cellStyle name="20% - Accent2 16 2 2 8" xfId="6597"/>
    <cellStyle name="20% - Accent2 16 2 2 9" xfId="28245"/>
    <cellStyle name="20% - Accent2 16 2 3" xfId="7983"/>
    <cellStyle name="20% - Accent2 16 2 3 2" xfId="13547"/>
    <cellStyle name="20% - Accent2 16 2 3 2 2" xfId="35159"/>
    <cellStyle name="20% - Accent2 16 2 3 3" xfId="29625"/>
    <cellStyle name="20% - Accent2 16 2 4" xfId="15994"/>
    <cellStyle name="20% - Accent2 16 2 4 2" xfId="37587"/>
    <cellStyle name="20% - Accent2 16 2 5" xfId="18791"/>
    <cellStyle name="20% - Accent2 16 2 5 2" xfId="40370"/>
    <cellStyle name="20% - Accent2 16 2 6" xfId="21574"/>
    <cellStyle name="20% - Accent2 16 2 6 2" xfId="43153"/>
    <cellStyle name="20% - Accent2 16 2 7" xfId="24429"/>
    <cellStyle name="20% - Accent2 16 2 7 2" xfId="46004"/>
    <cellStyle name="20% - Accent2 16 2 8" xfId="10776"/>
    <cellStyle name="20% - Accent2 16 2 8 2" xfId="32399"/>
    <cellStyle name="20% - Accent2 16 2 9" xfId="5513"/>
    <cellStyle name="20% - Accent2 16 3" xfId="3214"/>
    <cellStyle name="20% - Accent2 16 3 10" xfId="27555"/>
    <cellStyle name="20% - Accent2 16 3 2" xfId="4814"/>
    <cellStyle name="20% - Accent2 16 3 2 2" xfId="9363"/>
    <cellStyle name="20% - Accent2 16 3 2 2 2" xfId="14927"/>
    <cellStyle name="20% - Accent2 16 3 2 2 2 2" xfId="36539"/>
    <cellStyle name="20% - Accent2 16 3 2 2 3" xfId="31005"/>
    <cellStyle name="20% - Accent2 16 3 2 3" xfId="17374"/>
    <cellStyle name="20% - Accent2 16 3 2 3 2" xfId="38967"/>
    <cellStyle name="20% - Accent2 16 3 2 4" xfId="20171"/>
    <cellStyle name="20% - Accent2 16 3 2 4 2" xfId="41750"/>
    <cellStyle name="20% - Accent2 16 3 2 5" xfId="22956"/>
    <cellStyle name="20% - Accent2 16 3 2 5 2" xfId="44533"/>
    <cellStyle name="20% - Accent2 16 3 2 6" xfId="25809"/>
    <cellStyle name="20% - Accent2 16 3 2 6 2" xfId="47384"/>
    <cellStyle name="20% - Accent2 16 3 2 7" xfId="12156"/>
    <cellStyle name="20% - Accent2 16 3 2 7 2" xfId="33779"/>
    <cellStyle name="20% - Accent2 16 3 2 8" xfId="6944"/>
    <cellStyle name="20% - Accent2 16 3 2 9" xfId="28590"/>
    <cellStyle name="20% - Accent2 16 3 3" xfId="8328"/>
    <cellStyle name="20% - Accent2 16 3 3 2" xfId="13892"/>
    <cellStyle name="20% - Accent2 16 3 3 2 2" xfId="35504"/>
    <cellStyle name="20% - Accent2 16 3 3 3" xfId="29970"/>
    <cellStyle name="20% - Accent2 16 3 4" xfId="16339"/>
    <cellStyle name="20% - Accent2 16 3 4 2" xfId="37932"/>
    <cellStyle name="20% - Accent2 16 3 5" xfId="19136"/>
    <cellStyle name="20% - Accent2 16 3 5 2" xfId="40715"/>
    <cellStyle name="20% - Accent2 16 3 6" xfId="21921"/>
    <cellStyle name="20% - Accent2 16 3 6 2" xfId="43498"/>
    <cellStyle name="20% - Accent2 16 3 7" xfId="24774"/>
    <cellStyle name="20% - Accent2 16 3 7 2" xfId="46349"/>
    <cellStyle name="20% - Accent2 16 3 8" xfId="11121"/>
    <cellStyle name="20% - Accent2 16 3 8 2" xfId="32744"/>
    <cellStyle name="20% - Accent2 16 3 9" xfId="5858"/>
    <cellStyle name="20% - Accent2 16 4" xfId="2277"/>
    <cellStyle name="20% - Accent2 16 4 2" xfId="4011"/>
    <cellStyle name="20% - Accent2 16 4 2 2" xfId="14124"/>
    <cellStyle name="20% - Accent2 16 4 2 2 2" xfId="35736"/>
    <cellStyle name="20% - Accent2 16 4 2 3" xfId="8560"/>
    <cellStyle name="20% - Accent2 16 4 2 4" xfId="30202"/>
    <cellStyle name="20% - Accent2 16 4 3" xfId="16571"/>
    <cellStyle name="20% - Accent2 16 4 3 2" xfId="38164"/>
    <cellStyle name="20% - Accent2 16 4 4" xfId="19368"/>
    <cellStyle name="20% - Accent2 16 4 4 2" xfId="40947"/>
    <cellStyle name="20% - Accent2 16 4 5" xfId="22153"/>
    <cellStyle name="20% - Accent2 16 4 5 2" xfId="43730"/>
    <cellStyle name="20% - Accent2 16 4 6" xfId="25006"/>
    <cellStyle name="20% - Accent2 16 4 6 2" xfId="46581"/>
    <cellStyle name="20% - Accent2 16 4 7" xfId="11353"/>
    <cellStyle name="20% - Accent2 16 4 7 2" xfId="32976"/>
    <cellStyle name="20% - Accent2 16 4 8" xfId="6090"/>
    <cellStyle name="20% - Accent2 16 4 9" xfId="27787"/>
    <cellStyle name="20% - Accent2 16 5" xfId="3468"/>
    <cellStyle name="20% - Accent2 16 5 2" xfId="9710"/>
    <cellStyle name="20% - Accent2 16 5 2 2" xfId="15272"/>
    <cellStyle name="20% - Accent2 16 5 2 2 2" xfId="36884"/>
    <cellStyle name="20% - Accent2 16 5 2 3" xfId="31350"/>
    <cellStyle name="20% - Accent2 16 5 3" xfId="17719"/>
    <cellStyle name="20% - Accent2 16 5 3 2" xfId="39312"/>
    <cellStyle name="20% - Accent2 16 5 4" xfId="20516"/>
    <cellStyle name="20% - Accent2 16 5 4 2" xfId="42095"/>
    <cellStyle name="20% - Accent2 16 5 5" xfId="23301"/>
    <cellStyle name="20% - Accent2 16 5 5 2" xfId="44878"/>
    <cellStyle name="20% - Accent2 16 5 6" xfId="26154"/>
    <cellStyle name="20% - Accent2 16 5 6 2" xfId="47729"/>
    <cellStyle name="20% - Accent2 16 5 7" xfId="12501"/>
    <cellStyle name="20% - Accent2 16 5 7 2" xfId="34124"/>
    <cellStyle name="20% - Accent2 16 5 8" xfId="7292"/>
    <cellStyle name="20% - Accent2 16 5 9" xfId="28935"/>
    <cellStyle name="20% - Accent2 16 6" xfId="7525"/>
    <cellStyle name="20% - Accent2 16 6 2" xfId="18064"/>
    <cellStyle name="20% - Accent2 16 6 2 2" xfId="39657"/>
    <cellStyle name="20% - Accent2 16 6 3" xfId="20861"/>
    <cellStyle name="20% - Accent2 16 6 3 2" xfId="42440"/>
    <cellStyle name="20% - Accent2 16 6 4" xfId="23646"/>
    <cellStyle name="20% - Accent2 16 6 4 2" xfId="45223"/>
    <cellStyle name="20% - Accent2 16 6 5" xfId="26499"/>
    <cellStyle name="20% - Accent2 16 6 5 2" xfId="48074"/>
    <cellStyle name="20% - Accent2 16 6 6" xfId="12856"/>
    <cellStyle name="20% - Accent2 16 6 6 2" xfId="34469"/>
    <cellStyle name="20% - Accent2 16 6 7" xfId="29167"/>
    <cellStyle name="20% - Accent2 16 7" xfId="10429"/>
    <cellStyle name="20% - Accent2 16 7 2" xfId="32054"/>
    <cellStyle name="20% - Accent2 16 8" xfId="13089"/>
    <cellStyle name="20% - Accent2 16 8 2" xfId="34701"/>
    <cellStyle name="20% - Accent2 16 9" xfId="15648"/>
    <cellStyle name="20% - Accent2 16 9 2" xfId="37242"/>
    <cellStyle name="20% - Accent2 17" xfId="118"/>
    <cellStyle name="20% - Accent2 17 10" xfId="18441"/>
    <cellStyle name="20% - Accent2 17 10 2" xfId="40020"/>
    <cellStyle name="20% - Accent2 17 11" xfId="21224"/>
    <cellStyle name="20% - Accent2 17 11 2" xfId="42803"/>
    <cellStyle name="20% - Accent2 17 12" xfId="24079"/>
    <cellStyle name="20% - Accent2 17 12 2" xfId="45654"/>
    <cellStyle name="20% - Accent2 17 13" xfId="10052"/>
    <cellStyle name="20% - Accent2 17 13 2" xfId="31692"/>
    <cellStyle name="20% - Accent2 17 14" xfId="5051"/>
    <cellStyle name="20% - Accent2 17 15" xfId="26751"/>
    <cellStyle name="20% - Accent2 17 16" xfId="49262"/>
    <cellStyle name="20% - Accent2 17 2" xfId="2831"/>
    <cellStyle name="20% - Accent2 17 2 10" xfId="27205"/>
    <cellStyle name="20% - Accent2 17 2 11" xfId="49263"/>
    <cellStyle name="20% - Accent2 17 2 2" xfId="4464"/>
    <cellStyle name="20% - Accent2 17 2 2 2" xfId="9013"/>
    <cellStyle name="20% - Accent2 17 2 2 2 2" xfId="14577"/>
    <cellStyle name="20% - Accent2 17 2 2 2 2 2" xfId="36189"/>
    <cellStyle name="20% - Accent2 17 2 2 2 3" xfId="30655"/>
    <cellStyle name="20% - Accent2 17 2 2 3" xfId="17024"/>
    <cellStyle name="20% - Accent2 17 2 2 3 2" xfId="38617"/>
    <cellStyle name="20% - Accent2 17 2 2 4" xfId="19821"/>
    <cellStyle name="20% - Accent2 17 2 2 4 2" xfId="41400"/>
    <cellStyle name="20% - Accent2 17 2 2 5" xfId="22606"/>
    <cellStyle name="20% - Accent2 17 2 2 5 2" xfId="44183"/>
    <cellStyle name="20% - Accent2 17 2 2 6" xfId="25459"/>
    <cellStyle name="20% - Accent2 17 2 2 6 2" xfId="47034"/>
    <cellStyle name="20% - Accent2 17 2 2 7" xfId="11806"/>
    <cellStyle name="20% - Accent2 17 2 2 7 2" xfId="33429"/>
    <cellStyle name="20% - Accent2 17 2 2 8" xfId="6592"/>
    <cellStyle name="20% - Accent2 17 2 2 9" xfId="28240"/>
    <cellStyle name="20% - Accent2 17 2 3" xfId="7978"/>
    <cellStyle name="20% - Accent2 17 2 3 2" xfId="13542"/>
    <cellStyle name="20% - Accent2 17 2 3 2 2" xfId="35154"/>
    <cellStyle name="20% - Accent2 17 2 3 3" xfId="29620"/>
    <cellStyle name="20% - Accent2 17 2 4" xfId="15989"/>
    <cellStyle name="20% - Accent2 17 2 4 2" xfId="37582"/>
    <cellStyle name="20% - Accent2 17 2 5" xfId="18786"/>
    <cellStyle name="20% - Accent2 17 2 5 2" xfId="40365"/>
    <cellStyle name="20% - Accent2 17 2 6" xfId="21569"/>
    <cellStyle name="20% - Accent2 17 2 6 2" xfId="43148"/>
    <cellStyle name="20% - Accent2 17 2 7" xfId="24424"/>
    <cellStyle name="20% - Accent2 17 2 7 2" xfId="45999"/>
    <cellStyle name="20% - Accent2 17 2 8" xfId="10771"/>
    <cellStyle name="20% - Accent2 17 2 8 2" xfId="32394"/>
    <cellStyle name="20% - Accent2 17 2 9" xfId="5508"/>
    <cellStyle name="20% - Accent2 17 3" xfId="3209"/>
    <cellStyle name="20% - Accent2 17 3 10" xfId="27550"/>
    <cellStyle name="20% - Accent2 17 3 2" xfId="4809"/>
    <cellStyle name="20% - Accent2 17 3 2 2" xfId="9358"/>
    <cellStyle name="20% - Accent2 17 3 2 2 2" xfId="14922"/>
    <cellStyle name="20% - Accent2 17 3 2 2 2 2" xfId="36534"/>
    <cellStyle name="20% - Accent2 17 3 2 2 3" xfId="31000"/>
    <cellStyle name="20% - Accent2 17 3 2 3" xfId="17369"/>
    <cellStyle name="20% - Accent2 17 3 2 3 2" xfId="38962"/>
    <cellStyle name="20% - Accent2 17 3 2 4" xfId="20166"/>
    <cellStyle name="20% - Accent2 17 3 2 4 2" xfId="41745"/>
    <cellStyle name="20% - Accent2 17 3 2 5" xfId="22951"/>
    <cellStyle name="20% - Accent2 17 3 2 5 2" xfId="44528"/>
    <cellStyle name="20% - Accent2 17 3 2 6" xfId="25804"/>
    <cellStyle name="20% - Accent2 17 3 2 6 2" xfId="47379"/>
    <cellStyle name="20% - Accent2 17 3 2 7" xfId="12151"/>
    <cellStyle name="20% - Accent2 17 3 2 7 2" xfId="33774"/>
    <cellStyle name="20% - Accent2 17 3 2 8" xfId="6939"/>
    <cellStyle name="20% - Accent2 17 3 2 9" xfId="28585"/>
    <cellStyle name="20% - Accent2 17 3 3" xfId="8323"/>
    <cellStyle name="20% - Accent2 17 3 3 2" xfId="13887"/>
    <cellStyle name="20% - Accent2 17 3 3 2 2" xfId="35499"/>
    <cellStyle name="20% - Accent2 17 3 3 3" xfId="29965"/>
    <cellStyle name="20% - Accent2 17 3 4" xfId="16334"/>
    <cellStyle name="20% - Accent2 17 3 4 2" xfId="37927"/>
    <cellStyle name="20% - Accent2 17 3 5" xfId="19131"/>
    <cellStyle name="20% - Accent2 17 3 5 2" xfId="40710"/>
    <cellStyle name="20% - Accent2 17 3 6" xfId="21916"/>
    <cellStyle name="20% - Accent2 17 3 6 2" xfId="43493"/>
    <cellStyle name="20% - Accent2 17 3 7" xfId="24769"/>
    <cellStyle name="20% - Accent2 17 3 7 2" xfId="46344"/>
    <cellStyle name="20% - Accent2 17 3 8" xfId="11116"/>
    <cellStyle name="20% - Accent2 17 3 8 2" xfId="32739"/>
    <cellStyle name="20% - Accent2 17 3 9" xfId="5853"/>
    <cellStyle name="20% - Accent2 17 4" xfId="2278"/>
    <cellStyle name="20% - Accent2 17 4 2" xfId="4012"/>
    <cellStyle name="20% - Accent2 17 4 2 2" xfId="14125"/>
    <cellStyle name="20% - Accent2 17 4 2 2 2" xfId="35737"/>
    <cellStyle name="20% - Accent2 17 4 2 3" xfId="8561"/>
    <cellStyle name="20% - Accent2 17 4 2 4" xfId="30203"/>
    <cellStyle name="20% - Accent2 17 4 3" xfId="16572"/>
    <cellStyle name="20% - Accent2 17 4 3 2" xfId="38165"/>
    <cellStyle name="20% - Accent2 17 4 4" xfId="19369"/>
    <cellStyle name="20% - Accent2 17 4 4 2" xfId="40948"/>
    <cellStyle name="20% - Accent2 17 4 5" xfId="22154"/>
    <cellStyle name="20% - Accent2 17 4 5 2" xfId="43731"/>
    <cellStyle name="20% - Accent2 17 4 6" xfId="25007"/>
    <cellStyle name="20% - Accent2 17 4 6 2" xfId="46582"/>
    <cellStyle name="20% - Accent2 17 4 7" xfId="11354"/>
    <cellStyle name="20% - Accent2 17 4 7 2" xfId="32977"/>
    <cellStyle name="20% - Accent2 17 4 8" xfId="6091"/>
    <cellStyle name="20% - Accent2 17 4 9" xfId="27788"/>
    <cellStyle name="20% - Accent2 17 5" xfId="3469"/>
    <cellStyle name="20% - Accent2 17 5 2" xfId="9705"/>
    <cellStyle name="20% - Accent2 17 5 2 2" xfId="15267"/>
    <cellStyle name="20% - Accent2 17 5 2 2 2" xfId="36879"/>
    <cellStyle name="20% - Accent2 17 5 2 3" xfId="31345"/>
    <cellStyle name="20% - Accent2 17 5 3" xfId="17714"/>
    <cellStyle name="20% - Accent2 17 5 3 2" xfId="39307"/>
    <cellStyle name="20% - Accent2 17 5 4" xfId="20511"/>
    <cellStyle name="20% - Accent2 17 5 4 2" xfId="42090"/>
    <cellStyle name="20% - Accent2 17 5 5" xfId="23296"/>
    <cellStyle name="20% - Accent2 17 5 5 2" xfId="44873"/>
    <cellStyle name="20% - Accent2 17 5 6" xfId="26149"/>
    <cellStyle name="20% - Accent2 17 5 6 2" xfId="47724"/>
    <cellStyle name="20% - Accent2 17 5 7" xfId="12496"/>
    <cellStyle name="20% - Accent2 17 5 7 2" xfId="34119"/>
    <cellStyle name="20% - Accent2 17 5 8" xfId="7287"/>
    <cellStyle name="20% - Accent2 17 5 9" xfId="28930"/>
    <cellStyle name="20% - Accent2 17 6" xfId="7526"/>
    <cellStyle name="20% - Accent2 17 6 2" xfId="18059"/>
    <cellStyle name="20% - Accent2 17 6 2 2" xfId="39652"/>
    <cellStyle name="20% - Accent2 17 6 3" xfId="20856"/>
    <cellStyle name="20% - Accent2 17 6 3 2" xfId="42435"/>
    <cellStyle name="20% - Accent2 17 6 4" xfId="23641"/>
    <cellStyle name="20% - Accent2 17 6 4 2" xfId="45218"/>
    <cellStyle name="20% - Accent2 17 6 5" xfId="26494"/>
    <cellStyle name="20% - Accent2 17 6 5 2" xfId="48069"/>
    <cellStyle name="20% - Accent2 17 6 6" xfId="12851"/>
    <cellStyle name="20% - Accent2 17 6 6 2" xfId="34464"/>
    <cellStyle name="20% - Accent2 17 6 7" xfId="29168"/>
    <cellStyle name="20% - Accent2 17 7" xfId="10424"/>
    <cellStyle name="20% - Accent2 17 7 2" xfId="32049"/>
    <cellStyle name="20% - Accent2 17 8" xfId="13090"/>
    <cellStyle name="20% - Accent2 17 8 2" xfId="34702"/>
    <cellStyle name="20% - Accent2 17 9" xfId="15643"/>
    <cellStyle name="20% - Accent2 17 9 2" xfId="37237"/>
    <cellStyle name="20% - Accent2 18" xfId="119"/>
    <cellStyle name="20% - Accent2 18 10" xfId="26752"/>
    <cellStyle name="20% - Accent2 18 11" xfId="49264"/>
    <cellStyle name="20% - Accent2 18 2" xfId="2279"/>
    <cellStyle name="20% - Accent2 18 2 2" xfId="4013"/>
    <cellStyle name="20% - Accent2 18 2 2 2" xfId="14126"/>
    <cellStyle name="20% - Accent2 18 2 2 2 2" xfId="35738"/>
    <cellStyle name="20% - Accent2 18 2 2 3" xfId="8562"/>
    <cellStyle name="20% - Accent2 18 2 2 4" xfId="30204"/>
    <cellStyle name="20% - Accent2 18 2 3" xfId="16573"/>
    <cellStyle name="20% - Accent2 18 2 3 2" xfId="38166"/>
    <cellStyle name="20% - Accent2 18 2 4" xfId="19370"/>
    <cellStyle name="20% - Accent2 18 2 4 2" xfId="40949"/>
    <cellStyle name="20% - Accent2 18 2 5" xfId="22155"/>
    <cellStyle name="20% - Accent2 18 2 5 2" xfId="43732"/>
    <cellStyle name="20% - Accent2 18 2 6" xfId="25008"/>
    <cellStyle name="20% - Accent2 18 2 6 2" xfId="46583"/>
    <cellStyle name="20% - Accent2 18 2 7" xfId="11355"/>
    <cellStyle name="20% - Accent2 18 2 7 2" xfId="32978"/>
    <cellStyle name="20% - Accent2 18 2 8" xfId="6092"/>
    <cellStyle name="20% - Accent2 18 2 9" xfId="27789"/>
    <cellStyle name="20% - Accent2 18 3" xfId="3470"/>
    <cellStyle name="20% - Accent2 18 3 2" xfId="13091"/>
    <cellStyle name="20% - Accent2 18 3 2 2" xfId="34703"/>
    <cellStyle name="20% - Accent2 18 3 3" xfId="7527"/>
    <cellStyle name="20% - Accent2 18 3 4" xfId="29169"/>
    <cellStyle name="20% - Accent2 18 4" xfId="15509"/>
    <cellStyle name="20% - Accent2 18 4 2" xfId="37103"/>
    <cellStyle name="20% - Accent2 18 5" xfId="18307"/>
    <cellStyle name="20% - Accent2 18 5 2" xfId="39886"/>
    <cellStyle name="20% - Accent2 18 6" xfId="21090"/>
    <cellStyle name="20% - Accent2 18 6 2" xfId="42669"/>
    <cellStyle name="20% - Accent2 18 7" xfId="23945"/>
    <cellStyle name="20% - Accent2 18 7 2" xfId="45520"/>
    <cellStyle name="20% - Accent2 18 8" xfId="10281"/>
    <cellStyle name="20% - Accent2 18 8 2" xfId="31915"/>
    <cellStyle name="20% - Accent2 18 9" xfId="5052"/>
    <cellStyle name="20% - Accent2 19" xfId="2698"/>
    <cellStyle name="20% - Accent2 19 10" xfId="27072"/>
    <cellStyle name="20% - Accent2 19 2" xfId="4331"/>
    <cellStyle name="20% - Accent2 19 2 2" xfId="8880"/>
    <cellStyle name="20% - Accent2 19 2 2 2" xfId="14444"/>
    <cellStyle name="20% - Accent2 19 2 2 2 2" xfId="36056"/>
    <cellStyle name="20% - Accent2 19 2 2 3" xfId="30522"/>
    <cellStyle name="20% - Accent2 19 2 3" xfId="16891"/>
    <cellStyle name="20% - Accent2 19 2 3 2" xfId="38484"/>
    <cellStyle name="20% - Accent2 19 2 4" xfId="19688"/>
    <cellStyle name="20% - Accent2 19 2 4 2" xfId="41267"/>
    <cellStyle name="20% - Accent2 19 2 5" xfId="22473"/>
    <cellStyle name="20% - Accent2 19 2 5 2" xfId="44050"/>
    <cellStyle name="20% - Accent2 19 2 6" xfId="25326"/>
    <cellStyle name="20% - Accent2 19 2 6 2" xfId="46901"/>
    <cellStyle name="20% - Accent2 19 2 7" xfId="11673"/>
    <cellStyle name="20% - Accent2 19 2 7 2" xfId="33296"/>
    <cellStyle name="20% - Accent2 19 2 8" xfId="6459"/>
    <cellStyle name="20% - Accent2 19 2 9" xfId="28107"/>
    <cellStyle name="20% - Accent2 19 3" xfId="7845"/>
    <cellStyle name="20% - Accent2 19 3 2" xfId="13409"/>
    <cellStyle name="20% - Accent2 19 3 2 2" xfId="35021"/>
    <cellStyle name="20% - Accent2 19 3 3" xfId="29487"/>
    <cellStyle name="20% - Accent2 19 4" xfId="15856"/>
    <cellStyle name="20% - Accent2 19 4 2" xfId="37449"/>
    <cellStyle name="20% - Accent2 19 5" xfId="18653"/>
    <cellStyle name="20% - Accent2 19 5 2" xfId="40232"/>
    <cellStyle name="20% - Accent2 19 6" xfId="21436"/>
    <cellStyle name="20% - Accent2 19 6 2" xfId="43015"/>
    <cellStyle name="20% - Accent2 19 7" xfId="24291"/>
    <cellStyle name="20% - Accent2 19 7 2" xfId="45866"/>
    <cellStyle name="20% - Accent2 19 8" xfId="10638"/>
    <cellStyle name="20% - Accent2 19 8 2" xfId="32261"/>
    <cellStyle name="20% - Accent2 19 9" xfId="5375"/>
    <cellStyle name="20% - Accent2 2" xfId="120"/>
    <cellStyle name="20% - Accent2 2 2" xfId="121"/>
    <cellStyle name="20% - Accent2 2 3" xfId="122"/>
    <cellStyle name="20% - Accent2 2 4" xfId="123"/>
    <cellStyle name="20% - Accent2 2 5" xfId="124"/>
    <cellStyle name="20% - Accent2 2 6" xfId="125"/>
    <cellStyle name="20% - Accent2 2 7" xfId="126"/>
    <cellStyle name="20% - Accent2 2 8" xfId="127"/>
    <cellStyle name="20% - Accent2 20" xfId="3047"/>
    <cellStyle name="20% - Accent2 20 10" xfId="27417"/>
    <cellStyle name="20% - Accent2 20 2" xfId="4676"/>
    <cellStyle name="20% - Accent2 20 2 2" xfId="9225"/>
    <cellStyle name="20% - Accent2 20 2 2 2" xfId="14789"/>
    <cellStyle name="20% - Accent2 20 2 2 2 2" xfId="36401"/>
    <cellStyle name="20% - Accent2 20 2 2 3" xfId="30867"/>
    <cellStyle name="20% - Accent2 20 2 3" xfId="17236"/>
    <cellStyle name="20% - Accent2 20 2 3 2" xfId="38829"/>
    <cellStyle name="20% - Accent2 20 2 4" xfId="20033"/>
    <cellStyle name="20% - Accent2 20 2 4 2" xfId="41612"/>
    <cellStyle name="20% - Accent2 20 2 5" xfId="22818"/>
    <cellStyle name="20% - Accent2 20 2 5 2" xfId="44395"/>
    <cellStyle name="20% - Accent2 20 2 6" xfId="25671"/>
    <cellStyle name="20% - Accent2 20 2 6 2" xfId="47246"/>
    <cellStyle name="20% - Accent2 20 2 7" xfId="12018"/>
    <cellStyle name="20% - Accent2 20 2 7 2" xfId="33641"/>
    <cellStyle name="20% - Accent2 20 2 8" xfId="6806"/>
    <cellStyle name="20% - Accent2 20 2 9" xfId="28452"/>
    <cellStyle name="20% - Accent2 20 3" xfId="8190"/>
    <cellStyle name="20% - Accent2 20 3 2" xfId="13754"/>
    <cellStyle name="20% - Accent2 20 3 2 2" xfId="35366"/>
    <cellStyle name="20% - Accent2 20 3 3" xfId="29832"/>
    <cellStyle name="20% - Accent2 20 4" xfId="16201"/>
    <cellStyle name="20% - Accent2 20 4 2" xfId="37794"/>
    <cellStyle name="20% - Accent2 20 5" xfId="18998"/>
    <cellStyle name="20% - Accent2 20 5 2" xfId="40577"/>
    <cellStyle name="20% - Accent2 20 6" xfId="21782"/>
    <cellStyle name="20% - Accent2 20 6 2" xfId="43360"/>
    <cellStyle name="20% - Accent2 20 7" xfId="24636"/>
    <cellStyle name="20% - Accent2 20 7 2" xfId="46211"/>
    <cellStyle name="20% - Accent2 20 8" xfId="10983"/>
    <cellStyle name="20% - Accent2 20 8 2" xfId="32606"/>
    <cellStyle name="20% - Accent2 20 9" xfId="5720"/>
    <cellStyle name="20% - Accent2 21" xfId="7154"/>
    <cellStyle name="20% - Accent2 21 2" xfId="9572"/>
    <cellStyle name="20% - Accent2 21 2 2" xfId="15134"/>
    <cellStyle name="20% - Accent2 21 2 2 2" xfId="36746"/>
    <cellStyle name="20% - Accent2 21 2 3" xfId="31212"/>
    <cellStyle name="20% - Accent2 21 3" xfId="17581"/>
    <cellStyle name="20% - Accent2 21 3 2" xfId="39174"/>
    <cellStyle name="20% - Accent2 21 4" xfId="20378"/>
    <cellStyle name="20% - Accent2 21 4 2" xfId="41957"/>
    <cellStyle name="20% - Accent2 21 5" xfId="23163"/>
    <cellStyle name="20% - Accent2 21 5 2" xfId="44740"/>
    <cellStyle name="20% - Accent2 21 6" xfId="26016"/>
    <cellStyle name="20% - Accent2 21 6 2" xfId="47591"/>
    <cellStyle name="20% - Accent2 21 7" xfId="12363"/>
    <cellStyle name="20% - Accent2 21 7 2" xfId="33986"/>
    <cellStyle name="20% - Accent2 21 8" xfId="28797"/>
    <cellStyle name="20% - Accent2 22" xfId="12718"/>
    <cellStyle name="20% - Accent2 22 2" xfId="17926"/>
    <cellStyle name="20% - Accent2 22 2 2" xfId="39519"/>
    <cellStyle name="20% - Accent2 22 3" xfId="20723"/>
    <cellStyle name="20% - Accent2 22 3 2" xfId="42302"/>
    <cellStyle name="20% - Accent2 22 4" xfId="23508"/>
    <cellStyle name="20% - Accent2 22 4 2" xfId="45085"/>
    <cellStyle name="20% - Accent2 22 5" xfId="26361"/>
    <cellStyle name="20% - Accent2 22 5 2" xfId="47936"/>
    <cellStyle name="20% - Accent2 22 6" xfId="34331"/>
    <cellStyle name="20% - Accent2 23" xfId="10265"/>
    <cellStyle name="20% - Accent2 23 2" xfId="31904"/>
    <cellStyle name="20% - Accent2 24" xfId="15491"/>
    <cellStyle name="20% - Accent2 24 2" xfId="37091"/>
    <cellStyle name="20% - Accent2 25" xfId="18295"/>
    <cellStyle name="20% - Accent2 25 2" xfId="39874"/>
    <cellStyle name="20% - Accent2 26" xfId="21078"/>
    <cellStyle name="20% - Accent2 26 2" xfId="42657"/>
    <cellStyle name="20% - Accent2 27" xfId="23866"/>
    <cellStyle name="20% - Accent2 27 2" xfId="45442"/>
    <cellStyle name="20% - Accent2 28" xfId="23892"/>
    <cellStyle name="20% - Accent2 28 2" xfId="45468"/>
    <cellStyle name="20% - Accent2 29" xfId="9919"/>
    <cellStyle name="20% - Accent2 29 2" xfId="31559"/>
    <cellStyle name="20% - Accent2 3" xfId="128"/>
    <cellStyle name="20% - Accent2 4" xfId="129"/>
    <cellStyle name="20% - Accent2 5" xfId="130"/>
    <cellStyle name="20% - Accent2 6" xfId="131"/>
    <cellStyle name="20% - Accent2 7" xfId="132"/>
    <cellStyle name="20% - Accent2 8" xfId="133"/>
    <cellStyle name="20% - Accent2 8 10" xfId="49266"/>
    <cellStyle name="20% - Accent2 8 11" xfId="49265"/>
    <cellStyle name="20% - Accent2 8 2" xfId="134"/>
    <cellStyle name="20% - Accent2 8 2 10" xfId="13092"/>
    <cellStyle name="20% - Accent2 8 2 10 2" xfId="34704"/>
    <cellStyle name="20% - Accent2 8 2 11" xfId="15528"/>
    <cellStyle name="20% - Accent2 8 2 11 2" xfId="37122"/>
    <cellStyle name="20% - Accent2 8 2 12" xfId="18326"/>
    <cellStyle name="20% - Accent2 8 2 12 2" xfId="39905"/>
    <cellStyle name="20% - Accent2 8 2 13" xfId="21109"/>
    <cellStyle name="20% - Accent2 8 2 13 2" xfId="42688"/>
    <cellStyle name="20% - Accent2 8 2 14" xfId="23964"/>
    <cellStyle name="20% - Accent2 8 2 14 2" xfId="45539"/>
    <cellStyle name="20% - Accent2 8 2 15" xfId="9937"/>
    <cellStyle name="20% - Accent2 8 2 15 2" xfId="31577"/>
    <cellStyle name="20% - Accent2 8 2 16" xfId="5053"/>
    <cellStyle name="20% - Accent2 8 2 17" xfId="26753"/>
    <cellStyle name="20% - Accent2 8 2 18" xfId="49267"/>
    <cellStyle name="20% - Accent2 8 2 2" xfId="135"/>
    <cellStyle name="20% - Accent2 8 2 2 10" xfId="18464"/>
    <cellStyle name="20% - Accent2 8 2 2 10 2" xfId="40043"/>
    <cellStyle name="20% - Accent2 8 2 2 11" xfId="21247"/>
    <cellStyle name="20% - Accent2 8 2 2 11 2" xfId="42826"/>
    <cellStyle name="20% - Accent2 8 2 2 12" xfId="24102"/>
    <cellStyle name="20% - Accent2 8 2 2 12 2" xfId="45677"/>
    <cellStyle name="20% - Accent2 8 2 2 13" xfId="10075"/>
    <cellStyle name="20% - Accent2 8 2 2 13 2" xfId="31715"/>
    <cellStyle name="20% - Accent2 8 2 2 14" xfId="5054"/>
    <cellStyle name="20% - Accent2 8 2 2 15" xfId="26754"/>
    <cellStyle name="20% - Accent2 8 2 2 16" xfId="49268"/>
    <cellStyle name="20% - Accent2 8 2 2 2" xfId="2854"/>
    <cellStyle name="20% - Accent2 8 2 2 2 10" xfId="27228"/>
    <cellStyle name="20% - Accent2 8 2 2 2 11" xfId="49269"/>
    <cellStyle name="20% - Accent2 8 2 2 2 2" xfId="4487"/>
    <cellStyle name="20% - Accent2 8 2 2 2 2 10" xfId="49270"/>
    <cellStyle name="20% - Accent2 8 2 2 2 2 2" xfId="9036"/>
    <cellStyle name="20% - Accent2 8 2 2 2 2 2 2" xfId="14600"/>
    <cellStyle name="20% - Accent2 8 2 2 2 2 2 2 2" xfId="36212"/>
    <cellStyle name="20% - Accent2 8 2 2 2 2 2 2 2 2" xfId="49273"/>
    <cellStyle name="20% - Accent2 8 2 2 2 2 2 2 3" xfId="49272"/>
    <cellStyle name="20% - Accent2 8 2 2 2 2 2 3" xfId="30678"/>
    <cellStyle name="20% - Accent2 8 2 2 2 2 2 3 2" xfId="49275"/>
    <cellStyle name="20% - Accent2 8 2 2 2 2 2 3 3" xfId="49274"/>
    <cellStyle name="20% - Accent2 8 2 2 2 2 2 4" xfId="49276"/>
    <cellStyle name="20% - Accent2 8 2 2 2 2 2 5" xfId="49271"/>
    <cellStyle name="20% - Accent2 8 2 2 2 2 3" xfId="17047"/>
    <cellStyle name="20% - Accent2 8 2 2 2 2 3 2" xfId="38640"/>
    <cellStyle name="20% - Accent2 8 2 2 2 2 3 2 2" xfId="49278"/>
    <cellStyle name="20% - Accent2 8 2 2 2 2 3 3" xfId="49277"/>
    <cellStyle name="20% - Accent2 8 2 2 2 2 4" xfId="19844"/>
    <cellStyle name="20% - Accent2 8 2 2 2 2 4 2" xfId="41423"/>
    <cellStyle name="20% - Accent2 8 2 2 2 2 4 2 2" xfId="49280"/>
    <cellStyle name="20% - Accent2 8 2 2 2 2 4 3" xfId="49279"/>
    <cellStyle name="20% - Accent2 8 2 2 2 2 5" xfId="22629"/>
    <cellStyle name="20% - Accent2 8 2 2 2 2 5 2" xfId="44206"/>
    <cellStyle name="20% - Accent2 8 2 2 2 2 5 3" xfId="49281"/>
    <cellStyle name="20% - Accent2 8 2 2 2 2 6" xfId="25482"/>
    <cellStyle name="20% - Accent2 8 2 2 2 2 6 2" xfId="47057"/>
    <cellStyle name="20% - Accent2 8 2 2 2 2 7" xfId="11829"/>
    <cellStyle name="20% - Accent2 8 2 2 2 2 7 2" xfId="33452"/>
    <cellStyle name="20% - Accent2 8 2 2 2 2 8" xfId="6615"/>
    <cellStyle name="20% - Accent2 8 2 2 2 2 9" xfId="28263"/>
    <cellStyle name="20% - Accent2 8 2 2 2 3" xfId="8001"/>
    <cellStyle name="20% - Accent2 8 2 2 2 3 2" xfId="13565"/>
    <cellStyle name="20% - Accent2 8 2 2 2 3 2 2" xfId="35177"/>
    <cellStyle name="20% - Accent2 8 2 2 2 3 2 2 2" xfId="49284"/>
    <cellStyle name="20% - Accent2 8 2 2 2 3 2 3" xfId="49283"/>
    <cellStyle name="20% - Accent2 8 2 2 2 3 3" xfId="29643"/>
    <cellStyle name="20% - Accent2 8 2 2 2 3 3 2" xfId="49286"/>
    <cellStyle name="20% - Accent2 8 2 2 2 3 3 3" xfId="49285"/>
    <cellStyle name="20% - Accent2 8 2 2 2 3 4" xfId="49287"/>
    <cellStyle name="20% - Accent2 8 2 2 2 3 5" xfId="49282"/>
    <cellStyle name="20% - Accent2 8 2 2 2 4" xfId="16012"/>
    <cellStyle name="20% - Accent2 8 2 2 2 4 2" xfId="37605"/>
    <cellStyle name="20% - Accent2 8 2 2 2 4 2 2" xfId="49289"/>
    <cellStyle name="20% - Accent2 8 2 2 2 4 3" xfId="49288"/>
    <cellStyle name="20% - Accent2 8 2 2 2 5" xfId="18809"/>
    <cellStyle name="20% - Accent2 8 2 2 2 5 2" xfId="40388"/>
    <cellStyle name="20% - Accent2 8 2 2 2 5 2 2" xfId="49291"/>
    <cellStyle name="20% - Accent2 8 2 2 2 5 3" xfId="49290"/>
    <cellStyle name="20% - Accent2 8 2 2 2 6" xfId="21592"/>
    <cellStyle name="20% - Accent2 8 2 2 2 6 2" xfId="43171"/>
    <cellStyle name="20% - Accent2 8 2 2 2 6 3" xfId="49292"/>
    <cellStyle name="20% - Accent2 8 2 2 2 7" xfId="24447"/>
    <cellStyle name="20% - Accent2 8 2 2 2 7 2" xfId="46022"/>
    <cellStyle name="20% - Accent2 8 2 2 2 8" xfId="10794"/>
    <cellStyle name="20% - Accent2 8 2 2 2 8 2" xfId="32417"/>
    <cellStyle name="20% - Accent2 8 2 2 2 9" xfId="5531"/>
    <cellStyle name="20% - Accent2 8 2 2 3" xfId="3232"/>
    <cellStyle name="20% - Accent2 8 2 2 3 10" xfId="27573"/>
    <cellStyle name="20% - Accent2 8 2 2 3 11" xfId="49293"/>
    <cellStyle name="20% - Accent2 8 2 2 3 2" xfId="4832"/>
    <cellStyle name="20% - Accent2 8 2 2 3 2 10" xfId="49294"/>
    <cellStyle name="20% - Accent2 8 2 2 3 2 2" xfId="9381"/>
    <cellStyle name="20% - Accent2 8 2 2 3 2 2 2" xfId="14945"/>
    <cellStyle name="20% - Accent2 8 2 2 3 2 2 2 2" xfId="36557"/>
    <cellStyle name="20% - Accent2 8 2 2 3 2 2 2 3" xfId="49296"/>
    <cellStyle name="20% - Accent2 8 2 2 3 2 2 3" xfId="31023"/>
    <cellStyle name="20% - Accent2 8 2 2 3 2 2 4" xfId="49295"/>
    <cellStyle name="20% - Accent2 8 2 2 3 2 3" xfId="17392"/>
    <cellStyle name="20% - Accent2 8 2 2 3 2 3 2" xfId="38985"/>
    <cellStyle name="20% - Accent2 8 2 2 3 2 3 2 2" xfId="49298"/>
    <cellStyle name="20% - Accent2 8 2 2 3 2 3 3" xfId="49297"/>
    <cellStyle name="20% - Accent2 8 2 2 3 2 4" xfId="20189"/>
    <cellStyle name="20% - Accent2 8 2 2 3 2 4 2" xfId="41768"/>
    <cellStyle name="20% - Accent2 8 2 2 3 2 4 3" xfId="49299"/>
    <cellStyle name="20% - Accent2 8 2 2 3 2 5" xfId="22974"/>
    <cellStyle name="20% - Accent2 8 2 2 3 2 5 2" xfId="44551"/>
    <cellStyle name="20% - Accent2 8 2 2 3 2 6" xfId="25827"/>
    <cellStyle name="20% - Accent2 8 2 2 3 2 6 2" xfId="47402"/>
    <cellStyle name="20% - Accent2 8 2 2 3 2 7" xfId="12174"/>
    <cellStyle name="20% - Accent2 8 2 2 3 2 7 2" xfId="33797"/>
    <cellStyle name="20% - Accent2 8 2 2 3 2 8" xfId="6962"/>
    <cellStyle name="20% - Accent2 8 2 2 3 2 9" xfId="28608"/>
    <cellStyle name="20% - Accent2 8 2 2 3 3" xfId="8346"/>
    <cellStyle name="20% - Accent2 8 2 2 3 3 2" xfId="13910"/>
    <cellStyle name="20% - Accent2 8 2 2 3 3 2 2" xfId="35522"/>
    <cellStyle name="20% - Accent2 8 2 2 3 3 2 3" xfId="49301"/>
    <cellStyle name="20% - Accent2 8 2 2 3 3 3" xfId="29988"/>
    <cellStyle name="20% - Accent2 8 2 2 3 3 4" xfId="49300"/>
    <cellStyle name="20% - Accent2 8 2 2 3 4" xfId="16357"/>
    <cellStyle name="20% - Accent2 8 2 2 3 4 2" xfId="37950"/>
    <cellStyle name="20% - Accent2 8 2 2 3 4 2 2" xfId="49303"/>
    <cellStyle name="20% - Accent2 8 2 2 3 4 3" xfId="49302"/>
    <cellStyle name="20% - Accent2 8 2 2 3 5" xfId="19154"/>
    <cellStyle name="20% - Accent2 8 2 2 3 5 2" xfId="40733"/>
    <cellStyle name="20% - Accent2 8 2 2 3 5 3" xfId="49304"/>
    <cellStyle name="20% - Accent2 8 2 2 3 6" xfId="21939"/>
    <cellStyle name="20% - Accent2 8 2 2 3 6 2" xfId="43516"/>
    <cellStyle name="20% - Accent2 8 2 2 3 7" xfId="24792"/>
    <cellStyle name="20% - Accent2 8 2 2 3 7 2" xfId="46367"/>
    <cellStyle name="20% - Accent2 8 2 2 3 8" xfId="11139"/>
    <cellStyle name="20% - Accent2 8 2 2 3 8 2" xfId="32762"/>
    <cellStyle name="20% - Accent2 8 2 2 3 9" xfId="5876"/>
    <cellStyle name="20% - Accent2 8 2 2 4" xfId="2281"/>
    <cellStyle name="20% - Accent2 8 2 2 4 10" xfId="49305"/>
    <cellStyle name="20% - Accent2 8 2 2 4 2" xfId="4015"/>
    <cellStyle name="20% - Accent2 8 2 2 4 2 2" xfId="14128"/>
    <cellStyle name="20% - Accent2 8 2 2 4 2 2 2" xfId="35740"/>
    <cellStyle name="20% - Accent2 8 2 2 4 2 2 3" xfId="49307"/>
    <cellStyle name="20% - Accent2 8 2 2 4 2 3" xfId="8564"/>
    <cellStyle name="20% - Accent2 8 2 2 4 2 4" xfId="30206"/>
    <cellStyle name="20% - Accent2 8 2 2 4 2 5" xfId="49306"/>
    <cellStyle name="20% - Accent2 8 2 2 4 3" xfId="16575"/>
    <cellStyle name="20% - Accent2 8 2 2 4 3 2" xfId="38168"/>
    <cellStyle name="20% - Accent2 8 2 2 4 3 2 2" xfId="49309"/>
    <cellStyle name="20% - Accent2 8 2 2 4 3 3" xfId="49308"/>
    <cellStyle name="20% - Accent2 8 2 2 4 4" xfId="19372"/>
    <cellStyle name="20% - Accent2 8 2 2 4 4 2" xfId="40951"/>
    <cellStyle name="20% - Accent2 8 2 2 4 4 3" xfId="49310"/>
    <cellStyle name="20% - Accent2 8 2 2 4 5" xfId="22157"/>
    <cellStyle name="20% - Accent2 8 2 2 4 5 2" xfId="43734"/>
    <cellStyle name="20% - Accent2 8 2 2 4 6" xfId="25010"/>
    <cellStyle name="20% - Accent2 8 2 2 4 6 2" xfId="46585"/>
    <cellStyle name="20% - Accent2 8 2 2 4 7" xfId="11357"/>
    <cellStyle name="20% - Accent2 8 2 2 4 7 2" xfId="32980"/>
    <cellStyle name="20% - Accent2 8 2 2 4 8" xfId="6094"/>
    <cellStyle name="20% - Accent2 8 2 2 4 9" xfId="27791"/>
    <cellStyle name="20% - Accent2 8 2 2 5" xfId="3472"/>
    <cellStyle name="20% - Accent2 8 2 2 5 10" xfId="49311"/>
    <cellStyle name="20% - Accent2 8 2 2 5 2" xfId="9728"/>
    <cellStyle name="20% - Accent2 8 2 2 5 2 2" xfId="15290"/>
    <cellStyle name="20% - Accent2 8 2 2 5 2 2 2" xfId="36902"/>
    <cellStyle name="20% - Accent2 8 2 2 5 2 3" xfId="31368"/>
    <cellStyle name="20% - Accent2 8 2 2 5 2 4" xfId="49312"/>
    <cellStyle name="20% - Accent2 8 2 2 5 3" xfId="17737"/>
    <cellStyle name="20% - Accent2 8 2 2 5 3 2" xfId="39330"/>
    <cellStyle name="20% - Accent2 8 2 2 5 4" xfId="20534"/>
    <cellStyle name="20% - Accent2 8 2 2 5 4 2" xfId="42113"/>
    <cellStyle name="20% - Accent2 8 2 2 5 5" xfId="23319"/>
    <cellStyle name="20% - Accent2 8 2 2 5 5 2" xfId="44896"/>
    <cellStyle name="20% - Accent2 8 2 2 5 6" xfId="26172"/>
    <cellStyle name="20% - Accent2 8 2 2 5 6 2" xfId="47747"/>
    <cellStyle name="20% - Accent2 8 2 2 5 7" xfId="12519"/>
    <cellStyle name="20% - Accent2 8 2 2 5 7 2" xfId="34142"/>
    <cellStyle name="20% - Accent2 8 2 2 5 8" xfId="7310"/>
    <cellStyle name="20% - Accent2 8 2 2 5 9" xfId="28953"/>
    <cellStyle name="20% - Accent2 8 2 2 6" xfId="7529"/>
    <cellStyle name="20% - Accent2 8 2 2 6 2" xfId="18082"/>
    <cellStyle name="20% - Accent2 8 2 2 6 2 2" xfId="39675"/>
    <cellStyle name="20% - Accent2 8 2 2 6 2 3" xfId="49314"/>
    <cellStyle name="20% - Accent2 8 2 2 6 3" xfId="20879"/>
    <cellStyle name="20% - Accent2 8 2 2 6 3 2" xfId="42458"/>
    <cellStyle name="20% - Accent2 8 2 2 6 4" xfId="23664"/>
    <cellStyle name="20% - Accent2 8 2 2 6 4 2" xfId="45241"/>
    <cellStyle name="20% - Accent2 8 2 2 6 5" xfId="26517"/>
    <cellStyle name="20% - Accent2 8 2 2 6 5 2" xfId="48092"/>
    <cellStyle name="20% - Accent2 8 2 2 6 6" xfId="12874"/>
    <cellStyle name="20% - Accent2 8 2 2 6 6 2" xfId="34487"/>
    <cellStyle name="20% - Accent2 8 2 2 6 7" xfId="29171"/>
    <cellStyle name="20% - Accent2 8 2 2 6 8" xfId="49313"/>
    <cellStyle name="20% - Accent2 8 2 2 7" xfId="10447"/>
    <cellStyle name="20% - Accent2 8 2 2 7 2" xfId="32072"/>
    <cellStyle name="20% - Accent2 8 2 2 7 3" xfId="49315"/>
    <cellStyle name="20% - Accent2 8 2 2 8" xfId="13093"/>
    <cellStyle name="20% - Accent2 8 2 2 8 2" xfId="34705"/>
    <cellStyle name="20% - Accent2 8 2 2 9" xfId="15666"/>
    <cellStyle name="20% - Accent2 8 2 2 9 2" xfId="37260"/>
    <cellStyle name="20% - Accent2 8 2 3" xfId="136"/>
    <cellStyle name="20% - Accent2 8 2 3 10" xfId="18423"/>
    <cellStyle name="20% - Accent2 8 2 3 10 2" xfId="40002"/>
    <cellStyle name="20% - Accent2 8 2 3 11" xfId="21206"/>
    <cellStyle name="20% - Accent2 8 2 3 11 2" xfId="42785"/>
    <cellStyle name="20% - Accent2 8 2 3 12" xfId="24061"/>
    <cellStyle name="20% - Accent2 8 2 3 12 2" xfId="45636"/>
    <cellStyle name="20% - Accent2 8 2 3 13" xfId="10034"/>
    <cellStyle name="20% - Accent2 8 2 3 13 2" xfId="31674"/>
    <cellStyle name="20% - Accent2 8 2 3 14" xfId="5055"/>
    <cellStyle name="20% - Accent2 8 2 3 15" xfId="26755"/>
    <cellStyle name="20% - Accent2 8 2 3 16" xfId="49316"/>
    <cellStyle name="20% - Accent2 8 2 3 2" xfId="2813"/>
    <cellStyle name="20% - Accent2 8 2 3 2 10" xfId="27187"/>
    <cellStyle name="20% - Accent2 8 2 3 2 11" xfId="49317"/>
    <cellStyle name="20% - Accent2 8 2 3 2 2" xfId="4446"/>
    <cellStyle name="20% - Accent2 8 2 3 2 2 10" xfId="49318"/>
    <cellStyle name="20% - Accent2 8 2 3 2 2 2" xfId="8995"/>
    <cellStyle name="20% - Accent2 8 2 3 2 2 2 2" xfId="14559"/>
    <cellStyle name="20% - Accent2 8 2 3 2 2 2 2 2" xfId="36171"/>
    <cellStyle name="20% - Accent2 8 2 3 2 2 2 2 3" xfId="49320"/>
    <cellStyle name="20% - Accent2 8 2 3 2 2 2 3" xfId="30637"/>
    <cellStyle name="20% - Accent2 8 2 3 2 2 2 4" xfId="49319"/>
    <cellStyle name="20% - Accent2 8 2 3 2 2 3" xfId="17006"/>
    <cellStyle name="20% - Accent2 8 2 3 2 2 3 2" xfId="38599"/>
    <cellStyle name="20% - Accent2 8 2 3 2 2 3 2 2" xfId="49322"/>
    <cellStyle name="20% - Accent2 8 2 3 2 2 3 3" xfId="49321"/>
    <cellStyle name="20% - Accent2 8 2 3 2 2 4" xfId="19803"/>
    <cellStyle name="20% - Accent2 8 2 3 2 2 4 2" xfId="41382"/>
    <cellStyle name="20% - Accent2 8 2 3 2 2 4 3" xfId="49323"/>
    <cellStyle name="20% - Accent2 8 2 3 2 2 5" xfId="22588"/>
    <cellStyle name="20% - Accent2 8 2 3 2 2 5 2" xfId="44165"/>
    <cellStyle name="20% - Accent2 8 2 3 2 2 6" xfId="25441"/>
    <cellStyle name="20% - Accent2 8 2 3 2 2 6 2" xfId="47016"/>
    <cellStyle name="20% - Accent2 8 2 3 2 2 7" xfId="11788"/>
    <cellStyle name="20% - Accent2 8 2 3 2 2 7 2" xfId="33411"/>
    <cellStyle name="20% - Accent2 8 2 3 2 2 8" xfId="6574"/>
    <cellStyle name="20% - Accent2 8 2 3 2 2 9" xfId="28222"/>
    <cellStyle name="20% - Accent2 8 2 3 2 3" xfId="7960"/>
    <cellStyle name="20% - Accent2 8 2 3 2 3 2" xfId="13524"/>
    <cellStyle name="20% - Accent2 8 2 3 2 3 2 2" xfId="35136"/>
    <cellStyle name="20% - Accent2 8 2 3 2 3 2 3" xfId="49325"/>
    <cellStyle name="20% - Accent2 8 2 3 2 3 3" xfId="29602"/>
    <cellStyle name="20% - Accent2 8 2 3 2 3 4" xfId="49324"/>
    <cellStyle name="20% - Accent2 8 2 3 2 4" xfId="15971"/>
    <cellStyle name="20% - Accent2 8 2 3 2 4 2" xfId="37564"/>
    <cellStyle name="20% - Accent2 8 2 3 2 4 2 2" xfId="49327"/>
    <cellStyle name="20% - Accent2 8 2 3 2 4 3" xfId="49326"/>
    <cellStyle name="20% - Accent2 8 2 3 2 5" xfId="18768"/>
    <cellStyle name="20% - Accent2 8 2 3 2 5 2" xfId="40347"/>
    <cellStyle name="20% - Accent2 8 2 3 2 5 3" xfId="49328"/>
    <cellStyle name="20% - Accent2 8 2 3 2 6" xfId="21551"/>
    <cellStyle name="20% - Accent2 8 2 3 2 6 2" xfId="43130"/>
    <cellStyle name="20% - Accent2 8 2 3 2 7" xfId="24406"/>
    <cellStyle name="20% - Accent2 8 2 3 2 7 2" xfId="45981"/>
    <cellStyle name="20% - Accent2 8 2 3 2 8" xfId="10753"/>
    <cellStyle name="20% - Accent2 8 2 3 2 8 2" xfId="32376"/>
    <cellStyle name="20% - Accent2 8 2 3 2 9" xfId="5490"/>
    <cellStyle name="20% - Accent2 8 2 3 3" xfId="3191"/>
    <cellStyle name="20% - Accent2 8 2 3 3 10" xfId="27532"/>
    <cellStyle name="20% - Accent2 8 2 3 3 11" xfId="49329"/>
    <cellStyle name="20% - Accent2 8 2 3 3 2" xfId="4791"/>
    <cellStyle name="20% - Accent2 8 2 3 3 2 10" xfId="49330"/>
    <cellStyle name="20% - Accent2 8 2 3 3 2 2" xfId="9340"/>
    <cellStyle name="20% - Accent2 8 2 3 3 2 2 2" xfId="14904"/>
    <cellStyle name="20% - Accent2 8 2 3 3 2 2 2 2" xfId="36516"/>
    <cellStyle name="20% - Accent2 8 2 3 3 2 2 3" xfId="30982"/>
    <cellStyle name="20% - Accent2 8 2 3 3 2 2 4" xfId="49331"/>
    <cellStyle name="20% - Accent2 8 2 3 3 2 3" xfId="17351"/>
    <cellStyle name="20% - Accent2 8 2 3 3 2 3 2" xfId="38944"/>
    <cellStyle name="20% - Accent2 8 2 3 3 2 4" xfId="20148"/>
    <cellStyle name="20% - Accent2 8 2 3 3 2 4 2" xfId="41727"/>
    <cellStyle name="20% - Accent2 8 2 3 3 2 5" xfId="22933"/>
    <cellStyle name="20% - Accent2 8 2 3 3 2 5 2" xfId="44510"/>
    <cellStyle name="20% - Accent2 8 2 3 3 2 6" xfId="25786"/>
    <cellStyle name="20% - Accent2 8 2 3 3 2 6 2" xfId="47361"/>
    <cellStyle name="20% - Accent2 8 2 3 3 2 7" xfId="12133"/>
    <cellStyle name="20% - Accent2 8 2 3 3 2 7 2" xfId="33756"/>
    <cellStyle name="20% - Accent2 8 2 3 3 2 8" xfId="6921"/>
    <cellStyle name="20% - Accent2 8 2 3 3 2 9" xfId="28567"/>
    <cellStyle name="20% - Accent2 8 2 3 3 3" xfId="8305"/>
    <cellStyle name="20% - Accent2 8 2 3 3 3 2" xfId="13869"/>
    <cellStyle name="20% - Accent2 8 2 3 3 3 2 2" xfId="35481"/>
    <cellStyle name="20% - Accent2 8 2 3 3 3 2 3" xfId="49333"/>
    <cellStyle name="20% - Accent2 8 2 3 3 3 3" xfId="29947"/>
    <cellStyle name="20% - Accent2 8 2 3 3 3 4" xfId="49332"/>
    <cellStyle name="20% - Accent2 8 2 3 3 4" xfId="16316"/>
    <cellStyle name="20% - Accent2 8 2 3 3 4 2" xfId="37909"/>
    <cellStyle name="20% - Accent2 8 2 3 3 4 3" xfId="49334"/>
    <cellStyle name="20% - Accent2 8 2 3 3 5" xfId="19113"/>
    <cellStyle name="20% - Accent2 8 2 3 3 5 2" xfId="40692"/>
    <cellStyle name="20% - Accent2 8 2 3 3 6" xfId="21898"/>
    <cellStyle name="20% - Accent2 8 2 3 3 6 2" xfId="43475"/>
    <cellStyle name="20% - Accent2 8 2 3 3 7" xfId="24751"/>
    <cellStyle name="20% - Accent2 8 2 3 3 7 2" xfId="46326"/>
    <cellStyle name="20% - Accent2 8 2 3 3 8" xfId="11098"/>
    <cellStyle name="20% - Accent2 8 2 3 3 8 2" xfId="32721"/>
    <cellStyle name="20% - Accent2 8 2 3 3 9" xfId="5835"/>
    <cellStyle name="20% - Accent2 8 2 3 4" xfId="2282"/>
    <cellStyle name="20% - Accent2 8 2 3 4 10" xfId="49335"/>
    <cellStyle name="20% - Accent2 8 2 3 4 2" xfId="4016"/>
    <cellStyle name="20% - Accent2 8 2 3 4 2 2" xfId="14129"/>
    <cellStyle name="20% - Accent2 8 2 3 4 2 2 2" xfId="35741"/>
    <cellStyle name="20% - Accent2 8 2 3 4 2 3" xfId="8565"/>
    <cellStyle name="20% - Accent2 8 2 3 4 2 4" xfId="30207"/>
    <cellStyle name="20% - Accent2 8 2 3 4 2 5" xfId="49336"/>
    <cellStyle name="20% - Accent2 8 2 3 4 3" xfId="16576"/>
    <cellStyle name="20% - Accent2 8 2 3 4 3 2" xfId="38169"/>
    <cellStyle name="20% - Accent2 8 2 3 4 4" xfId="19373"/>
    <cellStyle name="20% - Accent2 8 2 3 4 4 2" xfId="40952"/>
    <cellStyle name="20% - Accent2 8 2 3 4 5" xfId="22158"/>
    <cellStyle name="20% - Accent2 8 2 3 4 5 2" xfId="43735"/>
    <cellStyle name="20% - Accent2 8 2 3 4 6" xfId="25011"/>
    <cellStyle name="20% - Accent2 8 2 3 4 6 2" xfId="46586"/>
    <cellStyle name="20% - Accent2 8 2 3 4 7" xfId="11358"/>
    <cellStyle name="20% - Accent2 8 2 3 4 7 2" xfId="32981"/>
    <cellStyle name="20% - Accent2 8 2 3 4 8" xfId="6095"/>
    <cellStyle name="20% - Accent2 8 2 3 4 9" xfId="27792"/>
    <cellStyle name="20% - Accent2 8 2 3 5" xfId="3473"/>
    <cellStyle name="20% - Accent2 8 2 3 5 10" xfId="49337"/>
    <cellStyle name="20% - Accent2 8 2 3 5 2" xfId="9687"/>
    <cellStyle name="20% - Accent2 8 2 3 5 2 2" xfId="15249"/>
    <cellStyle name="20% - Accent2 8 2 3 5 2 2 2" xfId="36861"/>
    <cellStyle name="20% - Accent2 8 2 3 5 2 3" xfId="31327"/>
    <cellStyle name="20% - Accent2 8 2 3 5 2 4" xfId="49338"/>
    <cellStyle name="20% - Accent2 8 2 3 5 3" xfId="17696"/>
    <cellStyle name="20% - Accent2 8 2 3 5 3 2" xfId="39289"/>
    <cellStyle name="20% - Accent2 8 2 3 5 4" xfId="20493"/>
    <cellStyle name="20% - Accent2 8 2 3 5 4 2" xfId="42072"/>
    <cellStyle name="20% - Accent2 8 2 3 5 5" xfId="23278"/>
    <cellStyle name="20% - Accent2 8 2 3 5 5 2" xfId="44855"/>
    <cellStyle name="20% - Accent2 8 2 3 5 6" xfId="26131"/>
    <cellStyle name="20% - Accent2 8 2 3 5 6 2" xfId="47706"/>
    <cellStyle name="20% - Accent2 8 2 3 5 7" xfId="12478"/>
    <cellStyle name="20% - Accent2 8 2 3 5 7 2" xfId="34101"/>
    <cellStyle name="20% - Accent2 8 2 3 5 8" xfId="7269"/>
    <cellStyle name="20% - Accent2 8 2 3 5 9" xfId="28912"/>
    <cellStyle name="20% - Accent2 8 2 3 6" xfId="7530"/>
    <cellStyle name="20% - Accent2 8 2 3 6 2" xfId="18041"/>
    <cellStyle name="20% - Accent2 8 2 3 6 2 2" xfId="39634"/>
    <cellStyle name="20% - Accent2 8 2 3 6 3" xfId="20838"/>
    <cellStyle name="20% - Accent2 8 2 3 6 3 2" xfId="42417"/>
    <cellStyle name="20% - Accent2 8 2 3 6 4" xfId="23623"/>
    <cellStyle name="20% - Accent2 8 2 3 6 4 2" xfId="45200"/>
    <cellStyle name="20% - Accent2 8 2 3 6 5" xfId="26476"/>
    <cellStyle name="20% - Accent2 8 2 3 6 5 2" xfId="48051"/>
    <cellStyle name="20% - Accent2 8 2 3 6 6" xfId="12833"/>
    <cellStyle name="20% - Accent2 8 2 3 6 6 2" xfId="34446"/>
    <cellStyle name="20% - Accent2 8 2 3 6 7" xfId="29172"/>
    <cellStyle name="20% - Accent2 8 2 3 6 8" xfId="49339"/>
    <cellStyle name="20% - Accent2 8 2 3 7" xfId="10406"/>
    <cellStyle name="20% - Accent2 8 2 3 7 2" xfId="32031"/>
    <cellStyle name="20% - Accent2 8 2 3 8" xfId="13094"/>
    <cellStyle name="20% - Accent2 8 2 3 8 2" xfId="34706"/>
    <cellStyle name="20% - Accent2 8 2 3 9" xfId="15625"/>
    <cellStyle name="20% - Accent2 8 2 3 9 2" xfId="37219"/>
    <cellStyle name="20% - Accent2 8 2 4" xfId="2716"/>
    <cellStyle name="20% - Accent2 8 2 4 10" xfId="27090"/>
    <cellStyle name="20% - Accent2 8 2 4 11" xfId="49340"/>
    <cellStyle name="20% - Accent2 8 2 4 2" xfId="4349"/>
    <cellStyle name="20% - Accent2 8 2 4 2 10" xfId="49341"/>
    <cellStyle name="20% - Accent2 8 2 4 2 2" xfId="8898"/>
    <cellStyle name="20% - Accent2 8 2 4 2 2 2" xfId="14462"/>
    <cellStyle name="20% - Accent2 8 2 4 2 2 2 2" xfId="36074"/>
    <cellStyle name="20% - Accent2 8 2 4 2 2 2 3" xfId="49343"/>
    <cellStyle name="20% - Accent2 8 2 4 2 2 3" xfId="30540"/>
    <cellStyle name="20% - Accent2 8 2 4 2 2 4" xfId="49342"/>
    <cellStyle name="20% - Accent2 8 2 4 2 3" xfId="16909"/>
    <cellStyle name="20% - Accent2 8 2 4 2 3 2" xfId="38502"/>
    <cellStyle name="20% - Accent2 8 2 4 2 3 2 2" xfId="49345"/>
    <cellStyle name="20% - Accent2 8 2 4 2 3 3" xfId="49344"/>
    <cellStyle name="20% - Accent2 8 2 4 2 4" xfId="19706"/>
    <cellStyle name="20% - Accent2 8 2 4 2 4 2" xfId="41285"/>
    <cellStyle name="20% - Accent2 8 2 4 2 4 3" xfId="49346"/>
    <cellStyle name="20% - Accent2 8 2 4 2 5" xfId="22491"/>
    <cellStyle name="20% - Accent2 8 2 4 2 5 2" xfId="44068"/>
    <cellStyle name="20% - Accent2 8 2 4 2 6" xfId="25344"/>
    <cellStyle name="20% - Accent2 8 2 4 2 6 2" xfId="46919"/>
    <cellStyle name="20% - Accent2 8 2 4 2 7" xfId="11691"/>
    <cellStyle name="20% - Accent2 8 2 4 2 7 2" xfId="33314"/>
    <cellStyle name="20% - Accent2 8 2 4 2 8" xfId="6477"/>
    <cellStyle name="20% - Accent2 8 2 4 2 9" xfId="28125"/>
    <cellStyle name="20% - Accent2 8 2 4 3" xfId="7863"/>
    <cellStyle name="20% - Accent2 8 2 4 3 2" xfId="13427"/>
    <cellStyle name="20% - Accent2 8 2 4 3 2 2" xfId="35039"/>
    <cellStyle name="20% - Accent2 8 2 4 3 2 3" xfId="49348"/>
    <cellStyle name="20% - Accent2 8 2 4 3 3" xfId="29505"/>
    <cellStyle name="20% - Accent2 8 2 4 3 4" xfId="49347"/>
    <cellStyle name="20% - Accent2 8 2 4 4" xfId="15874"/>
    <cellStyle name="20% - Accent2 8 2 4 4 2" xfId="37467"/>
    <cellStyle name="20% - Accent2 8 2 4 4 2 2" xfId="49350"/>
    <cellStyle name="20% - Accent2 8 2 4 4 3" xfId="49349"/>
    <cellStyle name="20% - Accent2 8 2 4 5" xfId="18671"/>
    <cellStyle name="20% - Accent2 8 2 4 5 2" xfId="40250"/>
    <cellStyle name="20% - Accent2 8 2 4 5 3" xfId="49351"/>
    <cellStyle name="20% - Accent2 8 2 4 6" xfId="21454"/>
    <cellStyle name="20% - Accent2 8 2 4 6 2" xfId="43033"/>
    <cellStyle name="20% - Accent2 8 2 4 7" xfId="24309"/>
    <cellStyle name="20% - Accent2 8 2 4 7 2" xfId="45884"/>
    <cellStyle name="20% - Accent2 8 2 4 8" xfId="10656"/>
    <cellStyle name="20% - Accent2 8 2 4 8 2" xfId="32279"/>
    <cellStyle name="20% - Accent2 8 2 4 9" xfId="5393"/>
    <cellStyle name="20% - Accent2 8 2 5" xfId="3074"/>
    <cellStyle name="20% - Accent2 8 2 5 10" xfId="27435"/>
    <cellStyle name="20% - Accent2 8 2 5 11" xfId="49352"/>
    <cellStyle name="20% - Accent2 8 2 5 2" xfId="4694"/>
    <cellStyle name="20% - Accent2 8 2 5 2 10" xfId="49353"/>
    <cellStyle name="20% - Accent2 8 2 5 2 2" xfId="9243"/>
    <cellStyle name="20% - Accent2 8 2 5 2 2 2" xfId="14807"/>
    <cellStyle name="20% - Accent2 8 2 5 2 2 2 2" xfId="36419"/>
    <cellStyle name="20% - Accent2 8 2 5 2 2 3" xfId="30885"/>
    <cellStyle name="20% - Accent2 8 2 5 2 2 4" xfId="49354"/>
    <cellStyle name="20% - Accent2 8 2 5 2 3" xfId="17254"/>
    <cellStyle name="20% - Accent2 8 2 5 2 3 2" xfId="38847"/>
    <cellStyle name="20% - Accent2 8 2 5 2 4" xfId="20051"/>
    <cellStyle name="20% - Accent2 8 2 5 2 4 2" xfId="41630"/>
    <cellStyle name="20% - Accent2 8 2 5 2 5" xfId="22836"/>
    <cellStyle name="20% - Accent2 8 2 5 2 5 2" xfId="44413"/>
    <cellStyle name="20% - Accent2 8 2 5 2 6" xfId="25689"/>
    <cellStyle name="20% - Accent2 8 2 5 2 6 2" xfId="47264"/>
    <cellStyle name="20% - Accent2 8 2 5 2 7" xfId="12036"/>
    <cellStyle name="20% - Accent2 8 2 5 2 7 2" xfId="33659"/>
    <cellStyle name="20% - Accent2 8 2 5 2 8" xfId="6824"/>
    <cellStyle name="20% - Accent2 8 2 5 2 9" xfId="28470"/>
    <cellStyle name="20% - Accent2 8 2 5 3" xfId="8208"/>
    <cellStyle name="20% - Accent2 8 2 5 3 2" xfId="13772"/>
    <cellStyle name="20% - Accent2 8 2 5 3 2 2" xfId="35384"/>
    <cellStyle name="20% - Accent2 8 2 5 3 2 3" xfId="49356"/>
    <cellStyle name="20% - Accent2 8 2 5 3 3" xfId="29850"/>
    <cellStyle name="20% - Accent2 8 2 5 3 4" xfId="49355"/>
    <cellStyle name="20% - Accent2 8 2 5 4" xfId="16219"/>
    <cellStyle name="20% - Accent2 8 2 5 4 2" xfId="37812"/>
    <cellStyle name="20% - Accent2 8 2 5 4 3" xfId="49357"/>
    <cellStyle name="20% - Accent2 8 2 5 5" xfId="19016"/>
    <cellStyle name="20% - Accent2 8 2 5 5 2" xfId="40595"/>
    <cellStyle name="20% - Accent2 8 2 5 6" xfId="21801"/>
    <cellStyle name="20% - Accent2 8 2 5 6 2" xfId="43378"/>
    <cellStyle name="20% - Accent2 8 2 5 7" xfId="24654"/>
    <cellStyle name="20% - Accent2 8 2 5 7 2" xfId="46229"/>
    <cellStyle name="20% - Accent2 8 2 5 8" xfId="11001"/>
    <cellStyle name="20% - Accent2 8 2 5 8 2" xfId="32624"/>
    <cellStyle name="20% - Accent2 8 2 5 9" xfId="5738"/>
    <cellStyle name="20% - Accent2 8 2 6" xfId="2280"/>
    <cellStyle name="20% - Accent2 8 2 6 10" xfId="49358"/>
    <cellStyle name="20% - Accent2 8 2 6 2" xfId="4014"/>
    <cellStyle name="20% - Accent2 8 2 6 2 2" xfId="14127"/>
    <cellStyle name="20% - Accent2 8 2 6 2 2 2" xfId="35739"/>
    <cellStyle name="20% - Accent2 8 2 6 2 3" xfId="8563"/>
    <cellStyle name="20% - Accent2 8 2 6 2 4" xfId="30205"/>
    <cellStyle name="20% - Accent2 8 2 6 2 5" xfId="49359"/>
    <cellStyle name="20% - Accent2 8 2 6 3" xfId="16574"/>
    <cellStyle name="20% - Accent2 8 2 6 3 2" xfId="38167"/>
    <cellStyle name="20% - Accent2 8 2 6 4" xfId="19371"/>
    <cellStyle name="20% - Accent2 8 2 6 4 2" xfId="40950"/>
    <cellStyle name="20% - Accent2 8 2 6 5" xfId="22156"/>
    <cellStyle name="20% - Accent2 8 2 6 5 2" xfId="43733"/>
    <cellStyle name="20% - Accent2 8 2 6 6" xfId="25009"/>
    <cellStyle name="20% - Accent2 8 2 6 6 2" xfId="46584"/>
    <cellStyle name="20% - Accent2 8 2 6 7" xfId="11356"/>
    <cellStyle name="20% - Accent2 8 2 6 7 2" xfId="32979"/>
    <cellStyle name="20% - Accent2 8 2 6 8" xfId="6093"/>
    <cellStyle name="20% - Accent2 8 2 6 9" xfId="27790"/>
    <cellStyle name="20% - Accent2 8 2 7" xfId="3471"/>
    <cellStyle name="20% - Accent2 8 2 7 10" xfId="49360"/>
    <cellStyle name="20% - Accent2 8 2 7 2" xfId="9590"/>
    <cellStyle name="20% - Accent2 8 2 7 2 2" xfId="15152"/>
    <cellStyle name="20% - Accent2 8 2 7 2 2 2" xfId="36764"/>
    <cellStyle name="20% - Accent2 8 2 7 2 3" xfId="31230"/>
    <cellStyle name="20% - Accent2 8 2 7 2 4" xfId="49361"/>
    <cellStyle name="20% - Accent2 8 2 7 3" xfId="17599"/>
    <cellStyle name="20% - Accent2 8 2 7 3 2" xfId="39192"/>
    <cellStyle name="20% - Accent2 8 2 7 4" xfId="20396"/>
    <cellStyle name="20% - Accent2 8 2 7 4 2" xfId="41975"/>
    <cellStyle name="20% - Accent2 8 2 7 5" xfId="23181"/>
    <cellStyle name="20% - Accent2 8 2 7 5 2" xfId="44758"/>
    <cellStyle name="20% - Accent2 8 2 7 6" xfId="26034"/>
    <cellStyle name="20% - Accent2 8 2 7 6 2" xfId="47609"/>
    <cellStyle name="20% - Accent2 8 2 7 7" xfId="12381"/>
    <cellStyle name="20% - Accent2 8 2 7 7 2" xfId="34004"/>
    <cellStyle name="20% - Accent2 8 2 7 8" xfId="7172"/>
    <cellStyle name="20% - Accent2 8 2 7 9" xfId="28815"/>
    <cellStyle name="20% - Accent2 8 2 8" xfId="7528"/>
    <cellStyle name="20% - Accent2 8 2 8 2" xfId="17944"/>
    <cellStyle name="20% - Accent2 8 2 8 2 2" xfId="39537"/>
    <cellStyle name="20% - Accent2 8 2 8 3" xfId="20741"/>
    <cellStyle name="20% - Accent2 8 2 8 3 2" xfId="42320"/>
    <cellStyle name="20% - Accent2 8 2 8 4" xfId="23526"/>
    <cellStyle name="20% - Accent2 8 2 8 4 2" xfId="45103"/>
    <cellStyle name="20% - Accent2 8 2 8 5" xfId="26379"/>
    <cellStyle name="20% - Accent2 8 2 8 5 2" xfId="47954"/>
    <cellStyle name="20% - Accent2 8 2 8 6" xfId="12736"/>
    <cellStyle name="20% - Accent2 8 2 8 6 2" xfId="34349"/>
    <cellStyle name="20% - Accent2 8 2 8 7" xfId="29170"/>
    <cellStyle name="20% - Accent2 8 2 8 8" xfId="49362"/>
    <cellStyle name="20% - Accent2 8 2 9" xfId="10309"/>
    <cellStyle name="20% - Accent2 8 2 9 2" xfId="31934"/>
    <cellStyle name="20% - Accent2 8 3" xfId="137"/>
    <cellStyle name="20% - Accent2 8 3 10" xfId="13095"/>
    <cellStyle name="20% - Accent2 8 3 10 2" xfId="34707"/>
    <cellStyle name="20% - Accent2 8 3 11" xfId="15555"/>
    <cellStyle name="20% - Accent2 8 3 11 2" xfId="37149"/>
    <cellStyle name="20% - Accent2 8 3 12" xfId="18353"/>
    <cellStyle name="20% - Accent2 8 3 12 2" xfId="39932"/>
    <cellStyle name="20% - Accent2 8 3 13" xfId="21136"/>
    <cellStyle name="20% - Accent2 8 3 13 2" xfId="42715"/>
    <cellStyle name="20% - Accent2 8 3 14" xfId="23991"/>
    <cellStyle name="20% - Accent2 8 3 14 2" xfId="45566"/>
    <cellStyle name="20% - Accent2 8 3 15" xfId="9964"/>
    <cellStyle name="20% - Accent2 8 3 15 2" xfId="31604"/>
    <cellStyle name="20% - Accent2 8 3 16" xfId="5056"/>
    <cellStyle name="20% - Accent2 8 3 17" xfId="26756"/>
    <cellStyle name="20% - Accent2 8 3 18" xfId="49363"/>
    <cellStyle name="20% - Accent2 8 3 2" xfId="138"/>
    <cellStyle name="20% - Accent2 8 3 2 10" xfId="18491"/>
    <cellStyle name="20% - Accent2 8 3 2 10 2" xfId="40070"/>
    <cellStyle name="20% - Accent2 8 3 2 11" xfId="21274"/>
    <cellStyle name="20% - Accent2 8 3 2 11 2" xfId="42853"/>
    <cellStyle name="20% - Accent2 8 3 2 12" xfId="24129"/>
    <cellStyle name="20% - Accent2 8 3 2 12 2" xfId="45704"/>
    <cellStyle name="20% - Accent2 8 3 2 13" xfId="10102"/>
    <cellStyle name="20% - Accent2 8 3 2 13 2" xfId="31742"/>
    <cellStyle name="20% - Accent2 8 3 2 14" xfId="5057"/>
    <cellStyle name="20% - Accent2 8 3 2 15" xfId="26757"/>
    <cellStyle name="20% - Accent2 8 3 2 16" xfId="49364"/>
    <cellStyle name="20% - Accent2 8 3 2 2" xfId="2881"/>
    <cellStyle name="20% - Accent2 8 3 2 2 10" xfId="27255"/>
    <cellStyle name="20% - Accent2 8 3 2 2 11" xfId="49365"/>
    <cellStyle name="20% - Accent2 8 3 2 2 2" xfId="4514"/>
    <cellStyle name="20% - Accent2 8 3 2 2 2 10" xfId="49366"/>
    <cellStyle name="20% - Accent2 8 3 2 2 2 2" xfId="9063"/>
    <cellStyle name="20% - Accent2 8 3 2 2 2 2 2" xfId="14627"/>
    <cellStyle name="20% - Accent2 8 3 2 2 2 2 2 2" xfId="36239"/>
    <cellStyle name="20% - Accent2 8 3 2 2 2 2 2 3" xfId="49368"/>
    <cellStyle name="20% - Accent2 8 3 2 2 2 2 3" xfId="30705"/>
    <cellStyle name="20% - Accent2 8 3 2 2 2 2 4" xfId="49367"/>
    <cellStyle name="20% - Accent2 8 3 2 2 2 3" xfId="17074"/>
    <cellStyle name="20% - Accent2 8 3 2 2 2 3 2" xfId="38667"/>
    <cellStyle name="20% - Accent2 8 3 2 2 2 3 2 2" xfId="49370"/>
    <cellStyle name="20% - Accent2 8 3 2 2 2 3 3" xfId="49369"/>
    <cellStyle name="20% - Accent2 8 3 2 2 2 4" xfId="19871"/>
    <cellStyle name="20% - Accent2 8 3 2 2 2 4 2" xfId="41450"/>
    <cellStyle name="20% - Accent2 8 3 2 2 2 4 3" xfId="49371"/>
    <cellStyle name="20% - Accent2 8 3 2 2 2 5" xfId="22656"/>
    <cellStyle name="20% - Accent2 8 3 2 2 2 5 2" xfId="44233"/>
    <cellStyle name="20% - Accent2 8 3 2 2 2 6" xfId="25509"/>
    <cellStyle name="20% - Accent2 8 3 2 2 2 6 2" xfId="47084"/>
    <cellStyle name="20% - Accent2 8 3 2 2 2 7" xfId="11856"/>
    <cellStyle name="20% - Accent2 8 3 2 2 2 7 2" xfId="33479"/>
    <cellStyle name="20% - Accent2 8 3 2 2 2 8" xfId="6642"/>
    <cellStyle name="20% - Accent2 8 3 2 2 2 9" xfId="28290"/>
    <cellStyle name="20% - Accent2 8 3 2 2 3" xfId="8028"/>
    <cellStyle name="20% - Accent2 8 3 2 2 3 2" xfId="13592"/>
    <cellStyle name="20% - Accent2 8 3 2 2 3 2 2" xfId="35204"/>
    <cellStyle name="20% - Accent2 8 3 2 2 3 2 3" xfId="49373"/>
    <cellStyle name="20% - Accent2 8 3 2 2 3 3" xfId="29670"/>
    <cellStyle name="20% - Accent2 8 3 2 2 3 4" xfId="49372"/>
    <cellStyle name="20% - Accent2 8 3 2 2 4" xfId="16039"/>
    <cellStyle name="20% - Accent2 8 3 2 2 4 2" xfId="37632"/>
    <cellStyle name="20% - Accent2 8 3 2 2 4 2 2" xfId="49375"/>
    <cellStyle name="20% - Accent2 8 3 2 2 4 3" xfId="49374"/>
    <cellStyle name="20% - Accent2 8 3 2 2 5" xfId="18836"/>
    <cellStyle name="20% - Accent2 8 3 2 2 5 2" xfId="40415"/>
    <cellStyle name="20% - Accent2 8 3 2 2 5 3" xfId="49376"/>
    <cellStyle name="20% - Accent2 8 3 2 2 6" xfId="21619"/>
    <cellStyle name="20% - Accent2 8 3 2 2 6 2" xfId="43198"/>
    <cellStyle name="20% - Accent2 8 3 2 2 7" xfId="24474"/>
    <cellStyle name="20% - Accent2 8 3 2 2 7 2" xfId="46049"/>
    <cellStyle name="20% - Accent2 8 3 2 2 8" xfId="10821"/>
    <cellStyle name="20% - Accent2 8 3 2 2 8 2" xfId="32444"/>
    <cellStyle name="20% - Accent2 8 3 2 2 9" xfId="5558"/>
    <cellStyle name="20% - Accent2 8 3 2 3" xfId="3259"/>
    <cellStyle name="20% - Accent2 8 3 2 3 10" xfId="27600"/>
    <cellStyle name="20% - Accent2 8 3 2 3 11" xfId="49377"/>
    <cellStyle name="20% - Accent2 8 3 2 3 2" xfId="4859"/>
    <cellStyle name="20% - Accent2 8 3 2 3 2 10" xfId="49378"/>
    <cellStyle name="20% - Accent2 8 3 2 3 2 2" xfId="9408"/>
    <cellStyle name="20% - Accent2 8 3 2 3 2 2 2" xfId="14972"/>
    <cellStyle name="20% - Accent2 8 3 2 3 2 2 2 2" xfId="36584"/>
    <cellStyle name="20% - Accent2 8 3 2 3 2 2 3" xfId="31050"/>
    <cellStyle name="20% - Accent2 8 3 2 3 2 2 4" xfId="49379"/>
    <cellStyle name="20% - Accent2 8 3 2 3 2 3" xfId="17419"/>
    <cellStyle name="20% - Accent2 8 3 2 3 2 3 2" xfId="39012"/>
    <cellStyle name="20% - Accent2 8 3 2 3 2 4" xfId="20216"/>
    <cellStyle name="20% - Accent2 8 3 2 3 2 4 2" xfId="41795"/>
    <cellStyle name="20% - Accent2 8 3 2 3 2 5" xfId="23001"/>
    <cellStyle name="20% - Accent2 8 3 2 3 2 5 2" xfId="44578"/>
    <cellStyle name="20% - Accent2 8 3 2 3 2 6" xfId="25854"/>
    <cellStyle name="20% - Accent2 8 3 2 3 2 6 2" xfId="47429"/>
    <cellStyle name="20% - Accent2 8 3 2 3 2 7" xfId="12201"/>
    <cellStyle name="20% - Accent2 8 3 2 3 2 7 2" xfId="33824"/>
    <cellStyle name="20% - Accent2 8 3 2 3 2 8" xfId="6989"/>
    <cellStyle name="20% - Accent2 8 3 2 3 2 9" xfId="28635"/>
    <cellStyle name="20% - Accent2 8 3 2 3 3" xfId="8373"/>
    <cellStyle name="20% - Accent2 8 3 2 3 3 2" xfId="13937"/>
    <cellStyle name="20% - Accent2 8 3 2 3 3 2 2" xfId="35549"/>
    <cellStyle name="20% - Accent2 8 3 2 3 3 2 3" xfId="49381"/>
    <cellStyle name="20% - Accent2 8 3 2 3 3 3" xfId="30015"/>
    <cellStyle name="20% - Accent2 8 3 2 3 3 4" xfId="49380"/>
    <cellStyle name="20% - Accent2 8 3 2 3 4" xfId="16384"/>
    <cellStyle name="20% - Accent2 8 3 2 3 4 2" xfId="37977"/>
    <cellStyle name="20% - Accent2 8 3 2 3 4 3" xfId="49382"/>
    <cellStyle name="20% - Accent2 8 3 2 3 5" xfId="19181"/>
    <cellStyle name="20% - Accent2 8 3 2 3 5 2" xfId="40760"/>
    <cellStyle name="20% - Accent2 8 3 2 3 6" xfId="21966"/>
    <cellStyle name="20% - Accent2 8 3 2 3 6 2" xfId="43543"/>
    <cellStyle name="20% - Accent2 8 3 2 3 7" xfId="24819"/>
    <cellStyle name="20% - Accent2 8 3 2 3 7 2" xfId="46394"/>
    <cellStyle name="20% - Accent2 8 3 2 3 8" xfId="11166"/>
    <cellStyle name="20% - Accent2 8 3 2 3 8 2" xfId="32789"/>
    <cellStyle name="20% - Accent2 8 3 2 3 9" xfId="5903"/>
    <cellStyle name="20% - Accent2 8 3 2 4" xfId="2284"/>
    <cellStyle name="20% - Accent2 8 3 2 4 10" xfId="49383"/>
    <cellStyle name="20% - Accent2 8 3 2 4 2" xfId="4018"/>
    <cellStyle name="20% - Accent2 8 3 2 4 2 2" xfId="14131"/>
    <cellStyle name="20% - Accent2 8 3 2 4 2 2 2" xfId="35743"/>
    <cellStyle name="20% - Accent2 8 3 2 4 2 3" xfId="8567"/>
    <cellStyle name="20% - Accent2 8 3 2 4 2 4" xfId="30209"/>
    <cellStyle name="20% - Accent2 8 3 2 4 2 5" xfId="49384"/>
    <cellStyle name="20% - Accent2 8 3 2 4 3" xfId="16578"/>
    <cellStyle name="20% - Accent2 8 3 2 4 3 2" xfId="38171"/>
    <cellStyle name="20% - Accent2 8 3 2 4 4" xfId="19375"/>
    <cellStyle name="20% - Accent2 8 3 2 4 4 2" xfId="40954"/>
    <cellStyle name="20% - Accent2 8 3 2 4 5" xfId="22160"/>
    <cellStyle name="20% - Accent2 8 3 2 4 5 2" xfId="43737"/>
    <cellStyle name="20% - Accent2 8 3 2 4 6" xfId="25013"/>
    <cellStyle name="20% - Accent2 8 3 2 4 6 2" xfId="46588"/>
    <cellStyle name="20% - Accent2 8 3 2 4 7" xfId="11360"/>
    <cellStyle name="20% - Accent2 8 3 2 4 7 2" xfId="32983"/>
    <cellStyle name="20% - Accent2 8 3 2 4 8" xfId="6097"/>
    <cellStyle name="20% - Accent2 8 3 2 4 9" xfId="27794"/>
    <cellStyle name="20% - Accent2 8 3 2 5" xfId="3475"/>
    <cellStyle name="20% - Accent2 8 3 2 5 10" xfId="49385"/>
    <cellStyle name="20% - Accent2 8 3 2 5 2" xfId="9755"/>
    <cellStyle name="20% - Accent2 8 3 2 5 2 2" xfId="15317"/>
    <cellStyle name="20% - Accent2 8 3 2 5 2 2 2" xfId="36929"/>
    <cellStyle name="20% - Accent2 8 3 2 5 2 3" xfId="31395"/>
    <cellStyle name="20% - Accent2 8 3 2 5 2 4" xfId="49386"/>
    <cellStyle name="20% - Accent2 8 3 2 5 3" xfId="17764"/>
    <cellStyle name="20% - Accent2 8 3 2 5 3 2" xfId="39357"/>
    <cellStyle name="20% - Accent2 8 3 2 5 4" xfId="20561"/>
    <cellStyle name="20% - Accent2 8 3 2 5 4 2" xfId="42140"/>
    <cellStyle name="20% - Accent2 8 3 2 5 5" xfId="23346"/>
    <cellStyle name="20% - Accent2 8 3 2 5 5 2" xfId="44923"/>
    <cellStyle name="20% - Accent2 8 3 2 5 6" xfId="26199"/>
    <cellStyle name="20% - Accent2 8 3 2 5 6 2" xfId="47774"/>
    <cellStyle name="20% - Accent2 8 3 2 5 7" xfId="12546"/>
    <cellStyle name="20% - Accent2 8 3 2 5 7 2" xfId="34169"/>
    <cellStyle name="20% - Accent2 8 3 2 5 8" xfId="7337"/>
    <cellStyle name="20% - Accent2 8 3 2 5 9" xfId="28980"/>
    <cellStyle name="20% - Accent2 8 3 2 6" xfId="7532"/>
    <cellStyle name="20% - Accent2 8 3 2 6 2" xfId="18109"/>
    <cellStyle name="20% - Accent2 8 3 2 6 2 2" xfId="39702"/>
    <cellStyle name="20% - Accent2 8 3 2 6 3" xfId="20906"/>
    <cellStyle name="20% - Accent2 8 3 2 6 3 2" xfId="42485"/>
    <cellStyle name="20% - Accent2 8 3 2 6 4" xfId="23691"/>
    <cellStyle name="20% - Accent2 8 3 2 6 4 2" xfId="45268"/>
    <cellStyle name="20% - Accent2 8 3 2 6 5" xfId="26544"/>
    <cellStyle name="20% - Accent2 8 3 2 6 5 2" xfId="48119"/>
    <cellStyle name="20% - Accent2 8 3 2 6 6" xfId="12901"/>
    <cellStyle name="20% - Accent2 8 3 2 6 6 2" xfId="34514"/>
    <cellStyle name="20% - Accent2 8 3 2 6 7" xfId="29174"/>
    <cellStyle name="20% - Accent2 8 3 2 6 8" xfId="49387"/>
    <cellStyle name="20% - Accent2 8 3 2 7" xfId="10474"/>
    <cellStyle name="20% - Accent2 8 3 2 7 2" xfId="32099"/>
    <cellStyle name="20% - Accent2 8 3 2 8" xfId="13096"/>
    <cellStyle name="20% - Accent2 8 3 2 8 2" xfId="34708"/>
    <cellStyle name="20% - Accent2 8 3 2 9" xfId="15693"/>
    <cellStyle name="20% - Accent2 8 3 2 9 2" xfId="37287"/>
    <cellStyle name="20% - Accent2 8 3 3" xfId="139"/>
    <cellStyle name="20% - Accent2 8 3 3 10" xfId="18583"/>
    <cellStyle name="20% - Accent2 8 3 3 10 2" xfId="40162"/>
    <cellStyle name="20% - Accent2 8 3 3 11" xfId="21366"/>
    <cellStyle name="20% - Accent2 8 3 3 11 2" xfId="42945"/>
    <cellStyle name="20% - Accent2 8 3 3 12" xfId="24221"/>
    <cellStyle name="20% - Accent2 8 3 3 12 2" xfId="45796"/>
    <cellStyle name="20% - Accent2 8 3 3 13" xfId="10194"/>
    <cellStyle name="20% - Accent2 8 3 3 13 2" xfId="31834"/>
    <cellStyle name="20% - Accent2 8 3 3 14" xfId="5058"/>
    <cellStyle name="20% - Accent2 8 3 3 15" xfId="26758"/>
    <cellStyle name="20% - Accent2 8 3 3 16" xfId="49388"/>
    <cellStyle name="20% - Accent2 8 3 3 2" xfId="2973"/>
    <cellStyle name="20% - Accent2 8 3 3 2 10" xfId="27347"/>
    <cellStyle name="20% - Accent2 8 3 3 2 11" xfId="49389"/>
    <cellStyle name="20% - Accent2 8 3 3 2 2" xfId="4606"/>
    <cellStyle name="20% - Accent2 8 3 3 2 2 10" xfId="49390"/>
    <cellStyle name="20% - Accent2 8 3 3 2 2 2" xfId="9155"/>
    <cellStyle name="20% - Accent2 8 3 3 2 2 2 2" xfId="14719"/>
    <cellStyle name="20% - Accent2 8 3 3 2 2 2 2 2" xfId="36331"/>
    <cellStyle name="20% - Accent2 8 3 3 2 2 2 3" xfId="30797"/>
    <cellStyle name="20% - Accent2 8 3 3 2 2 2 4" xfId="49391"/>
    <cellStyle name="20% - Accent2 8 3 3 2 2 3" xfId="17166"/>
    <cellStyle name="20% - Accent2 8 3 3 2 2 3 2" xfId="38759"/>
    <cellStyle name="20% - Accent2 8 3 3 2 2 4" xfId="19963"/>
    <cellStyle name="20% - Accent2 8 3 3 2 2 4 2" xfId="41542"/>
    <cellStyle name="20% - Accent2 8 3 3 2 2 5" xfId="22748"/>
    <cellStyle name="20% - Accent2 8 3 3 2 2 5 2" xfId="44325"/>
    <cellStyle name="20% - Accent2 8 3 3 2 2 6" xfId="25601"/>
    <cellStyle name="20% - Accent2 8 3 3 2 2 6 2" xfId="47176"/>
    <cellStyle name="20% - Accent2 8 3 3 2 2 7" xfId="11948"/>
    <cellStyle name="20% - Accent2 8 3 3 2 2 7 2" xfId="33571"/>
    <cellStyle name="20% - Accent2 8 3 3 2 2 8" xfId="6734"/>
    <cellStyle name="20% - Accent2 8 3 3 2 2 9" xfId="28382"/>
    <cellStyle name="20% - Accent2 8 3 3 2 3" xfId="8120"/>
    <cellStyle name="20% - Accent2 8 3 3 2 3 2" xfId="13684"/>
    <cellStyle name="20% - Accent2 8 3 3 2 3 2 2" xfId="35296"/>
    <cellStyle name="20% - Accent2 8 3 3 2 3 2 3" xfId="49393"/>
    <cellStyle name="20% - Accent2 8 3 3 2 3 3" xfId="29762"/>
    <cellStyle name="20% - Accent2 8 3 3 2 3 4" xfId="49392"/>
    <cellStyle name="20% - Accent2 8 3 3 2 4" xfId="16131"/>
    <cellStyle name="20% - Accent2 8 3 3 2 4 2" xfId="37724"/>
    <cellStyle name="20% - Accent2 8 3 3 2 4 3" xfId="49394"/>
    <cellStyle name="20% - Accent2 8 3 3 2 5" xfId="18928"/>
    <cellStyle name="20% - Accent2 8 3 3 2 5 2" xfId="40507"/>
    <cellStyle name="20% - Accent2 8 3 3 2 6" xfId="21711"/>
    <cellStyle name="20% - Accent2 8 3 3 2 6 2" xfId="43290"/>
    <cellStyle name="20% - Accent2 8 3 3 2 7" xfId="24566"/>
    <cellStyle name="20% - Accent2 8 3 3 2 7 2" xfId="46141"/>
    <cellStyle name="20% - Accent2 8 3 3 2 8" xfId="10913"/>
    <cellStyle name="20% - Accent2 8 3 3 2 8 2" xfId="32536"/>
    <cellStyle name="20% - Accent2 8 3 3 2 9" xfId="5650"/>
    <cellStyle name="20% - Accent2 8 3 3 3" xfId="3351"/>
    <cellStyle name="20% - Accent2 8 3 3 3 10" xfId="27692"/>
    <cellStyle name="20% - Accent2 8 3 3 3 11" xfId="49395"/>
    <cellStyle name="20% - Accent2 8 3 3 3 2" xfId="4951"/>
    <cellStyle name="20% - Accent2 8 3 3 3 2 10" xfId="49396"/>
    <cellStyle name="20% - Accent2 8 3 3 3 2 2" xfId="9500"/>
    <cellStyle name="20% - Accent2 8 3 3 3 2 2 2" xfId="15064"/>
    <cellStyle name="20% - Accent2 8 3 3 3 2 2 2 2" xfId="36676"/>
    <cellStyle name="20% - Accent2 8 3 3 3 2 2 3" xfId="31142"/>
    <cellStyle name="20% - Accent2 8 3 3 3 2 3" xfId="17511"/>
    <cellStyle name="20% - Accent2 8 3 3 3 2 3 2" xfId="39104"/>
    <cellStyle name="20% - Accent2 8 3 3 3 2 4" xfId="20308"/>
    <cellStyle name="20% - Accent2 8 3 3 3 2 4 2" xfId="41887"/>
    <cellStyle name="20% - Accent2 8 3 3 3 2 5" xfId="23093"/>
    <cellStyle name="20% - Accent2 8 3 3 3 2 5 2" xfId="44670"/>
    <cellStyle name="20% - Accent2 8 3 3 3 2 6" xfId="25946"/>
    <cellStyle name="20% - Accent2 8 3 3 3 2 6 2" xfId="47521"/>
    <cellStyle name="20% - Accent2 8 3 3 3 2 7" xfId="12293"/>
    <cellStyle name="20% - Accent2 8 3 3 3 2 7 2" xfId="33916"/>
    <cellStyle name="20% - Accent2 8 3 3 3 2 8" xfId="7081"/>
    <cellStyle name="20% - Accent2 8 3 3 3 2 9" xfId="28727"/>
    <cellStyle name="20% - Accent2 8 3 3 3 3" xfId="8465"/>
    <cellStyle name="20% - Accent2 8 3 3 3 3 2" xfId="14029"/>
    <cellStyle name="20% - Accent2 8 3 3 3 3 2 2" xfId="35641"/>
    <cellStyle name="20% - Accent2 8 3 3 3 3 3" xfId="30107"/>
    <cellStyle name="20% - Accent2 8 3 3 3 4" xfId="16476"/>
    <cellStyle name="20% - Accent2 8 3 3 3 4 2" xfId="38069"/>
    <cellStyle name="20% - Accent2 8 3 3 3 5" xfId="19273"/>
    <cellStyle name="20% - Accent2 8 3 3 3 5 2" xfId="40852"/>
    <cellStyle name="20% - Accent2 8 3 3 3 6" xfId="22058"/>
    <cellStyle name="20% - Accent2 8 3 3 3 6 2" xfId="43635"/>
    <cellStyle name="20% - Accent2 8 3 3 3 7" xfId="24911"/>
    <cellStyle name="20% - Accent2 8 3 3 3 7 2" xfId="46486"/>
    <cellStyle name="20% - Accent2 8 3 3 3 8" xfId="11258"/>
    <cellStyle name="20% - Accent2 8 3 3 3 8 2" xfId="32881"/>
    <cellStyle name="20% - Accent2 8 3 3 3 9" xfId="5995"/>
    <cellStyle name="20% - Accent2 8 3 3 4" xfId="2285"/>
    <cellStyle name="20% - Accent2 8 3 3 4 10" xfId="49397"/>
    <cellStyle name="20% - Accent2 8 3 3 4 2" xfId="4019"/>
    <cellStyle name="20% - Accent2 8 3 3 4 2 2" xfId="14132"/>
    <cellStyle name="20% - Accent2 8 3 3 4 2 2 2" xfId="35744"/>
    <cellStyle name="20% - Accent2 8 3 3 4 2 3" xfId="8568"/>
    <cellStyle name="20% - Accent2 8 3 3 4 2 4" xfId="30210"/>
    <cellStyle name="20% - Accent2 8 3 3 4 2 5" xfId="49398"/>
    <cellStyle name="20% - Accent2 8 3 3 4 3" xfId="16579"/>
    <cellStyle name="20% - Accent2 8 3 3 4 3 2" xfId="38172"/>
    <cellStyle name="20% - Accent2 8 3 3 4 4" xfId="19376"/>
    <cellStyle name="20% - Accent2 8 3 3 4 4 2" xfId="40955"/>
    <cellStyle name="20% - Accent2 8 3 3 4 5" xfId="22161"/>
    <cellStyle name="20% - Accent2 8 3 3 4 5 2" xfId="43738"/>
    <cellStyle name="20% - Accent2 8 3 3 4 6" xfId="25014"/>
    <cellStyle name="20% - Accent2 8 3 3 4 6 2" xfId="46589"/>
    <cellStyle name="20% - Accent2 8 3 3 4 7" xfId="11361"/>
    <cellStyle name="20% - Accent2 8 3 3 4 7 2" xfId="32984"/>
    <cellStyle name="20% - Accent2 8 3 3 4 8" xfId="6098"/>
    <cellStyle name="20% - Accent2 8 3 3 4 9" xfId="27795"/>
    <cellStyle name="20% - Accent2 8 3 3 5" xfId="3476"/>
    <cellStyle name="20% - Accent2 8 3 3 5 10" xfId="49399"/>
    <cellStyle name="20% - Accent2 8 3 3 5 2" xfId="9847"/>
    <cellStyle name="20% - Accent2 8 3 3 5 2 2" xfId="15409"/>
    <cellStyle name="20% - Accent2 8 3 3 5 2 2 2" xfId="37021"/>
    <cellStyle name="20% - Accent2 8 3 3 5 2 3" xfId="31487"/>
    <cellStyle name="20% - Accent2 8 3 3 5 3" xfId="17856"/>
    <cellStyle name="20% - Accent2 8 3 3 5 3 2" xfId="39449"/>
    <cellStyle name="20% - Accent2 8 3 3 5 4" xfId="20653"/>
    <cellStyle name="20% - Accent2 8 3 3 5 4 2" xfId="42232"/>
    <cellStyle name="20% - Accent2 8 3 3 5 5" xfId="23438"/>
    <cellStyle name="20% - Accent2 8 3 3 5 5 2" xfId="45015"/>
    <cellStyle name="20% - Accent2 8 3 3 5 6" xfId="26291"/>
    <cellStyle name="20% - Accent2 8 3 3 5 6 2" xfId="47866"/>
    <cellStyle name="20% - Accent2 8 3 3 5 7" xfId="12638"/>
    <cellStyle name="20% - Accent2 8 3 3 5 7 2" xfId="34261"/>
    <cellStyle name="20% - Accent2 8 3 3 5 8" xfId="7429"/>
    <cellStyle name="20% - Accent2 8 3 3 5 9" xfId="29072"/>
    <cellStyle name="20% - Accent2 8 3 3 6" xfId="7533"/>
    <cellStyle name="20% - Accent2 8 3 3 6 2" xfId="18201"/>
    <cellStyle name="20% - Accent2 8 3 3 6 2 2" xfId="39794"/>
    <cellStyle name="20% - Accent2 8 3 3 6 3" xfId="20998"/>
    <cellStyle name="20% - Accent2 8 3 3 6 3 2" xfId="42577"/>
    <cellStyle name="20% - Accent2 8 3 3 6 4" xfId="23783"/>
    <cellStyle name="20% - Accent2 8 3 3 6 4 2" xfId="45360"/>
    <cellStyle name="20% - Accent2 8 3 3 6 5" xfId="26636"/>
    <cellStyle name="20% - Accent2 8 3 3 6 5 2" xfId="48211"/>
    <cellStyle name="20% - Accent2 8 3 3 6 6" xfId="12993"/>
    <cellStyle name="20% - Accent2 8 3 3 6 6 2" xfId="34606"/>
    <cellStyle name="20% - Accent2 8 3 3 6 7" xfId="29175"/>
    <cellStyle name="20% - Accent2 8 3 3 7" xfId="10566"/>
    <cellStyle name="20% - Accent2 8 3 3 7 2" xfId="32191"/>
    <cellStyle name="20% - Accent2 8 3 3 8" xfId="13097"/>
    <cellStyle name="20% - Accent2 8 3 3 8 2" xfId="34709"/>
    <cellStyle name="20% - Accent2 8 3 3 9" xfId="15785"/>
    <cellStyle name="20% - Accent2 8 3 3 9 2" xfId="37379"/>
    <cellStyle name="20% - Accent2 8 3 4" xfId="2743"/>
    <cellStyle name="20% - Accent2 8 3 4 10" xfId="27117"/>
    <cellStyle name="20% - Accent2 8 3 4 11" xfId="49400"/>
    <cellStyle name="20% - Accent2 8 3 4 2" xfId="4376"/>
    <cellStyle name="20% - Accent2 8 3 4 2 10" xfId="49401"/>
    <cellStyle name="20% - Accent2 8 3 4 2 2" xfId="8925"/>
    <cellStyle name="20% - Accent2 8 3 4 2 2 2" xfId="14489"/>
    <cellStyle name="20% - Accent2 8 3 4 2 2 2 2" xfId="36101"/>
    <cellStyle name="20% - Accent2 8 3 4 2 2 3" xfId="30567"/>
    <cellStyle name="20% - Accent2 8 3 4 2 2 4" xfId="49402"/>
    <cellStyle name="20% - Accent2 8 3 4 2 3" xfId="16936"/>
    <cellStyle name="20% - Accent2 8 3 4 2 3 2" xfId="38529"/>
    <cellStyle name="20% - Accent2 8 3 4 2 4" xfId="19733"/>
    <cellStyle name="20% - Accent2 8 3 4 2 4 2" xfId="41312"/>
    <cellStyle name="20% - Accent2 8 3 4 2 5" xfId="22518"/>
    <cellStyle name="20% - Accent2 8 3 4 2 5 2" xfId="44095"/>
    <cellStyle name="20% - Accent2 8 3 4 2 6" xfId="25371"/>
    <cellStyle name="20% - Accent2 8 3 4 2 6 2" xfId="46946"/>
    <cellStyle name="20% - Accent2 8 3 4 2 7" xfId="11718"/>
    <cellStyle name="20% - Accent2 8 3 4 2 7 2" xfId="33341"/>
    <cellStyle name="20% - Accent2 8 3 4 2 8" xfId="6504"/>
    <cellStyle name="20% - Accent2 8 3 4 2 9" xfId="28152"/>
    <cellStyle name="20% - Accent2 8 3 4 3" xfId="7890"/>
    <cellStyle name="20% - Accent2 8 3 4 3 2" xfId="13454"/>
    <cellStyle name="20% - Accent2 8 3 4 3 2 2" xfId="35066"/>
    <cellStyle name="20% - Accent2 8 3 4 3 2 3" xfId="49404"/>
    <cellStyle name="20% - Accent2 8 3 4 3 3" xfId="29532"/>
    <cellStyle name="20% - Accent2 8 3 4 3 4" xfId="49403"/>
    <cellStyle name="20% - Accent2 8 3 4 4" xfId="15901"/>
    <cellStyle name="20% - Accent2 8 3 4 4 2" xfId="37494"/>
    <cellStyle name="20% - Accent2 8 3 4 4 3" xfId="49405"/>
    <cellStyle name="20% - Accent2 8 3 4 5" xfId="18698"/>
    <cellStyle name="20% - Accent2 8 3 4 5 2" xfId="40277"/>
    <cellStyle name="20% - Accent2 8 3 4 6" xfId="21481"/>
    <cellStyle name="20% - Accent2 8 3 4 6 2" xfId="43060"/>
    <cellStyle name="20% - Accent2 8 3 4 7" xfId="24336"/>
    <cellStyle name="20% - Accent2 8 3 4 7 2" xfId="45911"/>
    <cellStyle name="20% - Accent2 8 3 4 8" xfId="10683"/>
    <cellStyle name="20% - Accent2 8 3 4 8 2" xfId="32306"/>
    <cellStyle name="20% - Accent2 8 3 4 9" xfId="5420"/>
    <cellStyle name="20% - Accent2 8 3 5" xfId="3101"/>
    <cellStyle name="20% - Accent2 8 3 5 10" xfId="27462"/>
    <cellStyle name="20% - Accent2 8 3 5 11" xfId="49406"/>
    <cellStyle name="20% - Accent2 8 3 5 2" xfId="4721"/>
    <cellStyle name="20% - Accent2 8 3 5 2 10" xfId="49407"/>
    <cellStyle name="20% - Accent2 8 3 5 2 2" xfId="9270"/>
    <cellStyle name="20% - Accent2 8 3 5 2 2 2" xfId="14834"/>
    <cellStyle name="20% - Accent2 8 3 5 2 2 2 2" xfId="36446"/>
    <cellStyle name="20% - Accent2 8 3 5 2 2 3" xfId="30912"/>
    <cellStyle name="20% - Accent2 8 3 5 2 3" xfId="17281"/>
    <cellStyle name="20% - Accent2 8 3 5 2 3 2" xfId="38874"/>
    <cellStyle name="20% - Accent2 8 3 5 2 4" xfId="20078"/>
    <cellStyle name="20% - Accent2 8 3 5 2 4 2" xfId="41657"/>
    <cellStyle name="20% - Accent2 8 3 5 2 5" xfId="22863"/>
    <cellStyle name="20% - Accent2 8 3 5 2 5 2" xfId="44440"/>
    <cellStyle name="20% - Accent2 8 3 5 2 6" xfId="25716"/>
    <cellStyle name="20% - Accent2 8 3 5 2 6 2" xfId="47291"/>
    <cellStyle name="20% - Accent2 8 3 5 2 7" xfId="12063"/>
    <cellStyle name="20% - Accent2 8 3 5 2 7 2" xfId="33686"/>
    <cellStyle name="20% - Accent2 8 3 5 2 8" xfId="6851"/>
    <cellStyle name="20% - Accent2 8 3 5 2 9" xfId="28497"/>
    <cellStyle name="20% - Accent2 8 3 5 3" xfId="8235"/>
    <cellStyle name="20% - Accent2 8 3 5 3 2" xfId="13799"/>
    <cellStyle name="20% - Accent2 8 3 5 3 2 2" xfId="35411"/>
    <cellStyle name="20% - Accent2 8 3 5 3 3" xfId="29877"/>
    <cellStyle name="20% - Accent2 8 3 5 4" xfId="16246"/>
    <cellStyle name="20% - Accent2 8 3 5 4 2" xfId="37839"/>
    <cellStyle name="20% - Accent2 8 3 5 5" xfId="19043"/>
    <cellStyle name="20% - Accent2 8 3 5 5 2" xfId="40622"/>
    <cellStyle name="20% - Accent2 8 3 5 6" xfId="21828"/>
    <cellStyle name="20% - Accent2 8 3 5 6 2" xfId="43405"/>
    <cellStyle name="20% - Accent2 8 3 5 7" xfId="24681"/>
    <cellStyle name="20% - Accent2 8 3 5 7 2" xfId="46256"/>
    <cellStyle name="20% - Accent2 8 3 5 8" xfId="11028"/>
    <cellStyle name="20% - Accent2 8 3 5 8 2" xfId="32651"/>
    <cellStyle name="20% - Accent2 8 3 5 9" xfId="5765"/>
    <cellStyle name="20% - Accent2 8 3 6" xfId="2283"/>
    <cellStyle name="20% - Accent2 8 3 6 10" xfId="49408"/>
    <cellStyle name="20% - Accent2 8 3 6 2" xfId="4017"/>
    <cellStyle name="20% - Accent2 8 3 6 2 2" xfId="14130"/>
    <cellStyle name="20% - Accent2 8 3 6 2 2 2" xfId="35742"/>
    <cellStyle name="20% - Accent2 8 3 6 2 3" xfId="8566"/>
    <cellStyle name="20% - Accent2 8 3 6 2 4" xfId="30208"/>
    <cellStyle name="20% - Accent2 8 3 6 2 5" xfId="49409"/>
    <cellStyle name="20% - Accent2 8 3 6 3" xfId="16577"/>
    <cellStyle name="20% - Accent2 8 3 6 3 2" xfId="38170"/>
    <cellStyle name="20% - Accent2 8 3 6 4" xfId="19374"/>
    <cellStyle name="20% - Accent2 8 3 6 4 2" xfId="40953"/>
    <cellStyle name="20% - Accent2 8 3 6 5" xfId="22159"/>
    <cellStyle name="20% - Accent2 8 3 6 5 2" xfId="43736"/>
    <cellStyle name="20% - Accent2 8 3 6 6" xfId="25012"/>
    <cellStyle name="20% - Accent2 8 3 6 6 2" xfId="46587"/>
    <cellStyle name="20% - Accent2 8 3 6 7" xfId="11359"/>
    <cellStyle name="20% - Accent2 8 3 6 7 2" xfId="32982"/>
    <cellStyle name="20% - Accent2 8 3 6 8" xfId="6096"/>
    <cellStyle name="20% - Accent2 8 3 6 9" xfId="27793"/>
    <cellStyle name="20% - Accent2 8 3 7" xfId="3474"/>
    <cellStyle name="20% - Accent2 8 3 7 10" xfId="49410"/>
    <cellStyle name="20% - Accent2 8 3 7 2" xfId="9617"/>
    <cellStyle name="20% - Accent2 8 3 7 2 2" xfId="15179"/>
    <cellStyle name="20% - Accent2 8 3 7 2 2 2" xfId="36791"/>
    <cellStyle name="20% - Accent2 8 3 7 2 3" xfId="31257"/>
    <cellStyle name="20% - Accent2 8 3 7 3" xfId="17626"/>
    <cellStyle name="20% - Accent2 8 3 7 3 2" xfId="39219"/>
    <cellStyle name="20% - Accent2 8 3 7 4" xfId="20423"/>
    <cellStyle name="20% - Accent2 8 3 7 4 2" xfId="42002"/>
    <cellStyle name="20% - Accent2 8 3 7 5" xfId="23208"/>
    <cellStyle name="20% - Accent2 8 3 7 5 2" xfId="44785"/>
    <cellStyle name="20% - Accent2 8 3 7 6" xfId="26061"/>
    <cellStyle name="20% - Accent2 8 3 7 6 2" xfId="47636"/>
    <cellStyle name="20% - Accent2 8 3 7 7" xfId="12408"/>
    <cellStyle name="20% - Accent2 8 3 7 7 2" xfId="34031"/>
    <cellStyle name="20% - Accent2 8 3 7 8" xfId="7199"/>
    <cellStyle name="20% - Accent2 8 3 7 9" xfId="28842"/>
    <cellStyle name="20% - Accent2 8 3 8" xfId="7531"/>
    <cellStyle name="20% - Accent2 8 3 8 2" xfId="17971"/>
    <cellStyle name="20% - Accent2 8 3 8 2 2" xfId="39564"/>
    <cellStyle name="20% - Accent2 8 3 8 3" xfId="20768"/>
    <cellStyle name="20% - Accent2 8 3 8 3 2" xfId="42347"/>
    <cellStyle name="20% - Accent2 8 3 8 4" xfId="23553"/>
    <cellStyle name="20% - Accent2 8 3 8 4 2" xfId="45130"/>
    <cellStyle name="20% - Accent2 8 3 8 5" xfId="26406"/>
    <cellStyle name="20% - Accent2 8 3 8 5 2" xfId="47981"/>
    <cellStyle name="20% - Accent2 8 3 8 6" xfId="12763"/>
    <cellStyle name="20% - Accent2 8 3 8 6 2" xfId="34376"/>
    <cellStyle name="20% - Accent2 8 3 8 7" xfId="29173"/>
    <cellStyle name="20% - Accent2 8 3 9" xfId="10336"/>
    <cellStyle name="20% - Accent2 8 3 9 2" xfId="31961"/>
    <cellStyle name="20% - Accent2 8 4" xfId="140"/>
    <cellStyle name="20% - Accent2 8 4 10" xfId="13098"/>
    <cellStyle name="20% - Accent2 8 4 10 2" xfId="34710"/>
    <cellStyle name="20% - Accent2 8 4 11" xfId="15579"/>
    <cellStyle name="20% - Accent2 8 4 11 2" xfId="37173"/>
    <cellStyle name="20% - Accent2 8 4 12" xfId="18377"/>
    <cellStyle name="20% - Accent2 8 4 12 2" xfId="39956"/>
    <cellStyle name="20% - Accent2 8 4 13" xfId="21160"/>
    <cellStyle name="20% - Accent2 8 4 13 2" xfId="42739"/>
    <cellStyle name="20% - Accent2 8 4 14" xfId="24015"/>
    <cellStyle name="20% - Accent2 8 4 14 2" xfId="45590"/>
    <cellStyle name="20% - Accent2 8 4 15" xfId="9988"/>
    <cellStyle name="20% - Accent2 8 4 15 2" xfId="31628"/>
    <cellStyle name="20% - Accent2 8 4 16" xfId="5059"/>
    <cellStyle name="20% - Accent2 8 4 17" xfId="26759"/>
    <cellStyle name="20% - Accent2 8 4 18" xfId="49411"/>
    <cellStyle name="20% - Accent2 8 4 2" xfId="141"/>
    <cellStyle name="20% - Accent2 8 4 2 10" xfId="18515"/>
    <cellStyle name="20% - Accent2 8 4 2 10 2" xfId="40094"/>
    <cellStyle name="20% - Accent2 8 4 2 11" xfId="21298"/>
    <cellStyle name="20% - Accent2 8 4 2 11 2" xfId="42877"/>
    <cellStyle name="20% - Accent2 8 4 2 12" xfId="24153"/>
    <cellStyle name="20% - Accent2 8 4 2 12 2" xfId="45728"/>
    <cellStyle name="20% - Accent2 8 4 2 13" xfId="10126"/>
    <cellStyle name="20% - Accent2 8 4 2 13 2" xfId="31766"/>
    <cellStyle name="20% - Accent2 8 4 2 14" xfId="5060"/>
    <cellStyle name="20% - Accent2 8 4 2 15" xfId="26760"/>
    <cellStyle name="20% - Accent2 8 4 2 16" xfId="49412"/>
    <cellStyle name="20% - Accent2 8 4 2 2" xfId="2905"/>
    <cellStyle name="20% - Accent2 8 4 2 2 10" xfId="27279"/>
    <cellStyle name="20% - Accent2 8 4 2 2 11" xfId="49413"/>
    <cellStyle name="20% - Accent2 8 4 2 2 2" xfId="4538"/>
    <cellStyle name="20% - Accent2 8 4 2 2 2 10" xfId="49414"/>
    <cellStyle name="20% - Accent2 8 4 2 2 2 2" xfId="9087"/>
    <cellStyle name="20% - Accent2 8 4 2 2 2 2 2" xfId="14651"/>
    <cellStyle name="20% - Accent2 8 4 2 2 2 2 2 2" xfId="36263"/>
    <cellStyle name="20% - Accent2 8 4 2 2 2 2 3" xfId="30729"/>
    <cellStyle name="20% - Accent2 8 4 2 2 2 2 4" xfId="49415"/>
    <cellStyle name="20% - Accent2 8 4 2 2 2 3" xfId="17098"/>
    <cellStyle name="20% - Accent2 8 4 2 2 2 3 2" xfId="38691"/>
    <cellStyle name="20% - Accent2 8 4 2 2 2 4" xfId="19895"/>
    <cellStyle name="20% - Accent2 8 4 2 2 2 4 2" xfId="41474"/>
    <cellStyle name="20% - Accent2 8 4 2 2 2 5" xfId="22680"/>
    <cellStyle name="20% - Accent2 8 4 2 2 2 5 2" xfId="44257"/>
    <cellStyle name="20% - Accent2 8 4 2 2 2 6" xfId="25533"/>
    <cellStyle name="20% - Accent2 8 4 2 2 2 6 2" xfId="47108"/>
    <cellStyle name="20% - Accent2 8 4 2 2 2 7" xfId="11880"/>
    <cellStyle name="20% - Accent2 8 4 2 2 2 7 2" xfId="33503"/>
    <cellStyle name="20% - Accent2 8 4 2 2 2 8" xfId="6666"/>
    <cellStyle name="20% - Accent2 8 4 2 2 2 9" xfId="28314"/>
    <cellStyle name="20% - Accent2 8 4 2 2 3" xfId="8052"/>
    <cellStyle name="20% - Accent2 8 4 2 2 3 2" xfId="13616"/>
    <cellStyle name="20% - Accent2 8 4 2 2 3 2 2" xfId="35228"/>
    <cellStyle name="20% - Accent2 8 4 2 2 3 2 3" xfId="49417"/>
    <cellStyle name="20% - Accent2 8 4 2 2 3 3" xfId="29694"/>
    <cellStyle name="20% - Accent2 8 4 2 2 3 4" xfId="49416"/>
    <cellStyle name="20% - Accent2 8 4 2 2 4" xfId="16063"/>
    <cellStyle name="20% - Accent2 8 4 2 2 4 2" xfId="37656"/>
    <cellStyle name="20% - Accent2 8 4 2 2 4 3" xfId="49418"/>
    <cellStyle name="20% - Accent2 8 4 2 2 5" xfId="18860"/>
    <cellStyle name="20% - Accent2 8 4 2 2 5 2" xfId="40439"/>
    <cellStyle name="20% - Accent2 8 4 2 2 6" xfId="21643"/>
    <cellStyle name="20% - Accent2 8 4 2 2 6 2" xfId="43222"/>
    <cellStyle name="20% - Accent2 8 4 2 2 7" xfId="24498"/>
    <cellStyle name="20% - Accent2 8 4 2 2 7 2" xfId="46073"/>
    <cellStyle name="20% - Accent2 8 4 2 2 8" xfId="10845"/>
    <cellStyle name="20% - Accent2 8 4 2 2 8 2" xfId="32468"/>
    <cellStyle name="20% - Accent2 8 4 2 2 9" xfId="5582"/>
    <cellStyle name="20% - Accent2 8 4 2 3" xfId="3283"/>
    <cellStyle name="20% - Accent2 8 4 2 3 10" xfId="27624"/>
    <cellStyle name="20% - Accent2 8 4 2 3 11" xfId="49419"/>
    <cellStyle name="20% - Accent2 8 4 2 3 2" xfId="4883"/>
    <cellStyle name="20% - Accent2 8 4 2 3 2 10" xfId="49420"/>
    <cellStyle name="20% - Accent2 8 4 2 3 2 2" xfId="9432"/>
    <cellStyle name="20% - Accent2 8 4 2 3 2 2 2" xfId="14996"/>
    <cellStyle name="20% - Accent2 8 4 2 3 2 2 2 2" xfId="36608"/>
    <cellStyle name="20% - Accent2 8 4 2 3 2 2 3" xfId="31074"/>
    <cellStyle name="20% - Accent2 8 4 2 3 2 3" xfId="17443"/>
    <cellStyle name="20% - Accent2 8 4 2 3 2 3 2" xfId="39036"/>
    <cellStyle name="20% - Accent2 8 4 2 3 2 4" xfId="20240"/>
    <cellStyle name="20% - Accent2 8 4 2 3 2 4 2" xfId="41819"/>
    <cellStyle name="20% - Accent2 8 4 2 3 2 5" xfId="23025"/>
    <cellStyle name="20% - Accent2 8 4 2 3 2 5 2" xfId="44602"/>
    <cellStyle name="20% - Accent2 8 4 2 3 2 6" xfId="25878"/>
    <cellStyle name="20% - Accent2 8 4 2 3 2 6 2" xfId="47453"/>
    <cellStyle name="20% - Accent2 8 4 2 3 2 7" xfId="12225"/>
    <cellStyle name="20% - Accent2 8 4 2 3 2 7 2" xfId="33848"/>
    <cellStyle name="20% - Accent2 8 4 2 3 2 8" xfId="7013"/>
    <cellStyle name="20% - Accent2 8 4 2 3 2 9" xfId="28659"/>
    <cellStyle name="20% - Accent2 8 4 2 3 3" xfId="8397"/>
    <cellStyle name="20% - Accent2 8 4 2 3 3 2" xfId="13961"/>
    <cellStyle name="20% - Accent2 8 4 2 3 3 2 2" xfId="35573"/>
    <cellStyle name="20% - Accent2 8 4 2 3 3 3" xfId="30039"/>
    <cellStyle name="20% - Accent2 8 4 2 3 4" xfId="16408"/>
    <cellStyle name="20% - Accent2 8 4 2 3 4 2" xfId="38001"/>
    <cellStyle name="20% - Accent2 8 4 2 3 5" xfId="19205"/>
    <cellStyle name="20% - Accent2 8 4 2 3 5 2" xfId="40784"/>
    <cellStyle name="20% - Accent2 8 4 2 3 6" xfId="21990"/>
    <cellStyle name="20% - Accent2 8 4 2 3 6 2" xfId="43567"/>
    <cellStyle name="20% - Accent2 8 4 2 3 7" xfId="24843"/>
    <cellStyle name="20% - Accent2 8 4 2 3 7 2" xfId="46418"/>
    <cellStyle name="20% - Accent2 8 4 2 3 8" xfId="11190"/>
    <cellStyle name="20% - Accent2 8 4 2 3 8 2" xfId="32813"/>
    <cellStyle name="20% - Accent2 8 4 2 3 9" xfId="5927"/>
    <cellStyle name="20% - Accent2 8 4 2 4" xfId="2287"/>
    <cellStyle name="20% - Accent2 8 4 2 4 10" xfId="49421"/>
    <cellStyle name="20% - Accent2 8 4 2 4 2" xfId="4021"/>
    <cellStyle name="20% - Accent2 8 4 2 4 2 2" xfId="14134"/>
    <cellStyle name="20% - Accent2 8 4 2 4 2 2 2" xfId="35746"/>
    <cellStyle name="20% - Accent2 8 4 2 4 2 3" xfId="8570"/>
    <cellStyle name="20% - Accent2 8 4 2 4 2 4" xfId="30212"/>
    <cellStyle name="20% - Accent2 8 4 2 4 2 5" xfId="49422"/>
    <cellStyle name="20% - Accent2 8 4 2 4 3" xfId="16581"/>
    <cellStyle name="20% - Accent2 8 4 2 4 3 2" xfId="38174"/>
    <cellStyle name="20% - Accent2 8 4 2 4 4" xfId="19378"/>
    <cellStyle name="20% - Accent2 8 4 2 4 4 2" xfId="40957"/>
    <cellStyle name="20% - Accent2 8 4 2 4 5" xfId="22163"/>
    <cellStyle name="20% - Accent2 8 4 2 4 5 2" xfId="43740"/>
    <cellStyle name="20% - Accent2 8 4 2 4 6" xfId="25016"/>
    <cellStyle name="20% - Accent2 8 4 2 4 6 2" xfId="46591"/>
    <cellStyle name="20% - Accent2 8 4 2 4 7" xfId="11363"/>
    <cellStyle name="20% - Accent2 8 4 2 4 7 2" xfId="32986"/>
    <cellStyle name="20% - Accent2 8 4 2 4 8" xfId="6100"/>
    <cellStyle name="20% - Accent2 8 4 2 4 9" xfId="27797"/>
    <cellStyle name="20% - Accent2 8 4 2 5" xfId="3478"/>
    <cellStyle name="20% - Accent2 8 4 2 5 10" xfId="49423"/>
    <cellStyle name="20% - Accent2 8 4 2 5 2" xfId="9779"/>
    <cellStyle name="20% - Accent2 8 4 2 5 2 2" xfId="15341"/>
    <cellStyle name="20% - Accent2 8 4 2 5 2 2 2" xfId="36953"/>
    <cellStyle name="20% - Accent2 8 4 2 5 2 3" xfId="31419"/>
    <cellStyle name="20% - Accent2 8 4 2 5 3" xfId="17788"/>
    <cellStyle name="20% - Accent2 8 4 2 5 3 2" xfId="39381"/>
    <cellStyle name="20% - Accent2 8 4 2 5 4" xfId="20585"/>
    <cellStyle name="20% - Accent2 8 4 2 5 4 2" xfId="42164"/>
    <cellStyle name="20% - Accent2 8 4 2 5 5" xfId="23370"/>
    <cellStyle name="20% - Accent2 8 4 2 5 5 2" xfId="44947"/>
    <cellStyle name="20% - Accent2 8 4 2 5 6" xfId="26223"/>
    <cellStyle name="20% - Accent2 8 4 2 5 6 2" xfId="47798"/>
    <cellStyle name="20% - Accent2 8 4 2 5 7" xfId="12570"/>
    <cellStyle name="20% - Accent2 8 4 2 5 7 2" xfId="34193"/>
    <cellStyle name="20% - Accent2 8 4 2 5 8" xfId="7361"/>
    <cellStyle name="20% - Accent2 8 4 2 5 9" xfId="29004"/>
    <cellStyle name="20% - Accent2 8 4 2 6" xfId="7535"/>
    <cellStyle name="20% - Accent2 8 4 2 6 2" xfId="18133"/>
    <cellStyle name="20% - Accent2 8 4 2 6 2 2" xfId="39726"/>
    <cellStyle name="20% - Accent2 8 4 2 6 3" xfId="20930"/>
    <cellStyle name="20% - Accent2 8 4 2 6 3 2" xfId="42509"/>
    <cellStyle name="20% - Accent2 8 4 2 6 4" xfId="23715"/>
    <cellStyle name="20% - Accent2 8 4 2 6 4 2" xfId="45292"/>
    <cellStyle name="20% - Accent2 8 4 2 6 5" xfId="26568"/>
    <cellStyle name="20% - Accent2 8 4 2 6 5 2" xfId="48143"/>
    <cellStyle name="20% - Accent2 8 4 2 6 6" xfId="12925"/>
    <cellStyle name="20% - Accent2 8 4 2 6 6 2" xfId="34538"/>
    <cellStyle name="20% - Accent2 8 4 2 6 7" xfId="29177"/>
    <cellStyle name="20% - Accent2 8 4 2 7" xfId="10498"/>
    <cellStyle name="20% - Accent2 8 4 2 7 2" xfId="32123"/>
    <cellStyle name="20% - Accent2 8 4 2 8" xfId="13099"/>
    <cellStyle name="20% - Accent2 8 4 2 8 2" xfId="34711"/>
    <cellStyle name="20% - Accent2 8 4 2 9" xfId="15717"/>
    <cellStyle name="20% - Accent2 8 4 2 9 2" xfId="37311"/>
    <cellStyle name="20% - Accent2 8 4 3" xfId="142"/>
    <cellStyle name="20% - Accent2 8 4 3 10" xfId="18607"/>
    <cellStyle name="20% - Accent2 8 4 3 10 2" xfId="40186"/>
    <cellStyle name="20% - Accent2 8 4 3 11" xfId="21390"/>
    <cellStyle name="20% - Accent2 8 4 3 11 2" xfId="42969"/>
    <cellStyle name="20% - Accent2 8 4 3 12" xfId="24245"/>
    <cellStyle name="20% - Accent2 8 4 3 12 2" xfId="45820"/>
    <cellStyle name="20% - Accent2 8 4 3 13" xfId="10218"/>
    <cellStyle name="20% - Accent2 8 4 3 13 2" xfId="31858"/>
    <cellStyle name="20% - Accent2 8 4 3 14" xfId="5061"/>
    <cellStyle name="20% - Accent2 8 4 3 15" xfId="26761"/>
    <cellStyle name="20% - Accent2 8 4 3 16" xfId="49424"/>
    <cellStyle name="20% - Accent2 8 4 3 2" xfId="2997"/>
    <cellStyle name="20% - Accent2 8 4 3 2 10" xfId="27371"/>
    <cellStyle name="20% - Accent2 8 4 3 2 11" xfId="49425"/>
    <cellStyle name="20% - Accent2 8 4 3 2 2" xfId="4630"/>
    <cellStyle name="20% - Accent2 8 4 3 2 2 10" xfId="49426"/>
    <cellStyle name="20% - Accent2 8 4 3 2 2 2" xfId="9179"/>
    <cellStyle name="20% - Accent2 8 4 3 2 2 2 2" xfId="14743"/>
    <cellStyle name="20% - Accent2 8 4 3 2 2 2 2 2" xfId="36355"/>
    <cellStyle name="20% - Accent2 8 4 3 2 2 2 3" xfId="30821"/>
    <cellStyle name="20% - Accent2 8 4 3 2 2 3" xfId="17190"/>
    <cellStyle name="20% - Accent2 8 4 3 2 2 3 2" xfId="38783"/>
    <cellStyle name="20% - Accent2 8 4 3 2 2 4" xfId="19987"/>
    <cellStyle name="20% - Accent2 8 4 3 2 2 4 2" xfId="41566"/>
    <cellStyle name="20% - Accent2 8 4 3 2 2 5" xfId="22772"/>
    <cellStyle name="20% - Accent2 8 4 3 2 2 5 2" xfId="44349"/>
    <cellStyle name="20% - Accent2 8 4 3 2 2 6" xfId="25625"/>
    <cellStyle name="20% - Accent2 8 4 3 2 2 6 2" xfId="47200"/>
    <cellStyle name="20% - Accent2 8 4 3 2 2 7" xfId="11972"/>
    <cellStyle name="20% - Accent2 8 4 3 2 2 7 2" xfId="33595"/>
    <cellStyle name="20% - Accent2 8 4 3 2 2 8" xfId="6758"/>
    <cellStyle name="20% - Accent2 8 4 3 2 2 9" xfId="28406"/>
    <cellStyle name="20% - Accent2 8 4 3 2 3" xfId="8144"/>
    <cellStyle name="20% - Accent2 8 4 3 2 3 2" xfId="13708"/>
    <cellStyle name="20% - Accent2 8 4 3 2 3 2 2" xfId="35320"/>
    <cellStyle name="20% - Accent2 8 4 3 2 3 3" xfId="29786"/>
    <cellStyle name="20% - Accent2 8 4 3 2 4" xfId="16155"/>
    <cellStyle name="20% - Accent2 8 4 3 2 4 2" xfId="37748"/>
    <cellStyle name="20% - Accent2 8 4 3 2 5" xfId="18952"/>
    <cellStyle name="20% - Accent2 8 4 3 2 5 2" xfId="40531"/>
    <cellStyle name="20% - Accent2 8 4 3 2 6" xfId="21735"/>
    <cellStyle name="20% - Accent2 8 4 3 2 6 2" xfId="43314"/>
    <cellStyle name="20% - Accent2 8 4 3 2 7" xfId="24590"/>
    <cellStyle name="20% - Accent2 8 4 3 2 7 2" xfId="46165"/>
    <cellStyle name="20% - Accent2 8 4 3 2 8" xfId="10937"/>
    <cellStyle name="20% - Accent2 8 4 3 2 8 2" xfId="32560"/>
    <cellStyle name="20% - Accent2 8 4 3 2 9" xfId="5674"/>
    <cellStyle name="20% - Accent2 8 4 3 3" xfId="3375"/>
    <cellStyle name="20% - Accent2 8 4 3 3 10" xfId="27716"/>
    <cellStyle name="20% - Accent2 8 4 3 3 11" xfId="49427"/>
    <cellStyle name="20% - Accent2 8 4 3 3 2" xfId="4975"/>
    <cellStyle name="20% - Accent2 8 4 3 3 2 10" xfId="49428"/>
    <cellStyle name="20% - Accent2 8 4 3 3 2 2" xfId="9524"/>
    <cellStyle name="20% - Accent2 8 4 3 3 2 2 2" xfId="15088"/>
    <cellStyle name="20% - Accent2 8 4 3 3 2 2 2 2" xfId="36700"/>
    <cellStyle name="20% - Accent2 8 4 3 3 2 2 3" xfId="31166"/>
    <cellStyle name="20% - Accent2 8 4 3 3 2 3" xfId="17535"/>
    <cellStyle name="20% - Accent2 8 4 3 3 2 3 2" xfId="39128"/>
    <cellStyle name="20% - Accent2 8 4 3 3 2 4" xfId="20332"/>
    <cellStyle name="20% - Accent2 8 4 3 3 2 4 2" xfId="41911"/>
    <cellStyle name="20% - Accent2 8 4 3 3 2 5" xfId="23117"/>
    <cellStyle name="20% - Accent2 8 4 3 3 2 5 2" xfId="44694"/>
    <cellStyle name="20% - Accent2 8 4 3 3 2 6" xfId="25970"/>
    <cellStyle name="20% - Accent2 8 4 3 3 2 6 2" xfId="47545"/>
    <cellStyle name="20% - Accent2 8 4 3 3 2 7" xfId="12317"/>
    <cellStyle name="20% - Accent2 8 4 3 3 2 7 2" xfId="33940"/>
    <cellStyle name="20% - Accent2 8 4 3 3 2 8" xfId="7105"/>
    <cellStyle name="20% - Accent2 8 4 3 3 2 9" xfId="28751"/>
    <cellStyle name="20% - Accent2 8 4 3 3 3" xfId="8489"/>
    <cellStyle name="20% - Accent2 8 4 3 3 3 2" xfId="14053"/>
    <cellStyle name="20% - Accent2 8 4 3 3 3 2 2" xfId="35665"/>
    <cellStyle name="20% - Accent2 8 4 3 3 3 3" xfId="30131"/>
    <cellStyle name="20% - Accent2 8 4 3 3 4" xfId="16500"/>
    <cellStyle name="20% - Accent2 8 4 3 3 4 2" xfId="38093"/>
    <cellStyle name="20% - Accent2 8 4 3 3 5" xfId="19297"/>
    <cellStyle name="20% - Accent2 8 4 3 3 5 2" xfId="40876"/>
    <cellStyle name="20% - Accent2 8 4 3 3 6" xfId="22082"/>
    <cellStyle name="20% - Accent2 8 4 3 3 6 2" xfId="43659"/>
    <cellStyle name="20% - Accent2 8 4 3 3 7" xfId="24935"/>
    <cellStyle name="20% - Accent2 8 4 3 3 7 2" xfId="46510"/>
    <cellStyle name="20% - Accent2 8 4 3 3 8" xfId="11282"/>
    <cellStyle name="20% - Accent2 8 4 3 3 8 2" xfId="32905"/>
    <cellStyle name="20% - Accent2 8 4 3 3 9" xfId="6019"/>
    <cellStyle name="20% - Accent2 8 4 3 4" xfId="2288"/>
    <cellStyle name="20% - Accent2 8 4 3 4 10" xfId="49429"/>
    <cellStyle name="20% - Accent2 8 4 3 4 2" xfId="4022"/>
    <cellStyle name="20% - Accent2 8 4 3 4 2 2" xfId="14135"/>
    <cellStyle name="20% - Accent2 8 4 3 4 2 2 2" xfId="35747"/>
    <cellStyle name="20% - Accent2 8 4 3 4 2 3" xfId="8571"/>
    <cellStyle name="20% - Accent2 8 4 3 4 2 4" xfId="30213"/>
    <cellStyle name="20% - Accent2 8 4 3 4 3" xfId="16582"/>
    <cellStyle name="20% - Accent2 8 4 3 4 3 2" xfId="38175"/>
    <cellStyle name="20% - Accent2 8 4 3 4 4" xfId="19379"/>
    <cellStyle name="20% - Accent2 8 4 3 4 4 2" xfId="40958"/>
    <cellStyle name="20% - Accent2 8 4 3 4 5" xfId="22164"/>
    <cellStyle name="20% - Accent2 8 4 3 4 5 2" xfId="43741"/>
    <cellStyle name="20% - Accent2 8 4 3 4 6" xfId="25017"/>
    <cellStyle name="20% - Accent2 8 4 3 4 6 2" xfId="46592"/>
    <cellStyle name="20% - Accent2 8 4 3 4 7" xfId="11364"/>
    <cellStyle name="20% - Accent2 8 4 3 4 7 2" xfId="32987"/>
    <cellStyle name="20% - Accent2 8 4 3 4 8" xfId="6101"/>
    <cellStyle name="20% - Accent2 8 4 3 4 9" xfId="27798"/>
    <cellStyle name="20% - Accent2 8 4 3 5" xfId="3479"/>
    <cellStyle name="20% - Accent2 8 4 3 5 2" xfId="9871"/>
    <cellStyle name="20% - Accent2 8 4 3 5 2 2" xfId="15433"/>
    <cellStyle name="20% - Accent2 8 4 3 5 2 2 2" xfId="37045"/>
    <cellStyle name="20% - Accent2 8 4 3 5 2 3" xfId="31511"/>
    <cellStyle name="20% - Accent2 8 4 3 5 3" xfId="17880"/>
    <cellStyle name="20% - Accent2 8 4 3 5 3 2" xfId="39473"/>
    <cellStyle name="20% - Accent2 8 4 3 5 4" xfId="20677"/>
    <cellStyle name="20% - Accent2 8 4 3 5 4 2" xfId="42256"/>
    <cellStyle name="20% - Accent2 8 4 3 5 5" xfId="23462"/>
    <cellStyle name="20% - Accent2 8 4 3 5 5 2" xfId="45039"/>
    <cellStyle name="20% - Accent2 8 4 3 5 6" xfId="26315"/>
    <cellStyle name="20% - Accent2 8 4 3 5 6 2" xfId="47890"/>
    <cellStyle name="20% - Accent2 8 4 3 5 7" xfId="12662"/>
    <cellStyle name="20% - Accent2 8 4 3 5 7 2" xfId="34285"/>
    <cellStyle name="20% - Accent2 8 4 3 5 8" xfId="7453"/>
    <cellStyle name="20% - Accent2 8 4 3 5 9" xfId="29096"/>
    <cellStyle name="20% - Accent2 8 4 3 6" xfId="7536"/>
    <cellStyle name="20% - Accent2 8 4 3 6 2" xfId="18225"/>
    <cellStyle name="20% - Accent2 8 4 3 6 2 2" xfId="39818"/>
    <cellStyle name="20% - Accent2 8 4 3 6 3" xfId="21022"/>
    <cellStyle name="20% - Accent2 8 4 3 6 3 2" xfId="42601"/>
    <cellStyle name="20% - Accent2 8 4 3 6 4" xfId="23807"/>
    <cellStyle name="20% - Accent2 8 4 3 6 4 2" xfId="45384"/>
    <cellStyle name="20% - Accent2 8 4 3 6 5" xfId="26660"/>
    <cellStyle name="20% - Accent2 8 4 3 6 5 2" xfId="48235"/>
    <cellStyle name="20% - Accent2 8 4 3 6 6" xfId="13017"/>
    <cellStyle name="20% - Accent2 8 4 3 6 6 2" xfId="34630"/>
    <cellStyle name="20% - Accent2 8 4 3 6 7" xfId="29178"/>
    <cellStyle name="20% - Accent2 8 4 3 7" xfId="10590"/>
    <cellStyle name="20% - Accent2 8 4 3 7 2" xfId="32215"/>
    <cellStyle name="20% - Accent2 8 4 3 8" xfId="13100"/>
    <cellStyle name="20% - Accent2 8 4 3 8 2" xfId="34712"/>
    <cellStyle name="20% - Accent2 8 4 3 9" xfId="15809"/>
    <cellStyle name="20% - Accent2 8 4 3 9 2" xfId="37403"/>
    <cellStyle name="20% - Accent2 8 4 4" xfId="2767"/>
    <cellStyle name="20% - Accent2 8 4 4 10" xfId="27141"/>
    <cellStyle name="20% - Accent2 8 4 4 11" xfId="49430"/>
    <cellStyle name="20% - Accent2 8 4 4 2" xfId="4400"/>
    <cellStyle name="20% - Accent2 8 4 4 2 10" xfId="49431"/>
    <cellStyle name="20% - Accent2 8 4 4 2 2" xfId="8949"/>
    <cellStyle name="20% - Accent2 8 4 4 2 2 2" xfId="14513"/>
    <cellStyle name="20% - Accent2 8 4 4 2 2 2 2" xfId="36125"/>
    <cellStyle name="20% - Accent2 8 4 4 2 2 3" xfId="30591"/>
    <cellStyle name="20% - Accent2 8 4 4 2 3" xfId="16960"/>
    <cellStyle name="20% - Accent2 8 4 4 2 3 2" xfId="38553"/>
    <cellStyle name="20% - Accent2 8 4 4 2 4" xfId="19757"/>
    <cellStyle name="20% - Accent2 8 4 4 2 4 2" xfId="41336"/>
    <cellStyle name="20% - Accent2 8 4 4 2 5" xfId="22542"/>
    <cellStyle name="20% - Accent2 8 4 4 2 5 2" xfId="44119"/>
    <cellStyle name="20% - Accent2 8 4 4 2 6" xfId="25395"/>
    <cellStyle name="20% - Accent2 8 4 4 2 6 2" xfId="46970"/>
    <cellStyle name="20% - Accent2 8 4 4 2 7" xfId="11742"/>
    <cellStyle name="20% - Accent2 8 4 4 2 7 2" xfId="33365"/>
    <cellStyle name="20% - Accent2 8 4 4 2 8" xfId="6528"/>
    <cellStyle name="20% - Accent2 8 4 4 2 9" xfId="28176"/>
    <cellStyle name="20% - Accent2 8 4 4 3" xfId="7914"/>
    <cellStyle name="20% - Accent2 8 4 4 3 2" xfId="13478"/>
    <cellStyle name="20% - Accent2 8 4 4 3 2 2" xfId="35090"/>
    <cellStyle name="20% - Accent2 8 4 4 3 3" xfId="29556"/>
    <cellStyle name="20% - Accent2 8 4 4 4" xfId="15925"/>
    <cellStyle name="20% - Accent2 8 4 4 4 2" xfId="37518"/>
    <cellStyle name="20% - Accent2 8 4 4 5" xfId="18722"/>
    <cellStyle name="20% - Accent2 8 4 4 5 2" xfId="40301"/>
    <cellStyle name="20% - Accent2 8 4 4 6" xfId="21505"/>
    <cellStyle name="20% - Accent2 8 4 4 6 2" xfId="43084"/>
    <cellStyle name="20% - Accent2 8 4 4 7" xfId="24360"/>
    <cellStyle name="20% - Accent2 8 4 4 7 2" xfId="45935"/>
    <cellStyle name="20% - Accent2 8 4 4 8" xfId="10707"/>
    <cellStyle name="20% - Accent2 8 4 4 8 2" xfId="32330"/>
    <cellStyle name="20% - Accent2 8 4 4 9" xfId="5444"/>
    <cellStyle name="20% - Accent2 8 4 5" xfId="3125"/>
    <cellStyle name="20% - Accent2 8 4 5 10" xfId="27486"/>
    <cellStyle name="20% - Accent2 8 4 5 11" xfId="49432"/>
    <cellStyle name="20% - Accent2 8 4 5 2" xfId="4745"/>
    <cellStyle name="20% - Accent2 8 4 5 2 10" xfId="49433"/>
    <cellStyle name="20% - Accent2 8 4 5 2 2" xfId="9294"/>
    <cellStyle name="20% - Accent2 8 4 5 2 2 2" xfId="14858"/>
    <cellStyle name="20% - Accent2 8 4 5 2 2 2 2" xfId="36470"/>
    <cellStyle name="20% - Accent2 8 4 5 2 2 3" xfId="30936"/>
    <cellStyle name="20% - Accent2 8 4 5 2 3" xfId="17305"/>
    <cellStyle name="20% - Accent2 8 4 5 2 3 2" xfId="38898"/>
    <cellStyle name="20% - Accent2 8 4 5 2 4" xfId="20102"/>
    <cellStyle name="20% - Accent2 8 4 5 2 4 2" xfId="41681"/>
    <cellStyle name="20% - Accent2 8 4 5 2 5" xfId="22887"/>
    <cellStyle name="20% - Accent2 8 4 5 2 5 2" xfId="44464"/>
    <cellStyle name="20% - Accent2 8 4 5 2 6" xfId="25740"/>
    <cellStyle name="20% - Accent2 8 4 5 2 6 2" xfId="47315"/>
    <cellStyle name="20% - Accent2 8 4 5 2 7" xfId="12087"/>
    <cellStyle name="20% - Accent2 8 4 5 2 7 2" xfId="33710"/>
    <cellStyle name="20% - Accent2 8 4 5 2 8" xfId="6875"/>
    <cellStyle name="20% - Accent2 8 4 5 2 9" xfId="28521"/>
    <cellStyle name="20% - Accent2 8 4 5 3" xfId="8259"/>
    <cellStyle name="20% - Accent2 8 4 5 3 2" xfId="13823"/>
    <cellStyle name="20% - Accent2 8 4 5 3 2 2" xfId="35435"/>
    <cellStyle name="20% - Accent2 8 4 5 3 3" xfId="29901"/>
    <cellStyle name="20% - Accent2 8 4 5 4" xfId="16270"/>
    <cellStyle name="20% - Accent2 8 4 5 4 2" xfId="37863"/>
    <cellStyle name="20% - Accent2 8 4 5 5" xfId="19067"/>
    <cellStyle name="20% - Accent2 8 4 5 5 2" xfId="40646"/>
    <cellStyle name="20% - Accent2 8 4 5 6" xfId="21852"/>
    <cellStyle name="20% - Accent2 8 4 5 6 2" xfId="43429"/>
    <cellStyle name="20% - Accent2 8 4 5 7" xfId="24705"/>
    <cellStyle name="20% - Accent2 8 4 5 7 2" xfId="46280"/>
    <cellStyle name="20% - Accent2 8 4 5 8" xfId="11052"/>
    <cellStyle name="20% - Accent2 8 4 5 8 2" xfId="32675"/>
    <cellStyle name="20% - Accent2 8 4 5 9" xfId="5789"/>
    <cellStyle name="20% - Accent2 8 4 6" xfId="2286"/>
    <cellStyle name="20% - Accent2 8 4 6 10" xfId="49434"/>
    <cellStyle name="20% - Accent2 8 4 6 2" xfId="4020"/>
    <cellStyle name="20% - Accent2 8 4 6 2 2" xfId="14133"/>
    <cellStyle name="20% - Accent2 8 4 6 2 2 2" xfId="35745"/>
    <cellStyle name="20% - Accent2 8 4 6 2 3" xfId="8569"/>
    <cellStyle name="20% - Accent2 8 4 6 2 4" xfId="30211"/>
    <cellStyle name="20% - Accent2 8 4 6 3" xfId="16580"/>
    <cellStyle name="20% - Accent2 8 4 6 3 2" xfId="38173"/>
    <cellStyle name="20% - Accent2 8 4 6 4" xfId="19377"/>
    <cellStyle name="20% - Accent2 8 4 6 4 2" xfId="40956"/>
    <cellStyle name="20% - Accent2 8 4 6 5" xfId="22162"/>
    <cellStyle name="20% - Accent2 8 4 6 5 2" xfId="43739"/>
    <cellStyle name="20% - Accent2 8 4 6 6" xfId="25015"/>
    <cellStyle name="20% - Accent2 8 4 6 6 2" xfId="46590"/>
    <cellStyle name="20% - Accent2 8 4 6 7" xfId="11362"/>
    <cellStyle name="20% - Accent2 8 4 6 7 2" xfId="32985"/>
    <cellStyle name="20% - Accent2 8 4 6 8" xfId="6099"/>
    <cellStyle name="20% - Accent2 8 4 6 9" xfId="27796"/>
    <cellStyle name="20% - Accent2 8 4 7" xfId="3477"/>
    <cellStyle name="20% - Accent2 8 4 7 2" xfId="9641"/>
    <cellStyle name="20% - Accent2 8 4 7 2 2" xfId="15203"/>
    <cellStyle name="20% - Accent2 8 4 7 2 2 2" xfId="36815"/>
    <cellStyle name="20% - Accent2 8 4 7 2 3" xfId="31281"/>
    <cellStyle name="20% - Accent2 8 4 7 3" xfId="17650"/>
    <cellStyle name="20% - Accent2 8 4 7 3 2" xfId="39243"/>
    <cellStyle name="20% - Accent2 8 4 7 4" xfId="20447"/>
    <cellStyle name="20% - Accent2 8 4 7 4 2" xfId="42026"/>
    <cellStyle name="20% - Accent2 8 4 7 5" xfId="23232"/>
    <cellStyle name="20% - Accent2 8 4 7 5 2" xfId="44809"/>
    <cellStyle name="20% - Accent2 8 4 7 6" xfId="26085"/>
    <cellStyle name="20% - Accent2 8 4 7 6 2" xfId="47660"/>
    <cellStyle name="20% - Accent2 8 4 7 7" xfId="12432"/>
    <cellStyle name="20% - Accent2 8 4 7 7 2" xfId="34055"/>
    <cellStyle name="20% - Accent2 8 4 7 8" xfId="7223"/>
    <cellStyle name="20% - Accent2 8 4 7 9" xfId="28866"/>
    <cellStyle name="20% - Accent2 8 4 8" xfId="7534"/>
    <cellStyle name="20% - Accent2 8 4 8 2" xfId="17995"/>
    <cellStyle name="20% - Accent2 8 4 8 2 2" xfId="39588"/>
    <cellStyle name="20% - Accent2 8 4 8 3" xfId="20792"/>
    <cellStyle name="20% - Accent2 8 4 8 3 2" xfId="42371"/>
    <cellStyle name="20% - Accent2 8 4 8 4" xfId="23577"/>
    <cellStyle name="20% - Accent2 8 4 8 4 2" xfId="45154"/>
    <cellStyle name="20% - Accent2 8 4 8 5" xfId="26430"/>
    <cellStyle name="20% - Accent2 8 4 8 5 2" xfId="48005"/>
    <cellStyle name="20% - Accent2 8 4 8 6" xfId="12787"/>
    <cellStyle name="20% - Accent2 8 4 8 6 2" xfId="34400"/>
    <cellStyle name="20% - Accent2 8 4 8 7" xfId="29176"/>
    <cellStyle name="20% - Accent2 8 4 9" xfId="10360"/>
    <cellStyle name="20% - Accent2 8 4 9 2" xfId="31985"/>
    <cellStyle name="20% - Accent2 8 5" xfId="143"/>
    <cellStyle name="20% - Accent2 8 5 10" xfId="13101"/>
    <cellStyle name="20% - Accent2 8 5 10 2" xfId="34713"/>
    <cellStyle name="20% - Accent2 8 5 11" xfId="15603"/>
    <cellStyle name="20% - Accent2 8 5 11 2" xfId="37197"/>
    <cellStyle name="20% - Accent2 8 5 12" xfId="18401"/>
    <cellStyle name="20% - Accent2 8 5 12 2" xfId="39980"/>
    <cellStyle name="20% - Accent2 8 5 13" xfId="21184"/>
    <cellStyle name="20% - Accent2 8 5 13 2" xfId="42763"/>
    <cellStyle name="20% - Accent2 8 5 14" xfId="24039"/>
    <cellStyle name="20% - Accent2 8 5 14 2" xfId="45614"/>
    <cellStyle name="20% - Accent2 8 5 15" xfId="10012"/>
    <cellStyle name="20% - Accent2 8 5 15 2" xfId="31652"/>
    <cellStyle name="20% - Accent2 8 5 16" xfId="5062"/>
    <cellStyle name="20% - Accent2 8 5 17" xfId="26762"/>
    <cellStyle name="20% - Accent2 8 5 18" xfId="49435"/>
    <cellStyle name="20% - Accent2 8 5 2" xfId="144"/>
    <cellStyle name="20% - Accent2 8 5 2 10" xfId="18539"/>
    <cellStyle name="20% - Accent2 8 5 2 10 2" xfId="40118"/>
    <cellStyle name="20% - Accent2 8 5 2 11" xfId="21322"/>
    <cellStyle name="20% - Accent2 8 5 2 11 2" xfId="42901"/>
    <cellStyle name="20% - Accent2 8 5 2 12" xfId="24177"/>
    <cellStyle name="20% - Accent2 8 5 2 12 2" xfId="45752"/>
    <cellStyle name="20% - Accent2 8 5 2 13" xfId="10150"/>
    <cellStyle name="20% - Accent2 8 5 2 13 2" xfId="31790"/>
    <cellStyle name="20% - Accent2 8 5 2 14" xfId="5063"/>
    <cellStyle name="20% - Accent2 8 5 2 15" xfId="26763"/>
    <cellStyle name="20% - Accent2 8 5 2 16" xfId="49436"/>
    <cellStyle name="20% - Accent2 8 5 2 2" xfId="2929"/>
    <cellStyle name="20% - Accent2 8 5 2 2 10" xfId="27303"/>
    <cellStyle name="20% - Accent2 8 5 2 2 11" xfId="49437"/>
    <cellStyle name="20% - Accent2 8 5 2 2 2" xfId="4562"/>
    <cellStyle name="20% - Accent2 8 5 2 2 2 10" xfId="49438"/>
    <cellStyle name="20% - Accent2 8 5 2 2 2 2" xfId="9111"/>
    <cellStyle name="20% - Accent2 8 5 2 2 2 2 2" xfId="14675"/>
    <cellStyle name="20% - Accent2 8 5 2 2 2 2 2 2" xfId="36287"/>
    <cellStyle name="20% - Accent2 8 5 2 2 2 2 3" xfId="30753"/>
    <cellStyle name="20% - Accent2 8 5 2 2 2 3" xfId="17122"/>
    <cellStyle name="20% - Accent2 8 5 2 2 2 3 2" xfId="38715"/>
    <cellStyle name="20% - Accent2 8 5 2 2 2 4" xfId="19919"/>
    <cellStyle name="20% - Accent2 8 5 2 2 2 4 2" xfId="41498"/>
    <cellStyle name="20% - Accent2 8 5 2 2 2 5" xfId="22704"/>
    <cellStyle name="20% - Accent2 8 5 2 2 2 5 2" xfId="44281"/>
    <cellStyle name="20% - Accent2 8 5 2 2 2 6" xfId="25557"/>
    <cellStyle name="20% - Accent2 8 5 2 2 2 6 2" xfId="47132"/>
    <cellStyle name="20% - Accent2 8 5 2 2 2 7" xfId="11904"/>
    <cellStyle name="20% - Accent2 8 5 2 2 2 7 2" xfId="33527"/>
    <cellStyle name="20% - Accent2 8 5 2 2 2 8" xfId="6690"/>
    <cellStyle name="20% - Accent2 8 5 2 2 2 9" xfId="28338"/>
    <cellStyle name="20% - Accent2 8 5 2 2 3" xfId="8076"/>
    <cellStyle name="20% - Accent2 8 5 2 2 3 2" xfId="13640"/>
    <cellStyle name="20% - Accent2 8 5 2 2 3 2 2" xfId="35252"/>
    <cellStyle name="20% - Accent2 8 5 2 2 3 3" xfId="29718"/>
    <cellStyle name="20% - Accent2 8 5 2 2 4" xfId="16087"/>
    <cellStyle name="20% - Accent2 8 5 2 2 4 2" xfId="37680"/>
    <cellStyle name="20% - Accent2 8 5 2 2 5" xfId="18884"/>
    <cellStyle name="20% - Accent2 8 5 2 2 5 2" xfId="40463"/>
    <cellStyle name="20% - Accent2 8 5 2 2 6" xfId="21667"/>
    <cellStyle name="20% - Accent2 8 5 2 2 6 2" xfId="43246"/>
    <cellStyle name="20% - Accent2 8 5 2 2 7" xfId="24522"/>
    <cellStyle name="20% - Accent2 8 5 2 2 7 2" xfId="46097"/>
    <cellStyle name="20% - Accent2 8 5 2 2 8" xfId="10869"/>
    <cellStyle name="20% - Accent2 8 5 2 2 8 2" xfId="32492"/>
    <cellStyle name="20% - Accent2 8 5 2 2 9" xfId="5606"/>
    <cellStyle name="20% - Accent2 8 5 2 3" xfId="3307"/>
    <cellStyle name="20% - Accent2 8 5 2 3 10" xfId="27648"/>
    <cellStyle name="20% - Accent2 8 5 2 3 11" xfId="49439"/>
    <cellStyle name="20% - Accent2 8 5 2 3 2" xfId="4907"/>
    <cellStyle name="20% - Accent2 8 5 2 3 2 10" xfId="49440"/>
    <cellStyle name="20% - Accent2 8 5 2 3 2 2" xfId="9456"/>
    <cellStyle name="20% - Accent2 8 5 2 3 2 2 2" xfId="15020"/>
    <cellStyle name="20% - Accent2 8 5 2 3 2 2 2 2" xfId="36632"/>
    <cellStyle name="20% - Accent2 8 5 2 3 2 2 3" xfId="31098"/>
    <cellStyle name="20% - Accent2 8 5 2 3 2 3" xfId="17467"/>
    <cellStyle name="20% - Accent2 8 5 2 3 2 3 2" xfId="39060"/>
    <cellStyle name="20% - Accent2 8 5 2 3 2 4" xfId="20264"/>
    <cellStyle name="20% - Accent2 8 5 2 3 2 4 2" xfId="41843"/>
    <cellStyle name="20% - Accent2 8 5 2 3 2 5" xfId="23049"/>
    <cellStyle name="20% - Accent2 8 5 2 3 2 5 2" xfId="44626"/>
    <cellStyle name="20% - Accent2 8 5 2 3 2 6" xfId="25902"/>
    <cellStyle name="20% - Accent2 8 5 2 3 2 6 2" xfId="47477"/>
    <cellStyle name="20% - Accent2 8 5 2 3 2 7" xfId="12249"/>
    <cellStyle name="20% - Accent2 8 5 2 3 2 7 2" xfId="33872"/>
    <cellStyle name="20% - Accent2 8 5 2 3 2 8" xfId="7037"/>
    <cellStyle name="20% - Accent2 8 5 2 3 2 9" xfId="28683"/>
    <cellStyle name="20% - Accent2 8 5 2 3 3" xfId="8421"/>
    <cellStyle name="20% - Accent2 8 5 2 3 3 2" xfId="13985"/>
    <cellStyle name="20% - Accent2 8 5 2 3 3 2 2" xfId="35597"/>
    <cellStyle name="20% - Accent2 8 5 2 3 3 3" xfId="30063"/>
    <cellStyle name="20% - Accent2 8 5 2 3 4" xfId="16432"/>
    <cellStyle name="20% - Accent2 8 5 2 3 4 2" xfId="38025"/>
    <cellStyle name="20% - Accent2 8 5 2 3 5" xfId="19229"/>
    <cellStyle name="20% - Accent2 8 5 2 3 5 2" xfId="40808"/>
    <cellStyle name="20% - Accent2 8 5 2 3 6" xfId="22014"/>
    <cellStyle name="20% - Accent2 8 5 2 3 6 2" xfId="43591"/>
    <cellStyle name="20% - Accent2 8 5 2 3 7" xfId="24867"/>
    <cellStyle name="20% - Accent2 8 5 2 3 7 2" xfId="46442"/>
    <cellStyle name="20% - Accent2 8 5 2 3 8" xfId="11214"/>
    <cellStyle name="20% - Accent2 8 5 2 3 8 2" xfId="32837"/>
    <cellStyle name="20% - Accent2 8 5 2 3 9" xfId="5951"/>
    <cellStyle name="20% - Accent2 8 5 2 4" xfId="2290"/>
    <cellStyle name="20% - Accent2 8 5 2 4 10" xfId="49441"/>
    <cellStyle name="20% - Accent2 8 5 2 4 2" xfId="4024"/>
    <cellStyle name="20% - Accent2 8 5 2 4 2 2" xfId="14137"/>
    <cellStyle name="20% - Accent2 8 5 2 4 2 2 2" xfId="35749"/>
    <cellStyle name="20% - Accent2 8 5 2 4 2 3" xfId="8573"/>
    <cellStyle name="20% - Accent2 8 5 2 4 2 4" xfId="30215"/>
    <cellStyle name="20% - Accent2 8 5 2 4 3" xfId="16584"/>
    <cellStyle name="20% - Accent2 8 5 2 4 3 2" xfId="38177"/>
    <cellStyle name="20% - Accent2 8 5 2 4 4" xfId="19381"/>
    <cellStyle name="20% - Accent2 8 5 2 4 4 2" xfId="40960"/>
    <cellStyle name="20% - Accent2 8 5 2 4 5" xfId="22166"/>
    <cellStyle name="20% - Accent2 8 5 2 4 5 2" xfId="43743"/>
    <cellStyle name="20% - Accent2 8 5 2 4 6" xfId="25019"/>
    <cellStyle name="20% - Accent2 8 5 2 4 6 2" xfId="46594"/>
    <cellStyle name="20% - Accent2 8 5 2 4 7" xfId="11366"/>
    <cellStyle name="20% - Accent2 8 5 2 4 7 2" xfId="32989"/>
    <cellStyle name="20% - Accent2 8 5 2 4 8" xfId="6103"/>
    <cellStyle name="20% - Accent2 8 5 2 4 9" xfId="27800"/>
    <cellStyle name="20% - Accent2 8 5 2 5" xfId="3481"/>
    <cellStyle name="20% - Accent2 8 5 2 5 2" xfId="9803"/>
    <cellStyle name="20% - Accent2 8 5 2 5 2 2" xfId="15365"/>
    <cellStyle name="20% - Accent2 8 5 2 5 2 2 2" xfId="36977"/>
    <cellStyle name="20% - Accent2 8 5 2 5 2 3" xfId="31443"/>
    <cellStyle name="20% - Accent2 8 5 2 5 3" xfId="17812"/>
    <cellStyle name="20% - Accent2 8 5 2 5 3 2" xfId="39405"/>
    <cellStyle name="20% - Accent2 8 5 2 5 4" xfId="20609"/>
    <cellStyle name="20% - Accent2 8 5 2 5 4 2" xfId="42188"/>
    <cellStyle name="20% - Accent2 8 5 2 5 5" xfId="23394"/>
    <cellStyle name="20% - Accent2 8 5 2 5 5 2" xfId="44971"/>
    <cellStyle name="20% - Accent2 8 5 2 5 6" xfId="26247"/>
    <cellStyle name="20% - Accent2 8 5 2 5 6 2" xfId="47822"/>
    <cellStyle name="20% - Accent2 8 5 2 5 7" xfId="12594"/>
    <cellStyle name="20% - Accent2 8 5 2 5 7 2" xfId="34217"/>
    <cellStyle name="20% - Accent2 8 5 2 5 8" xfId="7385"/>
    <cellStyle name="20% - Accent2 8 5 2 5 9" xfId="29028"/>
    <cellStyle name="20% - Accent2 8 5 2 6" xfId="7538"/>
    <cellStyle name="20% - Accent2 8 5 2 6 2" xfId="18157"/>
    <cellStyle name="20% - Accent2 8 5 2 6 2 2" xfId="39750"/>
    <cellStyle name="20% - Accent2 8 5 2 6 3" xfId="20954"/>
    <cellStyle name="20% - Accent2 8 5 2 6 3 2" xfId="42533"/>
    <cellStyle name="20% - Accent2 8 5 2 6 4" xfId="23739"/>
    <cellStyle name="20% - Accent2 8 5 2 6 4 2" xfId="45316"/>
    <cellStyle name="20% - Accent2 8 5 2 6 5" xfId="26592"/>
    <cellStyle name="20% - Accent2 8 5 2 6 5 2" xfId="48167"/>
    <cellStyle name="20% - Accent2 8 5 2 6 6" xfId="12949"/>
    <cellStyle name="20% - Accent2 8 5 2 6 6 2" xfId="34562"/>
    <cellStyle name="20% - Accent2 8 5 2 6 7" xfId="29180"/>
    <cellStyle name="20% - Accent2 8 5 2 7" xfId="10522"/>
    <cellStyle name="20% - Accent2 8 5 2 7 2" xfId="32147"/>
    <cellStyle name="20% - Accent2 8 5 2 8" xfId="13102"/>
    <cellStyle name="20% - Accent2 8 5 2 8 2" xfId="34714"/>
    <cellStyle name="20% - Accent2 8 5 2 9" xfId="15741"/>
    <cellStyle name="20% - Accent2 8 5 2 9 2" xfId="37335"/>
    <cellStyle name="20% - Accent2 8 5 3" xfId="145"/>
    <cellStyle name="20% - Accent2 8 5 3 10" xfId="18631"/>
    <cellStyle name="20% - Accent2 8 5 3 10 2" xfId="40210"/>
    <cellStyle name="20% - Accent2 8 5 3 11" xfId="21414"/>
    <cellStyle name="20% - Accent2 8 5 3 11 2" xfId="42993"/>
    <cellStyle name="20% - Accent2 8 5 3 12" xfId="24269"/>
    <cellStyle name="20% - Accent2 8 5 3 12 2" xfId="45844"/>
    <cellStyle name="20% - Accent2 8 5 3 13" xfId="10242"/>
    <cellStyle name="20% - Accent2 8 5 3 13 2" xfId="31882"/>
    <cellStyle name="20% - Accent2 8 5 3 14" xfId="5064"/>
    <cellStyle name="20% - Accent2 8 5 3 15" xfId="26764"/>
    <cellStyle name="20% - Accent2 8 5 3 16" xfId="49442"/>
    <cellStyle name="20% - Accent2 8 5 3 2" xfId="3021"/>
    <cellStyle name="20% - Accent2 8 5 3 2 10" xfId="27395"/>
    <cellStyle name="20% - Accent2 8 5 3 2 11" xfId="49443"/>
    <cellStyle name="20% - Accent2 8 5 3 2 2" xfId="4654"/>
    <cellStyle name="20% - Accent2 8 5 3 2 2 2" xfId="9203"/>
    <cellStyle name="20% - Accent2 8 5 3 2 2 2 2" xfId="14767"/>
    <cellStyle name="20% - Accent2 8 5 3 2 2 2 2 2" xfId="36379"/>
    <cellStyle name="20% - Accent2 8 5 3 2 2 2 3" xfId="30845"/>
    <cellStyle name="20% - Accent2 8 5 3 2 2 3" xfId="17214"/>
    <cellStyle name="20% - Accent2 8 5 3 2 2 3 2" xfId="38807"/>
    <cellStyle name="20% - Accent2 8 5 3 2 2 4" xfId="20011"/>
    <cellStyle name="20% - Accent2 8 5 3 2 2 4 2" xfId="41590"/>
    <cellStyle name="20% - Accent2 8 5 3 2 2 5" xfId="22796"/>
    <cellStyle name="20% - Accent2 8 5 3 2 2 5 2" xfId="44373"/>
    <cellStyle name="20% - Accent2 8 5 3 2 2 6" xfId="25649"/>
    <cellStyle name="20% - Accent2 8 5 3 2 2 6 2" xfId="47224"/>
    <cellStyle name="20% - Accent2 8 5 3 2 2 7" xfId="11996"/>
    <cellStyle name="20% - Accent2 8 5 3 2 2 7 2" xfId="33619"/>
    <cellStyle name="20% - Accent2 8 5 3 2 2 8" xfId="6782"/>
    <cellStyle name="20% - Accent2 8 5 3 2 2 9" xfId="28430"/>
    <cellStyle name="20% - Accent2 8 5 3 2 3" xfId="8168"/>
    <cellStyle name="20% - Accent2 8 5 3 2 3 2" xfId="13732"/>
    <cellStyle name="20% - Accent2 8 5 3 2 3 2 2" xfId="35344"/>
    <cellStyle name="20% - Accent2 8 5 3 2 3 3" xfId="29810"/>
    <cellStyle name="20% - Accent2 8 5 3 2 4" xfId="16179"/>
    <cellStyle name="20% - Accent2 8 5 3 2 4 2" xfId="37772"/>
    <cellStyle name="20% - Accent2 8 5 3 2 5" xfId="18976"/>
    <cellStyle name="20% - Accent2 8 5 3 2 5 2" xfId="40555"/>
    <cellStyle name="20% - Accent2 8 5 3 2 6" xfId="21759"/>
    <cellStyle name="20% - Accent2 8 5 3 2 6 2" xfId="43338"/>
    <cellStyle name="20% - Accent2 8 5 3 2 7" xfId="24614"/>
    <cellStyle name="20% - Accent2 8 5 3 2 7 2" xfId="46189"/>
    <cellStyle name="20% - Accent2 8 5 3 2 8" xfId="10961"/>
    <cellStyle name="20% - Accent2 8 5 3 2 8 2" xfId="32584"/>
    <cellStyle name="20% - Accent2 8 5 3 2 9" xfId="5698"/>
    <cellStyle name="20% - Accent2 8 5 3 3" xfId="3399"/>
    <cellStyle name="20% - Accent2 8 5 3 3 10" xfId="27740"/>
    <cellStyle name="20% - Accent2 8 5 3 3 2" xfId="4999"/>
    <cellStyle name="20% - Accent2 8 5 3 3 2 2" xfId="9548"/>
    <cellStyle name="20% - Accent2 8 5 3 3 2 2 2" xfId="15112"/>
    <cellStyle name="20% - Accent2 8 5 3 3 2 2 2 2" xfId="36724"/>
    <cellStyle name="20% - Accent2 8 5 3 3 2 2 3" xfId="31190"/>
    <cellStyle name="20% - Accent2 8 5 3 3 2 3" xfId="17559"/>
    <cellStyle name="20% - Accent2 8 5 3 3 2 3 2" xfId="39152"/>
    <cellStyle name="20% - Accent2 8 5 3 3 2 4" xfId="20356"/>
    <cellStyle name="20% - Accent2 8 5 3 3 2 4 2" xfId="41935"/>
    <cellStyle name="20% - Accent2 8 5 3 3 2 5" xfId="23141"/>
    <cellStyle name="20% - Accent2 8 5 3 3 2 5 2" xfId="44718"/>
    <cellStyle name="20% - Accent2 8 5 3 3 2 6" xfId="25994"/>
    <cellStyle name="20% - Accent2 8 5 3 3 2 6 2" xfId="47569"/>
    <cellStyle name="20% - Accent2 8 5 3 3 2 7" xfId="12341"/>
    <cellStyle name="20% - Accent2 8 5 3 3 2 7 2" xfId="33964"/>
    <cellStyle name="20% - Accent2 8 5 3 3 2 8" xfId="7129"/>
    <cellStyle name="20% - Accent2 8 5 3 3 2 9" xfId="28775"/>
    <cellStyle name="20% - Accent2 8 5 3 3 3" xfId="8513"/>
    <cellStyle name="20% - Accent2 8 5 3 3 3 2" xfId="14077"/>
    <cellStyle name="20% - Accent2 8 5 3 3 3 2 2" xfId="35689"/>
    <cellStyle name="20% - Accent2 8 5 3 3 3 3" xfId="30155"/>
    <cellStyle name="20% - Accent2 8 5 3 3 4" xfId="16524"/>
    <cellStyle name="20% - Accent2 8 5 3 3 4 2" xfId="38117"/>
    <cellStyle name="20% - Accent2 8 5 3 3 5" xfId="19321"/>
    <cellStyle name="20% - Accent2 8 5 3 3 5 2" xfId="40900"/>
    <cellStyle name="20% - Accent2 8 5 3 3 6" xfId="22106"/>
    <cellStyle name="20% - Accent2 8 5 3 3 6 2" xfId="43683"/>
    <cellStyle name="20% - Accent2 8 5 3 3 7" xfId="24959"/>
    <cellStyle name="20% - Accent2 8 5 3 3 7 2" xfId="46534"/>
    <cellStyle name="20% - Accent2 8 5 3 3 8" xfId="11306"/>
    <cellStyle name="20% - Accent2 8 5 3 3 8 2" xfId="32929"/>
    <cellStyle name="20% - Accent2 8 5 3 3 9" xfId="6043"/>
    <cellStyle name="20% - Accent2 8 5 3 4" xfId="2291"/>
    <cellStyle name="20% - Accent2 8 5 3 4 2" xfId="4025"/>
    <cellStyle name="20% - Accent2 8 5 3 4 2 2" xfId="14138"/>
    <cellStyle name="20% - Accent2 8 5 3 4 2 2 2" xfId="35750"/>
    <cellStyle name="20% - Accent2 8 5 3 4 2 3" xfId="8574"/>
    <cellStyle name="20% - Accent2 8 5 3 4 2 4" xfId="30216"/>
    <cellStyle name="20% - Accent2 8 5 3 4 3" xfId="16585"/>
    <cellStyle name="20% - Accent2 8 5 3 4 3 2" xfId="38178"/>
    <cellStyle name="20% - Accent2 8 5 3 4 4" xfId="19382"/>
    <cellStyle name="20% - Accent2 8 5 3 4 4 2" xfId="40961"/>
    <cellStyle name="20% - Accent2 8 5 3 4 5" xfId="22167"/>
    <cellStyle name="20% - Accent2 8 5 3 4 5 2" xfId="43744"/>
    <cellStyle name="20% - Accent2 8 5 3 4 6" xfId="25020"/>
    <cellStyle name="20% - Accent2 8 5 3 4 6 2" xfId="46595"/>
    <cellStyle name="20% - Accent2 8 5 3 4 7" xfId="11367"/>
    <cellStyle name="20% - Accent2 8 5 3 4 7 2" xfId="32990"/>
    <cellStyle name="20% - Accent2 8 5 3 4 8" xfId="6104"/>
    <cellStyle name="20% - Accent2 8 5 3 4 9" xfId="27801"/>
    <cellStyle name="20% - Accent2 8 5 3 5" xfId="3482"/>
    <cellStyle name="20% - Accent2 8 5 3 5 2" xfId="9895"/>
    <cellStyle name="20% - Accent2 8 5 3 5 2 2" xfId="15457"/>
    <cellStyle name="20% - Accent2 8 5 3 5 2 2 2" xfId="37069"/>
    <cellStyle name="20% - Accent2 8 5 3 5 2 3" xfId="31535"/>
    <cellStyle name="20% - Accent2 8 5 3 5 3" xfId="17904"/>
    <cellStyle name="20% - Accent2 8 5 3 5 3 2" xfId="39497"/>
    <cellStyle name="20% - Accent2 8 5 3 5 4" xfId="20701"/>
    <cellStyle name="20% - Accent2 8 5 3 5 4 2" xfId="42280"/>
    <cellStyle name="20% - Accent2 8 5 3 5 5" xfId="23486"/>
    <cellStyle name="20% - Accent2 8 5 3 5 5 2" xfId="45063"/>
    <cellStyle name="20% - Accent2 8 5 3 5 6" xfId="26339"/>
    <cellStyle name="20% - Accent2 8 5 3 5 6 2" xfId="47914"/>
    <cellStyle name="20% - Accent2 8 5 3 5 7" xfId="12686"/>
    <cellStyle name="20% - Accent2 8 5 3 5 7 2" xfId="34309"/>
    <cellStyle name="20% - Accent2 8 5 3 5 8" xfId="7477"/>
    <cellStyle name="20% - Accent2 8 5 3 5 9" xfId="29120"/>
    <cellStyle name="20% - Accent2 8 5 3 6" xfId="7539"/>
    <cellStyle name="20% - Accent2 8 5 3 6 2" xfId="18249"/>
    <cellStyle name="20% - Accent2 8 5 3 6 2 2" xfId="39842"/>
    <cellStyle name="20% - Accent2 8 5 3 6 3" xfId="21046"/>
    <cellStyle name="20% - Accent2 8 5 3 6 3 2" xfId="42625"/>
    <cellStyle name="20% - Accent2 8 5 3 6 4" xfId="23831"/>
    <cellStyle name="20% - Accent2 8 5 3 6 4 2" xfId="45408"/>
    <cellStyle name="20% - Accent2 8 5 3 6 5" xfId="26684"/>
    <cellStyle name="20% - Accent2 8 5 3 6 5 2" xfId="48259"/>
    <cellStyle name="20% - Accent2 8 5 3 6 6" xfId="13041"/>
    <cellStyle name="20% - Accent2 8 5 3 6 6 2" xfId="34654"/>
    <cellStyle name="20% - Accent2 8 5 3 6 7" xfId="29181"/>
    <cellStyle name="20% - Accent2 8 5 3 7" xfId="10614"/>
    <cellStyle name="20% - Accent2 8 5 3 7 2" xfId="32239"/>
    <cellStyle name="20% - Accent2 8 5 3 8" xfId="13103"/>
    <cellStyle name="20% - Accent2 8 5 3 8 2" xfId="34715"/>
    <cellStyle name="20% - Accent2 8 5 3 9" xfId="15833"/>
    <cellStyle name="20% - Accent2 8 5 3 9 2" xfId="37427"/>
    <cellStyle name="20% - Accent2 8 5 4" xfId="2791"/>
    <cellStyle name="20% - Accent2 8 5 4 10" xfId="27165"/>
    <cellStyle name="20% - Accent2 8 5 4 11" xfId="49444"/>
    <cellStyle name="20% - Accent2 8 5 4 2" xfId="4424"/>
    <cellStyle name="20% - Accent2 8 5 4 2 10" xfId="49445"/>
    <cellStyle name="20% - Accent2 8 5 4 2 2" xfId="8973"/>
    <cellStyle name="20% - Accent2 8 5 4 2 2 2" xfId="14537"/>
    <cellStyle name="20% - Accent2 8 5 4 2 2 2 2" xfId="36149"/>
    <cellStyle name="20% - Accent2 8 5 4 2 2 3" xfId="30615"/>
    <cellStyle name="20% - Accent2 8 5 4 2 3" xfId="16984"/>
    <cellStyle name="20% - Accent2 8 5 4 2 3 2" xfId="38577"/>
    <cellStyle name="20% - Accent2 8 5 4 2 4" xfId="19781"/>
    <cellStyle name="20% - Accent2 8 5 4 2 4 2" xfId="41360"/>
    <cellStyle name="20% - Accent2 8 5 4 2 5" xfId="22566"/>
    <cellStyle name="20% - Accent2 8 5 4 2 5 2" xfId="44143"/>
    <cellStyle name="20% - Accent2 8 5 4 2 6" xfId="25419"/>
    <cellStyle name="20% - Accent2 8 5 4 2 6 2" xfId="46994"/>
    <cellStyle name="20% - Accent2 8 5 4 2 7" xfId="11766"/>
    <cellStyle name="20% - Accent2 8 5 4 2 7 2" xfId="33389"/>
    <cellStyle name="20% - Accent2 8 5 4 2 8" xfId="6552"/>
    <cellStyle name="20% - Accent2 8 5 4 2 9" xfId="28200"/>
    <cellStyle name="20% - Accent2 8 5 4 3" xfId="7938"/>
    <cellStyle name="20% - Accent2 8 5 4 3 2" xfId="13502"/>
    <cellStyle name="20% - Accent2 8 5 4 3 2 2" xfId="35114"/>
    <cellStyle name="20% - Accent2 8 5 4 3 3" xfId="29580"/>
    <cellStyle name="20% - Accent2 8 5 4 4" xfId="15949"/>
    <cellStyle name="20% - Accent2 8 5 4 4 2" xfId="37542"/>
    <cellStyle name="20% - Accent2 8 5 4 5" xfId="18746"/>
    <cellStyle name="20% - Accent2 8 5 4 5 2" xfId="40325"/>
    <cellStyle name="20% - Accent2 8 5 4 6" xfId="21529"/>
    <cellStyle name="20% - Accent2 8 5 4 6 2" xfId="43108"/>
    <cellStyle name="20% - Accent2 8 5 4 7" xfId="24384"/>
    <cellStyle name="20% - Accent2 8 5 4 7 2" xfId="45959"/>
    <cellStyle name="20% - Accent2 8 5 4 8" xfId="10731"/>
    <cellStyle name="20% - Accent2 8 5 4 8 2" xfId="32354"/>
    <cellStyle name="20% - Accent2 8 5 4 9" xfId="5468"/>
    <cellStyle name="20% - Accent2 8 5 5" xfId="3149"/>
    <cellStyle name="20% - Accent2 8 5 5 10" xfId="27510"/>
    <cellStyle name="20% - Accent2 8 5 5 11" xfId="49446"/>
    <cellStyle name="20% - Accent2 8 5 5 2" xfId="4769"/>
    <cellStyle name="20% - Accent2 8 5 5 2 2" xfId="9318"/>
    <cellStyle name="20% - Accent2 8 5 5 2 2 2" xfId="14882"/>
    <cellStyle name="20% - Accent2 8 5 5 2 2 2 2" xfId="36494"/>
    <cellStyle name="20% - Accent2 8 5 5 2 2 3" xfId="30960"/>
    <cellStyle name="20% - Accent2 8 5 5 2 3" xfId="17329"/>
    <cellStyle name="20% - Accent2 8 5 5 2 3 2" xfId="38922"/>
    <cellStyle name="20% - Accent2 8 5 5 2 4" xfId="20126"/>
    <cellStyle name="20% - Accent2 8 5 5 2 4 2" xfId="41705"/>
    <cellStyle name="20% - Accent2 8 5 5 2 5" xfId="22911"/>
    <cellStyle name="20% - Accent2 8 5 5 2 5 2" xfId="44488"/>
    <cellStyle name="20% - Accent2 8 5 5 2 6" xfId="25764"/>
    <cellStyle name="20% - Accent2 8 5 5 2 6 2" xfId="47339"/>
    <cellStyle name="20% - Accent2 8 5 5 2 7" xfId="12111"/>
    <cellStyle name="20% - Accent2 8 5 5 2 7 2" xfId="33734"/>
    <cellStyle name="20% - Accent2 8 5 5 2 8" xfId="6899"/>
    <cellStyle name="20% - Accent2 8 5 5 2 9" xfId="28545"/>
    <cellStyle name="20% - Accent2 8 5 5 3" xfId="8283"/>
    <cellStyle name="20% - Accent2 8 5 5 3 2" xfId="13847"/>
    <cellStyle name="20% - Accent2 8 5 5 3 2 2" xfId="35459"/>
    <cellStyle name="20% - Accent2 8 5 5 3 3" xfId="29925"/>
    <cellStyle name="20% - Accent2 8 5 5 4" xfId="16294"/>
    <cellStyle name="20% - Accent2 8 5 5 4 2" xfId="37887"/>
    <cellStyle name="20% - Accent2 8 5 5 5" xfId="19091"/>
    <cellStyle name="20% - Accent2 8 5 5 5 2" xfId="40670"/>
    <cellStyle name="20% - Accent2 8 5 5 6" xfId="21876"/>
    <cellStyle name="20% - Accent2 8 5 5 6 2" xfId="43453"/>
    <cellStyle name="20% - Accent2 8 5 5 7" xfId="24729"/>
    <cellStyle name="20% - Accent2 8 5 5 7 2" xfId="46304"/>
    <cellStyle name="20% - Accent2 8 5 5 8" xfId="11076"/>
    <cellStyle name="20% - Accent2 8 5 5 8 2" xfId="32699"/>
    <cellStyle name="20% - Accent2 8 5 5 9" xfId="5813"/>
    <cellStyle name="20% - Accent2 8 5 6" xfId="2289"/>
    <cellStyle name="20% - Accent2 8 5 6 2" xfId="4023"/>
    <cellStyle name="20% - Accent2 8 5 6 2 2" xfId="14136"/>
    <cellStyle name="20% - Accent2 8 5 6 2 2 2" xfId="35748"/>
    <cellStyle name="20% - Accent2 8 5 6 2 3" xfId="8572"/>
    <cellStyle name="20% - Accent2 8 5 6 2 4" xfId="30214"/>
    <cellStyle name="20% - Accent2 8 5 6 3" xfId="16583"/>
    <cellStyle name="20% - Accent2 8 5 6 3 2" xfId="38176"/>
    <cellStyle name="20% - Accent2 8 5 6 4" xfId="19380"/>
    <cellStyle name="20% - Accent2 8 5 6 4 2" xfId="40959"/>
    <cellStyle name="20% - Accent2 8 5 6 5" xfId="22165"/>
    <cellStyle name="20% - Accent2 8 5 6 5 2" xfId="43742"/>
    <cellStyle name="20% - Accent2 8 5 6 6" xfId="25018"/>
    <cellStyle name="20% - Accent2 8 5 6 6 2" xfId="46593"/>
    <cellStyle name="20% - Accent2 8 5 6 7" xfId="11365"/>
    <cellStyle name="20% - Accent2 8 5 6 7 2" xfId="32988"/>
    <cellStyle name="20% - Accent2 8 5 6 8" xfId="6102"/>
    <cellStyle name="20% - Accent2 8 5 6 9" xfId="27799"/>
    <cellStyle name="20% - Accent2 8 5 7" xfId="3480"/>
    <cellStyle name="20% - Accent2 8 5 7 2" xfId="9665"/>
    <cellStyle name="20% - Accent2 8 5 7 2 2" xfId="15227"/>
    <cellStyle name="20% - Accent2 8 5 7 2 2 2" xfId="36839"/>
    <cellStyle name="20% - Accent2 8 5 7 2 3" xfId="31305"/>
    <cellStyle name="20% - Accent2 8 5 7 3" xfId="17674"/>
    <cellStyle name="20% - Accent2 8 5 7 3 2" xfId="39267"/>
    <cellStyle name="20% - Accent2 8 5 7 4" xfId="20471"/>
    <cellStyle name="20% - Accent2 8 5 7 4 2" xfId="42050"/>
    <cellStyle name="20% - Accent2 8 5 7 5" xfId="23256"/>
    <cellStyle name="20% - Accent2 8 5 7 5 2" xfId="44833"/>
    <cellStyle name="20% - Accent2 8 5 7 6" xfId="26109"/>
    <cellStyle name="20% - Accent2 8 5 7 6 2" xfId="47684"/>
    <cellStyle name="20% - Accent2 8 5 7 7" xfId="12456"/>
    <cellStyle name="20% - Accent2 8 5 7 7 2" xfId="34079"/>
    <cellStyle name="20% - Accent2 8 5 7 8" xfId="7247"/>
    <cellStyle name="20% - Accent2 8 5 7 9" xfId="28890"/>
    <cellStyle name="20% - Accent2 8 5 8" xfId="7537"/>
    <cellStyle name="20% - Accent2 8 5 8 2" xfId="18019"/>
    <cellStyle name="20% - Accent2 8 5 8 2 2" xfId="39612"/>
    <cellStyle name="20% - Accent2 8 5 8 3" xfId="20816"/>
    <cellStyle name="20% - Accent2 8 5 8 3 2" xfId="42395"/>
    <cellStyle name="20% - Accent2 8 5 8 4" xfId="23601"/>
    <cellStyle name="20% - Accent2 8 5 8 4 2" xfId="45178"/>
    <cellStyle name="20% - Accent2 8 5 8 5" xfId="26454"/>
    <cellStyle name="20% - Accent2 8 5 8 5 2" xfId="48029"/>
    <cellStyle name="20% - Accent2 8 5 8 6" xfId="12811"/>
    <cellStyle name="20% - Accent2 8 5 8 6 2" xfId="34424"/>
    <cellStyle name="20% - Accent2 8 5 8 7" xfId="29179"/>
    <cellStyle name="20% - Accent2 8 5 9" xfId="10384"/>
    <cellStyle name="20% - Accent2 8 5 9 2" xfId="32009"/>
    <cellStyle name="20% - Accent2 8 6" xfId="49447"/>
    <cellStyle name="20% - Accent2 8 6 2" xfId="49448"/>
    <cellStyle name="20% - Accent2 8 6 2 2" xfId="49449"/>
    <cellStyle name="20% - Accent2 8 6 3" xfId="49450"/>
    <cellStyle name="20% - Accent2 8 6 3 2" xfId="49451"/>
    <cellStyle name="20% - Accent2 8 6 4" xfId="49452"/>
    <cellStyle name="20% - Accent2 8 7" xfId="49453"/>
    <cellStyle name="20% - Accent2 8 7 2" xfId="49454"/>
    <cellStyle name="20% - Accent2 8 8" xfId="49455"/>
    <cellStyle name="20% - Accent2 8 8 2" xfId="49456"/>
    <cellStyle name="20% - Accent2 8 9" xfId="49457"/>
    <cellStyle name="20% - Accent2 8 9 2" xfId="49458"/>
    <cellStyle name="20% - Accent2 9" xfId="146"/>
    <cellStyle name="20% - Accent2 9 10" xfId="49460"/>
    <cellStyle name="20% - Accent2 9 11" xfId="49459"/>
    <cellStyle name="20% - Accent2 9 2" xfId="147"/>
    <cellStyle name="20% - Accent2 9 2 10" xfId="13104"/>
    <cellStyle name="20% - Accent2 9 2 10 2" xfId="34716"/>
    <cellStyle name="20% - Accent2 9 2 11" xfId="15535"/>
    <cellStyle name="20% - Accent2 9 2 11 2" xfId="37129"/>
    <cellStyle name="20% - Accent2 9 2 12" xfId="18333"/>
    <cellStyle name="20% - Accent2 9 2 12 2" xfId="39912"/>
    <cellStyle name="20% - Accent2 9 2 13" xfId="21116"/>
    <cellStyle name="20% - Accent2 9 2 13 2" xfId="42695"/>
    <cellStyle name="20% - Accent2 9 2 14" xfId="23971"/>
    <cellStyle name="20% - Accent2 9 2 14 2" xfId="45546"/>
    <cellStyle name="20% - Accent2 9 2 15" xfId="9944"/>
    <cellStyle name="20% - Accent2 9 2 15 2" xfId="31584"/>
    <cellStyle name="20% - Accent2 9 2 16" xfId="5065"/>
    <cellStyle name="20% - Accent2 9 2 17" xfId="26765"/>
    <cellStyle name="20% - Accent2 9 2 18" xfId="49461"/>
    <cellStyle name="20% - Accent2 9 2 2" xfId="148"/>
    <cellStyle name="20% - Accent2 9 2 2 10" xfId="18471"/>
    <cellStyle name="20% - Accent2 9 2 2 10 2" xfId="40050"/>
    <cellStyle name="20% - Accent2 9 2 2 11" xfId="21254"/>
    <cellStyle name="20% - Accent2 9 2 2 11 2" xfId="42833"/>
    <cellStyle name="20% - Accent2 9 2 2 12" xfId="24109"/>
    <cellStyle name="20% - Accent2 9 2 2 12 2" xfId="45684"/>
    <cellStyle name="20% - Accent2 9 2 2 13" xfId="10082"/>
    <cellStyle name="20% - Accent2 9 2 2 13 2" xfId="31722"/>
    <cellStyle name="20% - Accent2 9 2 2 14" xfId="5066"/>
    <cellStyle name="20% - Accent2 9 2 2 15" xfId="26766"/>
    <cellStyle name="20% - Accent2 9 2 2 16" xfId="49462"/>
    <cellStyle name="20% - Accent2 9 2 2 2" xfId="2861"/>
    <cellStyle name="20% - Accent2 9 2 2 2 10" xfId="27235"/>
    <cellStyle name="20% - Accent2 9 2 2 2 11" xfId="49463"/>
    <cellStyle name="20% - Accent2 9 2 2 2 2" xfId="4494"/>
    <cellStyle name="20% - Accent2 9 2 2 2 2 10" xfId="49464"/>
    <cellStyle name="20% - Accent2 9 2 2 2 2 2" xfId="9043"/>
    <cellStyle name="20% - Accent2 9 2 2 2 2 2 2" xfId="14607"/>
    <cellStyle name="20% - Accent2 9 2 2 2 2 2 2 2" xfId="36219"/>
    <cellStyle name="20% - Accent2 9 2 2 2 2 2 2 2 2" xfId="49467"/>
    <cellStyle name="20% - Accent2 9 2 2 2 2 2 2 3" xfId="49466"/>
    <cellStyle name="20% - Accent2 9 2 2 2 2 2 3" xfId="30685"/>
    <cellStyle name="20% - Accent2 9 2 2 2 2 2 3 2" xfId="49469"/>
    <cellStyle name="20% - Accent2 9 2 2 2 2 2 3 3" xfId="49468"/>
    <cellStyle name="20% - Accent2 9 2 2 2 2 2 4" xfId="49470"/>
    <cellStyle name="20% - Accent2 9 2 2 2 2 2 5" xfId="49465"/>
    <cellStyle name="20% - Accent2 9 2 2 2 2 3" xfId="17054"/>
    <cellStyle name="20% - Accent2 9 2 2 2 2 3 2" xfId="38647"/>
    <cellStyle name="20% - Accent2 9 2 2 2 2 3 2 2" xfId="49472"/>
    <cellStyle name="20% - Accent2 9 2 2 2 2 3 3" xfId="49471"/>
    <cellStyle name="20% - Accent2 9 2 2 2 2 4" xfId="19851"/>
    <cellStyle name="20% - Accent2 9 2 2 2 2 4 2" xfId="41430"/>
    <cellStyle name="20% - Accent2 9 2 2 2 2 4 2 2" xfId="49474"/>
    <cellStyle name="20% - Accent2 9 2 2 2 2 4 3" xfId="49473"/>
    <cellStyle name="20% - Accent2 9 2 2 2 2 5" xfId="22636"/>
    <cellStyle name="20% - Accent2 9 2 2 2 2 5 2" xfId="44213"/>
    <cellStyle name="20% - Accent2 9 2 2 2 2 5 3" xfId="49475"/>
    <cellStyle name="20% - Accent2 9 2 2 2 2 6" xfId="25489"/>
    <cellStyle name="20% - Accent2 9 2 2 2 2 6 2" xfId="47064"/>
    <cellStyle name="20% - Accent2 9 2 2 2 2 7" xfId="11836"/>
    <cellStyle name="20% - Accent2 9 2 2 2 2 7 2" xfId="33459"/>
    <cellStyle name="20% - Accent2 9 2 2 2 2 8" xfId="6622"/>
    <cellStyle name="20% - Accent2 9 2 2 2 2 9" xfId="28270"/>
    <cellStyle name="20% - Accent2 9 2 2 2 3" xfId="8008"/>
    <cellStyle name="20% - Accent2 9 2 2 2 3 2" xfId="13572"/>
    <cellStyle name="20% - Accent2 9 2 2 2 3 2 2" xfId="35184"/>
    <cellStyle name="20% - Accent2 9 2 2 2 3 2 2 2" xfId="49478"/>
    <cellStyle name="20% - Accent2 9 2 2 2 3 2 3" xfId="49477"/>
    <cellStyle name="20% - Accent2 9 2 2 2 3 3" xfId="29650"/>
    <cellStyle name="20% - Accent2 9 2 2 2 3 3 2" xfId="49480"/>
    <cellStyle name="20% - Accent2 9 2 2 2 3 3 3" xfId="49479"/>
    <cellStyle name="20% - Accent2 9 2 2 2 3 4" xfId="49481"/>
    <cellStyle name="20% - Accent2 9 2 2 2 3 5" xfId="49476"/>
    <cellStyle name="20% - Accent2 9 2 2 2 4" xfId="16019"/>
    <cellStyle name="20% - Accent2 9 2 2 2 4 2" xfId="37612"/>
    <cellStyle name="20% - Accent2 9 2 2 2 4 2 2" xfId="49483"/>
    <cellStyle name="20% - Accent2 9 2 2 2 4 3" xfId="49482"/>
    <cellStyle name="20% - Accent2 9 2 2 2 5" xfId="18816"/>
    <cellStyle name="20% - Accent2 9 2 2 2 5 2" xfId="40395"/>
    <cellStyle name="20% - Accent2 9 2 2 2 5 2 2" xfId="49485"/>
    <cellStyle name="20% - Accent2 9 2 2 2 5 3" xfId="49484"/>
    <cellStyle name="20% - Accent2 9 2 2 2 6" xfId="21599"/>
    <cellStyle name="20% - Accent2 9 2 2 2 6 2" xfId="43178"/>
    <cellStyle name="20% - Accent2 9 2 2 2 6 3" xfId="49486"/>
    <cellStyle name="20% - Accent2 9 2 2 2 7" xfId="24454"/>
    <cellStyle name="20% - Accent2 9 2 2 2 7 2" xfId="46029"/>
    <cellStyle name="20% - Accent2 9 2 2 2 8" xfId="10801"/>
    <cellStyle name="20% - Accent2 9 2 2 2 8 2" xfId="32424"/>
    <cellStyle name="20% - Accent2 9 2 2 2 9" xfId="5538"/>
    <cellStyle name="20% - Accent2 9 2 2 3" xfId="3239"/>
    <cellStyle name="20% - Accent2 9 2 2 3 10" xfId="27580"/>
    <cellStyle name="20% - Accent2 9 2 2 3 11" xfId="49487"/>
    <cellStyle name="20% - Accent2 9 2 2 3 2" xfId="4839"/>
    <cellStyle name="20% - Accent2 9 2 2 3 2 10" xfId="49488"/>
    <cellStyle name="20% - Accent2 9 2 2 3 2 2" xfId="9388"/>
    <cellStyle name="20% - Accent2 9 2 2 3 2 2 2" xfId="14952"/>
    <cellStyle name="20% - Accent2 9 2 2 3 2 2 2 2" xfId="36564"/>
    <cellStyle name="20% - Accent2 9 2 2 3 2 2 2 3" xfId="49490"/>
    <cellStyle name="20% - Accent2 9 2 2 3 2 2 3" xfId="31030"/>
    <cellStyle name="20% - Accent2 9 2 2 3 2 2 4" xfId="49489"/>
    <cellStyle name="20% - Accent2 9 2 2 3 2 3" xfId="17399"/>
    <cellStyle name="20% - Accent2 9 2 2 3 2 3 2" xfId="38992"/>
    <cellStyle name="20% - Accent2 9 2 2 3 2 3 2 2" xfId="49492"/>
    <cellStyle name="20% - Accent2 9 2 2 3 2 3 3" xfId="49491"/>
    <cellStyle name="20% - Accent2 9 2 2 3 2 4" xfId="20196"/>
    <cellStyle name="20% - Accent2 9 2 2 3 2 4 2" xfId="41775"/>
    <cellStyle name="20% - Accent2 9 2 2 3 2 4 3" xfId="49493"/>
    <cellStyle name="20% - Accent2 9 2 2 3 2 5" xfId="22981"/>
    <cellStyle name="20% - Accent2 9 2 2 3 2 5 2" xfId="44558"/>
    <cellStyle name="20% - Accent2 9 2 2 3 2 6" xfId="25834"/>
    <cellStyle name="20% - Accent2 9 2 2 3 2 6 2" xfId="47409"/>
    <cellStyle name="20% - Accent2 9 2 2 3 2 7" xfId="12181"/>
    <cellStyle name="20% - Accent2 9 2 2 3 2 7 2" xfId="33804"/>
    <cellStyle name="20% - Accent2 9 2 2 3 2 8" xfId="6969"/>
    <cellStyle name="20% - Accent2 9 2 2 3 2 9" xfId="28615"/>
    <cellStyle name="20% - Accent2 9 2 2 3 3" xfId="8353"/>
    <cellStyle name="20% - Accent2 9 2 2 3 3 2" xfId="13917"/>
    <cellStyle name="20% - Accent2 9 2 2 3 3 2 2" xfId="35529"/>
    <cellStyle name="20% - Accent2 9 2 2 3 3 2 3" xfId="49495"/>
    <cellStyle name="20% - Accent2 9 2 2 3 3 3" xfId="29995"/>
    <cellStyle name="20% - Accent2 9 2 2 3 3 4" xfId="49494"/>
    <cellStyle name="20% - Accent2 9 2 2 3 4" xfId="16364"/>
    <cellStyle name="20% - Accent2 9 2 2 3 4 2" xfId="37957"/>
    <cellStyle name="20% - Accent2 9 2 2 3 4 2 2" xfId="49497"/>
    <cellStyle name="20% - Accent2 9 2 2 3 4 3" xfId="49496"/>
    <cellStyle name="20% - Accent2 9 2 2 3 5" xfId="19161"/>
    <cellStyle name="20% - Accent2 9 2 2 3 5 2" xfId="40740"/>
    <cellStyle name="20% - Accent2 9 2 2 3 5 3" xfId="49498"/>
    <cellStyle name="20% - Accent2 9 2 2 3 6" xfId="21946"/>
    <cellStyle name="20% - Accent2 9 2 2 3 6 2" xfId="43523"/>
    <cellStyle name="20% - Accent2 9 2 2 3 7" xfId="24799"/>
    <cellStyle name="20% - Accent2 9 2 2 3 7 2" xfId="46374"/>
    <cellStyle name="20% - Accent2 9 2 2 3 8" xfId="11146"/>
    <cellStyle name="20% - Accent2 9 2 2 3 8 2" xfId="32769"/>
    <cellStyle name="20% - Accent2 9 2 2 3 9" xfId="5883"/>
    <cellStyle name="20% - Accent2 9 2 2 4" xfId="2293"/>
    <cellStyle name="20% - Accent2 9 2 2 4 10" xfId="49499"/>
    <cellStyle name="20% - Accent2 9 2 2 4 2" xfId="4027"/>
    <cellStyle name="20% - Accent2 9 2 2 4 2 2" xfId="14140"/>
    <cellStyle name="20% - Accent2 9 2 2 4 2 2 2" xfId="35752"/>
    <cellStyle name="20% - Accent2 9 2 2 4 2 2 3" xfId="49501"/>
    <cellStyle name="20% - Accent2 9 2 2 4 2 3" xfId="8576"/>
    <cellStyle name="20% - Accent2 9 2 2 4 2 4" xfId="30218"/>
    <cellStyle name="20% - Accent2 9 2 2 4 2 5" xfId="49500"/>
    <cellStyle name="20% - Accent2 9 2 2 4 3" xfId="16587"/>
    <cellStyle name="20% - Accent2 9 2 2 4 3 2" xfId="38180"/>
    <cellStyle name="20% - Accent2 9 2 2 4 3 2 2" xfId="49503"/>
    <cellStyle name="20% - Accent2 9 2 2 4 3 3" xfId="49502"/>
    <cellStyle name="20% - Accent2 9 2 2 4 4" xfId="19384"/>
    <cellStyle name="20% - Accent2 9 2 2 4 4 2" xfId="40963"/>
    <cellStyle name="20% - Accent2 9 2 2 4 4 3" xfId="49504"/>
    <cellStyle name="20% - Accent2 9 2 2 4 5" xfId="22169"/>
    <cellStyle name="20% - Accent2 9 2 2 4 5 2" xfId="43746"/>
    <cellStyle name="20% - Accent2 9 2 2 4 6" xfId="25022"/>
    <cellStyle name="20% - Accent2 9 2 2 4 6 2" xfId="46597"/>
    <cellStyle name="20% - Accent2 9 2 2 4 7" xfId="11369"/>
    <cellStyle name="20% - Accent2 9 2 2 4 7 2" xfId="32992"/>
    <cellStyle name="20% - Accent2 9 2 2 4 8" xfId="6106"/>
    <cellStyle name="20% - Accent2 9 2 2 4 9" xfId="27803"/>
    <cellStyle name="20% - Accent2 9 2 2 5" xfId="3484"/>
    <cellStyle name="20% - Accent2 9 2 2 5 10" xfId="49505"/>
    <cellStyle name="20% - Accent2 9 2 2 5 2" xfId="9735"/>
    <cellStyle name="20% - Accent2 9 2 2 5 2 2" xfId="15297"/>
    <cellStyle name="20% - Accent2 9 2 2 5 2 2 2" xfId="36909"/>
    <cellStyle name="20% - Accent2 9 2 2 5 2 3" xfId="31375"/>
    <cellStyle name="20% - Accent2 9 2 2 5 2 4" xfId="49506"/>
    <cellStyle name="20% - Accent2 9 2 2 5 3" xfId="17744"/>
    <cellStyle name="20% - Accent2 9 2 2 5 3 2" xfId="39337"/>
    <cellStyle name="20% - Accent2 9 2 2 5 4" xfId="20541"/>
    <cellStyle name="20% - Accent2 9 2 2 5 4 2" xfId="42120"/>
    <cellStyle name="20% - Accent2 9 2 2 5 5" xfId="23326"/>
    <cellStyle name="20% - Accent2 9 2 2 5 5 2" xfId="44903"/>
    <cellStyle name="20% - Accent2 9 2 2 5 6" xfId="26179"/>
    <cellStyle name="20% - Accent2 9 2 2 5 6 2" xfId="47754"/>
    <cellStyle name="20% - Accent2 9 2 2 5 7" xfId="12526"/>
    <cellStyle name="20% - Accent2 9 2 2 5 7 2" xfId="34149"/>
    <cellStyle name="20% - Accent2 9 2 2 5 8" xfId="7317"/>
    <cellStyle name="20% - Accent2 9 2 2 5 9" xfId="28960"/>
    <cellStyle name="20% - Accent2 9 2 2 6" xfId="7541"/>
    <cellStyle name="20% - Accent2 9 2 2 6 2" xfId="18089"/>
    <cellStyle name="20% - Accent2 9 2 2 6 2 2" xfId="39682"/>
    <cellStyle name="20% - Accent2 9 2 2 6 2 3" xfId="49508"/>
    <cellStyle name="20% - Accent2 9 2 2 6 3" xfId="20886"/>
    <cellStyle name="20% - Accent2 9 2 2 6 3 2" xfId="42465"/>
    <cellStyle name="20% - Accent2 9 2 2 6 4" xfId="23671"/>
    <cellStyle name="20% - Accent2 9 2 2 6 4 2" xfId="45248"/>
    <cellStyle name="20% - Accent2 9 2 2 6 5" xfId="26524"/>
    <cellStyle name="20% - Accent2 9 2 2 6 5 2" xfId="48099"/>
    <cellStyle name="20% - Accent2 9 2 2 6 6" xfId="12881"/>
    <cellStyle name="20% - Accent2 9 2 2 6 6 2" xfId="34494"/>
    <cellStyle name="20% - Accent2 9 2 2 6 7" xfId="29183"/>
    <cellStyle name="20% - Accent2 9 2 2 6 8" xfId="49507"/>
    <cellStyle name="20% - Accent2 9 2 2 7" xfId="10454"/>
    <cellStyle name="20% - Accent2 9 2 2 7 2" xfId="32079"/>
    <cellStyle name="20% - Accent2 9 2 2 7 3" xfId="49509"/>
    <cellStyle name="20% - Accent2 9 2 2 8" xfId="13105"/>
    <cellStyle name="20% - Accent2 9 2 2 8 2" xfId="34717"/>
    <cellStyle name="20% - Accent2 9 2 2 9" xfId="15673"/>
    <cellStyle name="20% - Accent2 9 2 2 9 2" xfId="37267"/>
    <cellStyle name="20% - Accent2 9 2 3" xfId="149"/>
    <cellStyle name="20% - Accent2 9 2 3 10" xfId="18563"/>
    <cellStyle name="20% - Accent2 9 2 3 10 2" xfId="40142"/>
    <cellStyle name="20% - Accent2 9 2 3 11" xfId="21346"/>
    <cellStyle name="20% - Accent2 9 2 3 11 2" xfId="42925"/>
    <cellStyle name="20% - Accent2 9 2 3 12" xfId="24201"/>
    <cellStyle name="20% - Accent2 9 2 3 12 2" xfId="45776"/>
    <cellStyle name="20% - Accent2 9 2 3 13" xfId="10174"/>
    <cellStyle name="20% - Accent2 9 2 3 13 2" xfId="31814"/>
    <cellStyle name="20% - Accent2 9 2 3 14" xfId="5067"/>
    <cellStyle name="20% - Accent2 9 2 3 15" xfId="26767"/>
    <cellStyle name="20% - Accent2 9 2 3 16" xfId="49510"/>
    <cellStyle name="20% - Accent2 9 2 3 2" xfId="2953"/>
    <cellStyle name="20% - Accent2 9 2 3 2 10" xfId="27327"/>
    <cellStyle name="20% - Accent2 9 2 3 2 11" xfId="49511"/>
    <cellStyle name="20% - Accent2 9 2 3 2 2" xfId="4586"/>
    <cellStyle name="20% - Accent2 9 2 3 2 2 10" xfId="49512"/>
    <cellStyle name="20% - Accent2 9 2 3 2 2 2" xfId="9135"/>
    <cellStyle name="20% - Accent2 9 2 3 2 2 2 2" xfId="14699"/>
    <cellStyle name="20% - Accent2 9 2 3 2 2 2 2 2" xfId="36311"/>
    <cellStyle name="20% - Accent2 9 2 3 2 2 2 2 3" xfId="49514"/>
    <cellStyle name="20% - Accent2 9 2 3 2 2 2 3" xfId="30777"/>
    <cellStyle name="20% - Accent2 9 2 3 2 2 2 4" xfId="49513"/>
    <cellStyle name="20% - Accent2 9 2 3 2 2 3" xfId="17146"/>
    <cellStyle name="20% - Accent2 9 2 3 2 2 3 2" xfId="38739"/>
    <cellStyle name="20% - Accent2 9 2 3 2 2 3 2 2" xfId="49516"/>
    <cellStyle name="20% - Accent2 9 2 3 2 2 3 3" xfId="49515"/>
    <cellStyle name="20% - Accent2 9 2 3 2 2 4" xfId="19943"/>
    <cellStyle name="20% - Accent2 9 2 3 2 2 4 2" xfId="41522"/>
    <cellStyle name="20% - Accent2 9 2 3 2 2 4 3" xfId="49517"/>
    <cellStyle name="20% - Accent2 9 2 3 2 2 5" xfId="22728"/>
    <cellStyle name="20% - Accent2 9 2 3 2 2 5 2" xfId="44305"/>
    <cellStyle name="20% - Accent2 9 2 3 2 2 6" xfId="25581"/>
    <cellStyle name="20% - Accent2 9 2 3 2 2 6 2" xfId="47156"/>
    <cellStyle name="20% - Accent2 9 2 3 2 2 7" xfId="11928"/>
    <cellStyle name="20% - Accent2 9 2 3 2 2 7 2" xfId="33551"/>
    <cellStyle name="20% - Accent2 9 2 3 2 2 8" xfId="6714"/>
    <cellStyle name="20% - Accent2 9 2 3 2 2 9" xfId="28362"/>
    <cellStyle name="20% - Accent2 9 2 3 2 3" xfId="8100"/>
    <cellStyle name="20% - Accent2 9 2 3 2 3 2" xfId="13664"/>
    <cellStyle name="20% - Accent2 9 2 3 2 3 2 2" xfId="35276"/>
    <cellStyle name="20% - Accent2 9 2 3 2 3 2 3" xfId="49519"/>
    <cellStyle name="20% - Accent2 9 2 3 2 3 3" xfId="29742"/>
    <cellStyle name="20% - Accent2 9 2 3 2 3 4" xfId="49518"/>
    <cellStyle name="20% - Accent2 9 2 3 2 4" xfId="16111"/>
    <cellStyle name="20% - Accent2 9 2 3 2 4 2" xfId="37704"/>
    <cellStyle name="20% - Accent2 9 2 3 2 4 2 2" xfId="49521"/>
    <cellStyle name="20% - Accent2 9 2 3 2 4 3" xfId="49520"/>
    <cellStyle name="20% - Accent2 9 2 3 2 5" xfId="18908"/>
    <cellStyle name="20% - Accent2 9 2 3 2 5 2" xfId="40487"/>
    <cellStyle name="20% - Accent2 9 2 3 2 5 3" xfId="49522"/>
    <cellStyle name="20% - Accent2 9 2 3 2 6" xfId="21691"/>
    <cellStyle name="20% - Accent2 9 2 3 2 6 2" xfId="43270"/>
    <cellStyle name="20% - Accent2 9 2 3 2 7" xfId="24546"/>
    <cellStyle name="20% - Accent2 9 2 3 2 7 2" xfId="46121"/>
    <cellStyle name="20% - Accent2 9 2 3 2 8" xfId="10893"/>
    <cellStyle name="20% - Accent2 9 2 3 2 8 2" xfId="32516"/>
    <cellStyle name="20% - Accent2 9 2 3 2 9" xfId="5630"/>
    <cellStyle name="20% - Accent2 9 2 3 3" xfId="3331"/>
    <cellStyle name="20% - Accent2 9 2 3 3 10" xfId="27672"/>
    <cellStyle name="20% - Accent2 9 2 3 3 11" xfId="49523"/>
    <cellStyle name="20% - Accent2 9 2 3 3 2" xfId="4931"/>
    <cellStyle name="20% - Accent2 9 2 3 3 2 10" xfId="49524"/>
    <cellStyle name="20% - Accent2 9 2 3 3 2 2" xfId="9480"/>
    <cellStyle name="20% - Accent2 9 2 3 3 2 2 2" xfId="15044"/>
    <cellStyle name="20% - Accent2 9 2 3 3 2 2 2 2" xfId="36656"/>
    <cellStyle name="20% - Accent2 9 2 3 3 2 2 3" xfId="31122"/>
    <cellStyle name="20% - Accent2 9 2 3 3 2 2 4" xfId="49525"/>
    <cellStyle name="20% - Accent2 9 2 3 3 2 3" xfId="17491"/>
    <cellStyle name="20% - Accent2 9 2 3 3 2 3 2" xfId="39084"/>
    <cellStyle name="20% - Accent2 9 2 3 3 2 4" xfId="20288"/>
    <cellStyle name="20% - Accent2 9 2 3 3 2 4 2" xfId="41867"/>
    <cellStyle name="20% - Accent2 9 2 3 3 2 5" xfId="23073"/>
    <cellStyle name="20% - Accent2 9 2 3 3 2 5 2" xfId="44650"/>
    <cellStyle name="20% - Accent2 9 2 3 3 2 6" xfId="25926"/>
    <cellStyle name="20% - Accent2 9 2 3 3 2 6 2" xfId="47501"/>
    <cellStyle name="20% - Accent2 9 2 3 3 2 7" xfId="12273"/>
    <cellStyle name="20% - Accent2 9 2 3 3 2 7 2" xfId="33896"/>
    <cellStyle name="20% - Accent2 9 2 3 3 2 8" xfId="7061"/>
    <cellStyle name="20% - Accent2 9 2 3 3 2 9" xfId="28707"/>
    <cellStyle name="20% - Accent2 9 2 3 3 3" xfId="8445"/>
    <cellStyle name="20% - Accent2 9 2 3 3 3 2" xfId="14009"/>
    <cellStyle name="20% - Accent2 9 2 3 3 3 2 2" xfId="35621"/>
    <cellStyle name="20% - Accent2 9 2 3 3 3 2 3" xfId="49527"/>
    <cellStyle name="20% - Accent2 9 2 3 3 3 3" xfId="30087"/>
    <cellStyle name="20% - Accent2 9 2 3 3 3 4" xfId="49526"/>
    <cellStyle name="20% - Accent2 9 2 3 3 4" xfId="16456"/>
    <cellStyle name="20% - Accent2 9 2 3 3 4 2" xfId="38049"/>
    <cellStyle name="20% - Accent2 9 2 3 3 4 3" xfId="49528"/>
    <cellStyle name="20% - Accent2 9 2 3 3 5" xfId="19253"/>
    <cellStyle name="20% - Accent2 9 2 3 3 5 2" xfId="40832"/>
    <cellStyle name="20% - Accent2 9 2 3 3 6" xfId="22038"/>
    <cellStyle name="20% - Accent2 9 2 3 3 6 2" xfId="43615"/>
    <cellStyle name="20% - Accent2 9 2 3 3 7" xfId="24891"/>
    <cellStyle name="20% - Accent2 9 2 3 3 7 2" xfId="46466"/>
    <cellStyle name="20% - Accent2 9 2 3 3 8" xfId="11238"/>
    <cellStyle name="20% - Accent2 9 2 3 3 8 2" xfId="32861"/>
    <cellStyle name="20% - Accent2 9 2 3 3 9" xfId="5975"/>
    <cellStyle name="20% - Accent2 9 2 3 4" xfId="2294"/>
    <cellStyle name="20% - Accent2 9 2 3 4 10" xfId="49529"/>
    <cellStyle name="20% - Accent2 9 2 3 4 2" xfId="4028"/>
    <cellStyle name="20% - Accent2 9 2 3 4 2 2" xfId="14141"/>
    <cellStyle name="20% - Accent2 9 2 3 4 2 2 2" xfId="35753"/>
    <cellStyle name="20% - Accent2 9 2 3 4 2 3" xfId="8577"/>
    <cellStyle name="20% - Accent2 9 2 3 4 2 4" xfId="30219"/>
    <cellStyle name="20% - Accent2 9 2 3 4 2 5" xfId="49530"/>
    <cellStyle name="20% - Accent2 9 2 3 4 3" xfId="16588"/>
    <cellStyle name="20% - Accent2 9 2 3 4 3 2" xfId="38181"/>
    <cellStyle name="20% - Accent2 9 2 3 4 4" xfId="19385"/>
    <cellStyle name="20% - Accent2 9 2 3 4 4 2" xfId="40964"/>
    <cellStyle name="20% - Accent2 9 2 3 4 5" xfId="22170"/>
    <cellStyle name="20% - Accent2 9 2 3 4 5 2" xfId="43747"/>
    <cellStyle name="20% - Accent2 9 2 3 4 6" xfId="25023"/>
    <cellStyle name="20% - Accent2 9 2 3 4 6 2" xfId="46598"/>
    <cellStyle name="20% - Accent2 9 2 3 4 7" xfId="11370"/>
    <cellStyle name="20% - Accent2 9 2 3 4 7 2" xfId="32993"/>
    <cellStyle name="20% - Accent2 9 2 3 4 8" xfId="6107"/>
    <cellStyle name="20% - Accent2 9 2 3 4 9" xfId="27804"/>
    <cellStyle name="20% - Accent2 9 2 3 5" xfId="3485"/>
    <cellStyle name="20% - Accent2 9 2 3 5 10" xfId="49531"/>
    <cellStyle name="20% - Accent2 9 2 3 5 2" xfId="9827"/>
    <cellStyle name="20% - Accent2 9 2 3 5 2 2" xfId="15389"/>
    <cellStyle name="20% - Accent2 9 2 3 5 2 2 2" xfId="37001"/>
    <cellStyle name="20% - Accent2 9 2 3 5 2 3" xfId="31467"/>
    <cellStyle name="20% - Accent2 9 2 3 5 2 4" xfId="49532"/>
    <cellStyle name="20% - Accent2 9 2 3 5 3" xfId="17836"/>
    <cellStyle name="20% - Accent2 9 2 3 5 3 2" xfId="39429"/>
    <cellStyle name="20% - Accent2 9 2 3 5 4" xfId="20633"/>
    <cellStyle name="20% - Accent2 9 2 3 5 4 2" xfId="42212"/>
    <cellStyle name="20% - Accent2 9 2 3 5 5" xfId="23418"/>
    <cellStyle name="20% - Accent2 9 2 3 5 5 2" xfId="44995"/>
    <cellStyle name="20% - Accent2 9 2 3 5 6" xfId="26271"/>
    <cellStyle name="20% - Accent2 9 2 3 5 6 2" xfId="47846"/>
    <cellStyle name="20% - Accent2 9 2 3 5 7" xfId="12618"/>
    <cellStyle name="20% - Accent2 9 2 3 5 7 2" xfId="34241"/>
    <cellStyle name="20% - Accent2 9 2 3 5 8" xfId="7409"/>
    <cellStyle name="20% - Accent2 9 2 3 5 9" xfId="29052"/>
    <cellStyle name="20% - Accent2 9 2 3 6" xfId="7542"/>
    <cellStyle name="20% - Accent2 9 2 3 6 2" xfId="18181"/>
    <cellStyle name="20% - Accent2 9 2 3 6 2 2" xfId="39774"/>
    <cellStyle name="20% - Accent2 9 2 3 6 3" xfId="20978"/>
    <cellStyle name="20% - Accent2 9 2 3 6 3 2" xfId="42557"/>
    <cellStyle name="20% - Accent2 9 2 3 6 4" xfId="23763"/>
    <cellStyle name="20% - Accent2 9 2 3 6 4 2" xfId="45340"/>
    <cellStyle name="20% - Accent2 9 2 3 6 5" xfId="26616"/>
    <cellStyle name="20% - Accent2 9 2 3 6 5 2" xfId="48191"/>
    <cellStyle name="20% - Accent2 9 2 3 6 6" xfId="12973"/>
    <cellStyle name="20% - Accent2 9 2 3 6 6 2" xfId="34586"/>
    <cellStyle name="20% - Accent2 9 2 3 6 7" xfId="29184"/>
    <cellStyle name="20% - Accent2 9 2 3 6 8" xfId="49533"/>
    <cellStyle name="20% - Accent2 9 2 3 7" xfId="10546"/>
    <cellStyle name="20% - Accent2 9 2 3 7 2" xfId="32171"/>
    <cellStyle name="20% - Accent2 9 2 3 8" xfId="13106"/>
    <cellStyle name="20% - Accent2 9 2 3 8 2" xfId="34718"/>
    <cellStyle name="20% - Accent2 9 2 3 9" xfId="15765"/>
    <cellStyle name="20% - Accent2 9 2 3 9 2" xfId="37359"/>
    <cellStyle name="20% - Accent2 9 2 4" xfId="2723"/>
    <cellStyle name="20% - Accent2 9 2 4 10" xfId="27097"/>
    <cellStyle name="20% - Accent2 9 2 4 11" xfId="49534"/>
    <cellStyle name="20% - Accent2 9 2 4 2" xfId="4356"/>
    <cellStyle name="20% - Accent2 9 2 4 2 10" xfId="49535"/>
    <cellStyle name="20% - Accent2 9 2 4 2 2" xfId="8905"/>
    <cellStyle name="20% - Accent2 9 2 4 2 2 2" xfId="14469"/>
    <cellStyle name="20% - Accent2 9 2 4 2 2 2 2" xfId="36081"/>
    <cellStyle name="20% - Accent2 9 2 4 2 2 2 3" xfId="49537"/>
    <cellStyle name="20% - Accent2 9 2 4 2 2 3" xfId="30547"/>
    <cellStyle name="20% - Accent2 9 2 4 2 2 4" xfId="49536"/>
    <cellStyle name="20% - Accent2 9 2 4 2 3" xfId="16916"/>
    <cellStyle name="20% - Accent2 9 2 4 2 3 2" xfId="38509"/>
    <cellStyle name="20% - Accent2 9 2 4 2 3 2 2" xfId="49539"/>
    <cellStyle name="20% - Accent2 9 2 4 2 3 3" xfId="49538"/>
    <cellStyle name="20% - Accent2 9 2 4 2 4" xfId="19713"/>
    <cellStyle name="20% - Accent2 9 2 4 2 4 2" xfId="41292"/>
    <cellStyle name="20% - Accent2 9 2 4 2 4 3" xfId="49540"/>
    <cellStyle name="20% - Accent2 9 2 4 2 5" xfId="22498"/>
    <cellStyle name="20% - Accent2 9 2 4 2 5 2" xfId="44075"/>
    <cellStyle name="20% - Accent2 9 2 4 2 6" xfId="25351"/>
    <cellStyle name="20% - Accent2 9 2 4 2 6 2" xfId="46926"/>
    <cellStyle name="20% - Accent2 9 2 4 2 7" xfId="11698"/>
    <cellStyle name="20% - Accent2 9 2 4 2 7 2" xfId="33321"/>
    <cellStyle name="20% - Accent2 9 2 4 2 8" xfId="6484"/>
    <cellStyle name="20% - Accent2 9 2 4 2 9" xfId="28132"/>
    <cellStyle name="20% - Accent2 9 2 4 3" xfId="7870"/>
    <cellStyle name="20% - Accent2 9 2 4 3 2" xfId="13434"/>
    <cellStyle name="20% - Accent2 9 2 4 3 2 2" xfId="35046"/>
    <cellStyle name="20% - Accent2 9 2 4 3 2 3" xfId="49542"/>
    <cellStyle name="20% - Accent2 9 2 4 3 3" xfId="29512"/>
    <cellStyle name="20% - Accent2 9 2 4 3 4" xfId="49541"/>
    <cellStyle name="20% - Accent2 9 2 4 4" xfId="15881"/>
    <cellStyle name="20% - Accent2 9 2 4 4 2" xfId="37474"/>
    <cellStyle name="20% - Accent2 9 2 4 4 2 2" xfId="49544"/>
    <cellStyle name="20% - Accent2 9 2 4 4 3" xfId="49543"/>
    <cellStyle name="20% - Accent2 9 2 4 5" xfId="18678"/>
    <cellStyle name="20% - Accent2 9 2 4 5 2" xfId="40257"/>
    <cellStyle name="20% - Accent2 9 2 4 5 3" xfId="49545"/>
    <cellStyle name="20% - Accent2 9 2 4 6" xfId="21461"/>
    <cellStyle name="20% - Accent2 9 2 4 6 2" xfId="43040"/>
    <cellStyle name="20% - Accent2 9 2 4 7" xfId="24316"/>
    <cellStyle name="20% - Accent2 9 2 4 7 2" xfId="45891"/>
    <cellStyle name="20% - Accent2 9 2 4 8" xfId="10663"/>
    <cellStyle name="20% - Accent2 9 2 4 8 2" xfId="32286"/>
    <cellStyle name="20% - Accent2 9 2 4 9" xfId="5400"/>
    <cellStyle name="20% - Accent2 9 2 5" xfId="3081"/>
    <cellStyle name="20% - Accent2 9 2 5 10" xfId="27442"/>
    <cellStyle name="20% - Accent2 9 2 5 11" xfId="49546"/>
    <cellStyle name="20% - Accent2 9 2 5 2" xfId="4701"/>
    <cellStyle name="20% - Accent2 9 2 5 2 10" xfId="49547"/>
    <cellStyle name="20% - Accent2 9 2 5 2 2" xfId="9250"/>
    <cellStyle name="20% - Accent2 9 2 5 2 2 2" xfId="14814"/>
    <cellStyle name="20% - Accent2 9 2 5 2 2 2 2" xfId="36426"/>
    <cellStyle name="20% - Accent2 9 2 5 2 2 3" xfId="30892"/>
    <cellStyle name="20% - Accent2 9 2 5 2 2 4" xfId="49548"/>
    <cellStyle name="20% - Accent2 9 2 5 2 3" xfId="17261"/>
    <cellStyle name="20% - Accent2 9 2 5 2 3 2" xfId="38854"/>
    <cellStyle name="20% - Accent2 9 2 5 2 4" xfId="20058"/>
    <cellStyle name="20% - Accent2 9 2 5 2 4 2" xfId="41637"/>
    <cellStyle name="20% - Accent2 9 2 5 2 5" xfId="22843"/>
    <cellStyle name="20% - Accent2 9 2 5 2 5 2" xfId="44420"/>
    <cellStyle name="20% - Accent2 9 2 5 2 6" xfId="25696"/>
    <cellStyle name="20% - Accent2 9 2 5 2 6 2" xfId="47271"/>
    <cellStyle name="20% - Accent2 9 2 5 2 7" xfId="12043"/>
    <cellStyle name="20% - Accent2 9 2 5 2 7 2" xfId="33666"/>
    <cellStyle name="20% - Accent2 9 2 5 2 8" xfId="6831"/>
    <cellStyle name="20% - Accent2 9 2 5 2 9" xfId="28477"/>
    <cellStyle name="20% - Accent2 9 2 5 3" xfId="8215"/>
    <cellStyle name="20% - Accent2 9 2 5 3 2" xfId="13779"/>
    <cellStyle name="20% - Accent2 9 2 5 3 2 2" xfId="35391"/>
    <cellStyle name="20% - Accent2 9 2 5 3 2 3" xfId="49550"/>
    <cellStyle name="20% - Accent2 9 2 5 3 3" xfId="29857"/>
    <cellStyle name="20% - Accent2 9 2 5 3 4" xfId="49549"/>
    <cellStyle name="20% - Accent2 9 2 5 4" xfId="16226"/>
    <cellStyle name="20% - Accent2 9 2 5 4 2" xfId="37819"/>
    <cellStyle name="20% - Accent2 9 2 5 4 3" xfId="49551"/>
    <cellStyle name="20% - Accent2 9 2 5 5" xfId="19023"/>
    <cellStyle name="20% - Accent2 9 2 5 5 2" xfId="40602"/>
    <cellStyle name="20% - Accent2 9 2 5 6" xfId="21808"/>
    <cellStyle name="20% - Accent2 9 2 5 6 2" xfId="43385"/>
    <cellStyle name="20% - Accent2 9 2 5 7" xfId="24661"/>
    <cellStyle name="20% - Accent2 9 2 5 7 2" xfId="46236"/>
    <cellStyle name="20% - Accent2 9 2 5 8" xfId="11008"/>
    <cellStyle name="20% - Accent2 9 2 5 8 2" xfId="32631"/>
    <cellStyle name="20% - Accent2 9 2 5 9" xfId="5745"/>
    <cellStyle name="20% - Accent2 9 2 6" xfId="2292"/>
    <cellStyle name="20% - Accent2 9 2 6 10" xfId="49552"/>
    <cellStyle name="20% - Accent2 9 2 6 2" xfId="4026"/>
    <cellStyle name="20% - Accent2 9 2 6 2 2" xfId="14139"/>
    <cellStyle name="20% - Accent2 9 2 6 2 2 2" xfId="35751"/>
    <cellStyle name="20% - Accent2 9 2 6 2 3" xfId="8575"/>
    <cellStyle name="20% - Accent2 9 2 6 2 4" xfId="30217"/>
    <cellStyle name="20% - Accent2 9 2 6 2 5" xfId="49553"/>
    <cellStyle name="20% - Accent2 9 2 6 3" xfId="16586"/>
    <cellStyle name="20% - Accent2 9 2 6 3 2" xfId="38179"/>
    <cellStyle name="20% - Accent2 9 2 6 4" xfId="19383"/>
    <cellStyle name="20% - Accent2 9 2 6 4 2" xfId="40962"/>
    <cellStyle name="20% - Accent2 9 2 6 5" xfId="22168"/>
    <cellStyle name="20% - Accent2 9 2 6 5 2" xfId="43745"/>
    <cellStyle name="20% - Accent2 9 2 6 6" xfId="25021"/>
    <cellStyle name="20% - Accent2 9 2 6 6 2" xfId="46596"/>
    <cellStyle name="20% - Accent2 9 2 6 7" xfId="11368"/>
    <cellStyle name="20% - Accent2 9 2 6 7 2" xfId="32991"/>
    <cellStyle name="20% - Accent2 9 2 6 8" xfId="6105"/>
    <cellStyle name="20% - Accent2 9 2 6 9" xfId="27802"/>
    <cellStyle name="20% - Accent2 9 2 7" xfId="3483"/>
    <cellStyle name="20% - Accent2 9 2 7 10" xfId="49554"/>
    <cellStyle name="20% - Accent2 9 2 7 2" xfId="9597"/>
    <cellStyle name="20% - Accent2 9 2 7 2 2" xfId="15159"/>
    <cellStyle name="20% - Accent2 9 2 7 2 2 2" xfId="36771"/>
    <cellStyle name="20% - Accent2 9 2 7 2 3" xfId="31237"/>
    <cellStyle name="20% - Accent2 9 2 7 2 4" xfId="49555"/>
    <cellStyle name="20% - Accent2 9 2 7 3" xfId="17606"/>
    <cellStyle name="20% - Accent2 9 2 7 3 2" xfId="39199"/>
    <cellStyle name="20% - Accent2 9 2 7 4" xfId="20403"/>
    <cellStyle name="20% - Accent2 9 2 7 4 2" xfId="41982"/>
    <cellStyle name="20% - Accent2 9 2 7 5" xfId="23188"/>
    <cellStyle name="20% - Accent2 9 2 7 5 2" xfId="44765"/>
    <cellStyle name="20% - Accent2 9 2 7 6" xfId="26041"/>
    <cellStyle name="20% - Accent2 9 2 7 6 2" xfId="47616"/>
    <cellStyle name="20% - Accent2 9 2 7 7" xfId="12388"/>
    <cellStyle name="20% - Accent2 9 2 7 7 2" xfId="34011"/>
    <cellStyle name="20% - Accent2 9 2 7 8" xfId="7179"/>
    <cellStyle name="20% - Accent2 9 2 7 9" xfId="28822"/>
    <cellStyle name="20% - Accent2 9 2 8" xfId="7540"/>
    <cellStyle name="20% - Accent2 9 2 8 2" xfId="17951"/>
    <cellStyle name="20% - Accent2 9 2 8 2 2" xfId="39544"/>
    <cellStyle name="20% - Accent2 9 2 8 3" xfId="20748"/>
    <cellStyle name="20% - Accent2 9 2 8 3 2" xfId="42327"/>
    <cellStyle name="20% - Accent2 9 2 8 4" xfId="23533"/>
    <cellStyle name="20% - Accent2 9 2 8 4 2" xfId="45110"/>
    <cellStyle name="20% - Accent2 9 2 8 5" xfId="26386"/>
    <cellStyle name="20% - Accent2 9 2 8 5 2" xfId="47961"/>
    <cellStyle name="20% - Accent2 9 2 8 6" xfId="12743"/>
    <cellStyle name="20% - Accent2 9 2 8 6 2" xfId="34356"/>
    <cellStyle name="20% - Accent2 9 2 8 7" xfId="29182"/>
    <cellStyle name="20% - Accent2 9 2 8 8" xfId="49556"/>
    <cellStyle name="20% - Accent2 9 2 9" xfId="10316"/>
    <cellStyle name="20% - Accent2 9 2 9 2" xfId="31941"/>
    <cellStyle name="20% - Accent2 9 3" xfId="150"/>
    <cellStyle name="20% - Accent2 9 3 10" xfId="13107"/>
    <cellStyle name="20% - Accent2 9 3 10 2" xfId="34719"/>
    <cellStyle name="20% - Accent2 9 3 11" xfId="15562"/>
    <cellStyle name="20% - Accent2 9 3 11 2" xfId="37156"/>
    <cellStyle name="20% - Accent2 9 3 12" xfId="18360"/>
    <cellStyle name="20% - Accent2 9 3 12 2" xfId="39939"/>
    <cellStyle name="20% - Accent2 9 3 13" xfId="21143"/>
    <cellStyle name="20% - Accent2 9 3 13 2" xfId="42722"/>
    <cellStyle name="20% - Accent2 9 3 14" xfId="23998"/>
    <cellStyle name="20% - Accent2 9 3 14 2" xfId="45573"/>
    <cellStyle name="20% - Accent2 9 3 15" xfId="9971"/>
    <cellStyle name="20% - Accent2 9 3 15 2" xfId="31611"/>
    <cellStyle name="20% - Accent2 9 3 16" xfId="5068"/>
    <cellStyle name="20% - Accent2 9 3 17" xfId="26768"/>
    <cellStyle name="20% - Accent2 9 3 18" xfId="49557"/>
    <cellStyle name="20% - Accent2 9 3 2" xfId="151"/>
    <cellStyle name="20% - Accent2 9 3 2 10" xfId="18498"/>
    <cellStyle name="20% - Accent2 9 3 2 10 2" xfId="40077"/>
    <cellStyle name="20% - Accent2 9 3 2 11" xfId="21281"/>
    <cellStyle name="20% - Accent2 9 3 2 11 2" xfId="42860"/>
    <cellStyle name="20% - Accent2 9 3 2 12" xfId="24136"/>
    <cellStyle name="20% - Accent2 9 3 2 12 2" xfId="45711"/>
    <cellStyle name="20% - Accent2 9 3 2 13" xfId="10109"/>
    <cellStyle name="20% - Accent2 9 3 2 13 2" xfId="31749"/>
    <cellStyle name="20% - Accent2 9 3 2 14" xfId="5069"/>
    <cellStyle name="20% - Accent2 9 3 2 15" xfId="26769"/>
    <cellStyle name="20% - Accent2 9 3 2 16" xfId="49558"/>
    <cellStyle name="20% - Accent2 9 3 2 2" xfId="2888"/>
    <cellStyle name="20% - Accent2 9 3 2 2 10" xfId="27262"/>
    <cellStyle name="20% - Accent2 9 3 2 2 11" xfId="49559"/>
    <cellStyle name="20% - Accent2 9 3 2 2 2" xfId="4521"/>
    <cellStyle name="20% - Accent2 9 3 2 2 2 10" xfId="49560"/>
    <cellStyle name="20% - Accent2 9 3 2 2 2 2" xfId="9070"/>
    <cellStyle name="20% - Accent2 9 3 2 2 2 2 2" xfId="14634"/>
    <cellStyle name="20% - Accent2 9 3 2 2 2 2 2 2" xfId="36246"/>
    <cellStyle name="20% - Accent2 9 3 2 2 2 2 2 3" xfId="49562"/>
    <cellStyle name="20% - Accent2 9 3 2 2 2 2 3" xfId="30712"/>
    <cellStyle name="20% - Accent2 9 3 2 2 2 2 4" xfId="49561"/>
    <cellStyle name="20% - Accent2 9 3 2 2 2 3" xfId="17081"/>
    <cellStyle name="20% - Accent2 9 3 2 2 2 3 2" xfId="38674"/>
    <cellStyle name="20% - Accent2 9 3 2 2 2 3 2 2" xfId="49564"/>
    <cellStyle name="20% - Accent2 9 3 2 2 2 3 3" xfId="49563"/>
    <cellStyle name="20% - Accent2 9 3 2 2 2 4" xfId="19878"/>
    <cellStyle name="20% - Accent2 9 3 2 2 2 4 2" xfId="41457"/>
    <cellStyle name="20% - Accent2 9 3 2 2 2 4 3" xfId="49565"/>
    <cellStyle name="20% - Accent2 9 3 2 2 2 5" xfId="22663"/>
    <cellStyle name="20% - Accent2 9 3 2 2 2 5 2" xfId="44240"/>
    <cellStyle name="20% - Accent2 9 3 2 2 2 6" xfId="25516"/>
    <cellStyle name="20% - Accent2 9 3 2 2 2 6 2" xfId="47091"/>
    <cellStyle name="20% - Accent2 9 3 2 2 2 7" xfId="11863"/>
    <cellStyle name="20% - Accent2 9 3 2 2 2 7 2" xfId="33486"/>
    <cellStyle name="20% - Accent2 9 3 2 2 2 8" xfId="6649"/>
    <cellStyle name="20% - Accent2 9 3 2 2 2 9" xfId="28297"/>
    <cellStyle name="20% - Accent2 9 3 2 2 3" xfId="8035"/>
    <cellStyle name="20% - Accent2 9 3 2 2 3 2" xfId="13599"/>
    <cellStyle name="20% - Accent2 9 3 2 2 3 2 2" xfId="35211"/>
    <cellStyle name="20% - Accent2 9 3 2 2 3 2 3" xfId="49567"/>
    <cellStyle name="20% - Accent2 9 3 2 2 3 3" xfId="29677"/>
    <cellStyle name="20% - Accent2 9 3 2 2 3 4" xfId="49566"/>
    <cellStyle name="20% - Accent2 9 3 2 2 4" xfId="16046"/>
    <cellStyle name="20% - Accent2 9 3 2 2 4 2" xfId="37639"/>
    <cellStyle name="20% - Accent2 9 3 2 2 4 2 2" xfId="49569"/>
    <cellStyle name="20% - Accent2 9 3 2 2 4 3" xfId="49568"/>
    <cellStyle name="20% - Accent2 9 3 2 2 5" xfId="18843"/>
    <cellStyle name="20% - Accent2 9 3 2 2 5 2" xfId="40422"/>
    <cellStyle name="20% - Accent2 9 3 2 2 5 3" xfId="49570"/>
    <cellStyle name="20% - Accent2 9 3 2 2 6" xfId="21626"/>
    <cellStyle name="20% - Accent2 9 3 2 2 6 2" xfId="43205"/>
    <cellStyle name="20% - Accent2 9 3 2 2 7" xfId="24481"/>
    <cellStyle name="20% - Accent2 9 3 2 2 7 2" xfId="46056"/>
    <cellStyle name="20% - Accent2 9 3 2 2 8" xfId="10828"/>
    <cellStyle name="20% - Accent2 9 3 2 2 8 2" xfId="32451"/>
    <cellStyle name="20% - Accent2 9 3 2 2 9" xfId="5565"/>
    <cellStyle name="20% - Accent2 9 3 2 3" xfId="3266"/>
    <cellStyle name="20% - Accent2 9 3 2 3 10" xfId="27607"/>
    <cellStyle name="20% - Accent2 9 3 2 3 11" xfId="49571"/>
    <cellStyle name="20% - Accent2 9 3 2 3 2" xfId="4866"/>
    <cellStyle name="20% - Accent2 9 3 2 3 2 10" xfId="49572"/>
    <cellStyle name="20% - Accent2 9 3 2 3 2 2" xfId="9415"/>
    <cellStyle name="20% - Accent2 9 3 2 3 2 2 2" xfId="14979"/>
    <cellStyle name="20% - Accent2 9 3 2 3 2 2 2 2" xfId="36591"/>
    <cellStyle name="20% - Accent2 9 3 2 3 2 2 3" xfId="31057"/>
    <cellStyle name="20% - Accent2 9 3 2 3 2 2 4" xfId="49573"/>
    <cellStyle name="20% - Accent2 9 3 2 3 2 3" xfId="17426"/>
    <cellStyle name="20% - Accent2 9 3 2 3 2 3 2" xfId="39019"/>
    <cellStyle name="20% - Accent2 9 3 2 3 2 4" xfId="20223"/>
    <cellStyle name="20% - Accent2 9 3 2 3 2 4 2" xfId="41802"/>
    <cellStyle name="20% - Accent2 9 3 2 3 2 5" xfId="23008"/>
    <cellStyle name="20% - Accent2 9 3 2 3 2 5 2" xfId="44585"/>
    <cellStyle name="20% - Accent2 9 3 2 3 2 6" xfId="25861"/>
    <cellStyle name="20% - Accent2 9 3 2 3 2 6 2" xfId="47436"/>
    <cellStyle name="20% - Accent2 9 3 2 3 2 7" xfId="12208"/>
    <cellStyle name="20% - Accent2 9 3 2 3 2 7 2" xfId="33831"/>
    <cellStyle name="20% - Accent2 9 3 2 3 2 8" xfId="6996"/>
    <cellStyle name="20% - Accent2 9 3 2 3 2 9" xfId="28642"/>
    <cellStyle name="20% - Accent2 9 3 2 3 3" xfId="8380"/>
    <cellStyle name="20% - Accent2 9 3 2 3 3 2" xfId="13944"/>
    <cellStyle name="20% - Accent2 9 3 2 3 3 2 2" xfId="35556"/>
    <cellStyle name="20% - Accent2 9 3 2 3 3 2 3" xfId="49575"/>
    <cellStyle name="20% - Accent2 9 3 2 3 3 3" xfId="30022"/>
    <cellStyle name="20% - Accent2 9 3 2 3 3 4" xfId="49574"/>
    <cellStyle name="20% - Accent2 9 3 2 3 4" xfId="16391"/>
    <cellStyle name="20% - Accent2 9 3 2 3 4 2" xfId="37984"/>
    <cellStyle name="20% - Accent2 9 3 2 3 4 3" xfId="49576"/>
    <cellStyle name="20% - Accent2 9 3 2 3 5" xfId="19188"/>
    <cellStyle name="20% - Accent2 9 3 2 3 5 2" xfId="40767"/>
    <cellStyle name="20% - Accent2 9 3 2 3 6" xfId="21973"/>
    <cellStyle name="20% - Accent2 9 3 2 3 6 2" xfId="43550"/>
    <cellStyle name="20% - Accent2 9 3 2 3 7" xfId="24826"/>
    <cellStyle name="20% - Accent2 9 3 2 3 7 2" xfId="46401"/>
    <cellStyle name="20% - Accent2 9 3 2 3 8" xfId="11173"/>
    <cellStyle name="20% - Accent2 9 3 2 3 8 2" xfId="32796"/>
    <cellStyle name="20% - Accent2 9 3 2 3 9" xfId="5910"/>
    <cellStyle name="20% - Accent2 9 3 2 4" xfId="2296"/>
    <cellStyle name="20% - Accent2 9 3 2 4 10" xfId="49577"/>
    <cellStyle name="20% - Accent2 9 3 2 4 2" xfId="4030"/>
    <cellStyle name="20% - Accent2 9 3 2 4 2 2" xfId="14143"/>
    <cellStyle name="20% - Accent2 9 3 2 4 2 2 2" xfId="35755"/>
    <cellStyle name="20% - Accent2 9 3 2 4 2 3" xfId="8579"/>
    <cellStyle name="20% - Accent2 9 3 2 4 2 4" xfId="30221"/>
    <cellStyle name="20% - Accent2 9 3 2 4 2 5" xfId="49578"/>
    <cellStyle name="20% - Accent2 9 3 2 4 3" xfId="16590"/>
    <cellStyle name="20% - Accent2 9 3 2 4 3 2" xfId="38183"/>
    <cellStyle name="20% - Accent2 9 3 2 4 4" xfId="19387"/>
    <cellStyle name="20% - Accent2 9 3 2 4 4 2" xfId="40966"/>
    <cellStyle name="20% - Accent2 9 3 2 4 5" xfId="22172"/>
    <cellStyle name="20% - Accent2 9 3 2 4 5 2" xfId="43749"/>
    <cellStyle name="20% - Accent2 9 3 2 4 6" xfId="25025"/>
    <cellStyle name="20% - Accent2 9 3 2 4 6 2" xfId="46600"/>
    <cellStyle name="20% - Accent2 9 3 2 4 7" xfId="11372"/>
    <cellStyle name="20% - Accent2 9 3 2 4 7 2" xfId="32995"/>
    <cellStyle name="20% - Accent2 9 3 2 4 8" xfId="6109"/>
    <cellStyle name="20% - Accent2 9 3 2 4 9" xfId="27806"/>
    <cellStyle name="20% - Accent2 9 3 2 5" xfId="3487"/>
    <cellStyle name="20% - Accent2 9 3 2 5 10" xfId="49579"/>
    <cellStyle name="20% - Accent2 9 3 2 5 2" xfId="9762"/>
    <cellStyle name="20% - Accent2 9 3 2 5 2 2" xfId="15324"/>
    <cellStyle name="20% - Accent2 9 3 2 5 2 2 2" xfId="36936"/>
    <cellStyle name="20% - Accent2 9 3 2 5 2 3" xfId="31402"/>
    <cellStyle name="20% - Accent2 9 3 2 5 2 4" xfId="49580"/>
    <cellStyle name="20% - Accent2 9 3 2 5 3" xfId="17771"/>
    <cellStyle name="20% - Accent2 9 3 2 5 3 2" xfId="39364"/>
    <cellStyle name="20% - Accent2 9 3 2 5 4" xfId="20568"/>
    <cellStyle name="20% - Accent2 9 3 2 5 4 2" xfId="42147"/>
    <cellStyle name="20% - Accent2 9 3 2 5 5" xfId="23353"/>
    <cellStyle name="20% - Accent2 9 3 2 5 5 2" xfId="44930"/>
    <cellStyle name="20% - Accent2 9 3 2 5 6" xfId="26206"/>
    <cellStyle name="20% - Accent2 9 3 2 5 6 2" xfId="47781"/>
    <cellStyle name="20% - Accent2 9 3 2 5 7" xfId="12553"/>
    <cellStyle name="20% - Accent2 9 3 2 5 7 2" xfId="34176"/>
    <cellStyle name="20% - Accent2 9 3 2 5 8" xfId="7344"/>
    <cellStyle name="20% - Accent2 9 3 2 5 9" xfId="28987"/>
    <cellStyle name="20% - Accent2 9 3 2 6" xfId="7544"/>
    <cellStyle name="20% - Accent2 9 3 2 6 2" xfId="18116"/>
    <cellStyle name="20% - Accent2 9 3 2 6 2 2" xfId="39709"/>
    <cellStyle name="20% - Accent2 9 3 2 6 3" xfId="20913"/>
    <cellStyle name="20% - Accent2 9 3 2 6 3 2" xfId="42492"/>
    <cellStyle name="20% - Accent2 9 3 2 6 4" xfId="23698"/>
    <cellStyle name="20% - Accent2 9 3 2 6 4 2" xfId="45275"/>
    <cellStyle name="20% - Accent2 9 3 2 6 5" xfId="26551"/>
    <cellStyle name="20% - Accent2 9 3 2 6 5 2" xfId="48126"/>
    <cellStyle name="20% - Accent2 9 3 2 6 6" xfId="12908"/>
    <cellStyle name="20% - Accent2 9 3 2 6 6 2" xfId="34521"/>
    <cellStyle name="20% - Accent2 9 3 2 6 7" xfId="29186"/>
    <cellStyle name="20% - Accent2 9 3 2 6 8" xfId="49581"/>
    <cellStyle name="20% - Accent2 9 3 2 7" xfId="10481"/>
    <cellStyle name="20% - Accent2 9 3 2 7 2" xfId="32106"/>
    <cellStyle name="20% - Accent2 9 3 2 8" xfId="13108"/>
    <cellStyle name="20% - Accent2 9 3 2 8 2" xfId="34720"/>
    <cellStyle name="20% - Accent2 9 3 2 9" xfId="15700"/>
    <cellStyle name="20% - Accent2 9 3 2 9 2" xfId="37294"/>
    <cellStyle name="20% - Accent2 9 3 3" xfId="152"/>
    <cellStyle name="20% - Accent2 9 3 3 10" xfId="18590"/>
    <cellStyle name="20% - Accent2 9 3 3 10 2" xfId="40169"/>
    <cellStyle name="20% - Accent2 9 3 3 11" xfId="21373"/>
    <cellStyle name="20% - Accent2 9 3 3 11 2" xfId="42952"/>
    <cellStyle name="20% - Accent2 9 3 3 12" xfId="24228"/>
    <cellStyle name="20% - Accent2 9 3 3 12 2" xfId="45803"/>
    <cellStyle name="20% - Accent2 9 3 3 13" xfId="10201"/>
    <cellStyle name="20% - Accent2 9 3 3 13 2" xfId="31841"/>
    <cellStyle name="20% - Accent2 9 3 3 14" xfId="5070"/>
    <cellStyle name="20% - Accent2 9 3 3 15" xfId="26770"/>
    <cellStyle name="20% - Accent2 9 3 3 16" xfId="49582"/>
    <cellStyle name="20% - Accent2 9 3 3 2" xfId="2980"/>
    <cellStyle name="20% - Accent2 9 3 3 2 10" xfId="27354"/>
    <cellStyle name="20% - Accent2 9 3 3 2 11" xfId="49583"/>
    <cellStyle name="20% - Accent2 9 3 3 2 2" xfId="4613"/>
    <cellStyle name="20% - Accent2 9 3 3 2 2 10" xfId="49584"/>
    <cellStyle name="20% - Accent2 9 3 3 2 2 2" xfId="9162"/>
    <cellStyle name="20% - Accent2 9 3 3 2 2 2 2" xfId="14726"/>
    <cellStyle name="20% - Accent2 9 3 3 2 2 2 2 2" xfId="36338"/>
    <cellStyle name="20% - Accent2 9 3 3 2 2 2 3" xfId="30804"/>
    <cellStyle name="20% - Accent2 9 3 3 2 2 2 4" xfId="49585"/>
    <cellStyle name="20% - Accent2 9 3 3 2 2 3" xfId="17173"/>
    <cellStyle name="20% - Accent2 9 3 3 2 2 3 2" xfId="38766"/>
    <cellStyle name="20% - Accent2 9 3 3 2 2 4" xfId="19970"/>
    <cellStyle name="20% - Accent2 9 3 3 2 2 4 2" xfId="41549"/>
    <cellStyle name="20% - Accent2 9 3 3 2 2 5" xfId="22755"/>
    <cellStyle name="20% - Accent2 9 3 3 2 2 5 2" xfId="44332"/>
    <cellStyle name="20% - Accent2 9 3 3 2 2 6" xfId="25608"/>
    <cellStyle name="20% - Accent2 9 3 3 2 2 6 2" xfId="47183"/>
    <cellStyle name="20% - Accent2 9 3 3 2 2 7" xfId="11955"/>
    <cellStyle name="20% - Accent2 9 3 3 2 2 7 2" xfId="33578"/>
    <cellStyle name="20% - Accent2 9 3 3 2 2 8" xfId="6741"/>
    <cellStyle name="20% - Accent2 9 3 3 2 2 9" xfId="28389"/>
    <cellStyle name="20% - Accent2 9 3 3 2 3" xfId="8127"/>
    <cellStyle name="20% - Accent2 9 3 3 2 3 2" xfId="13691"/>
    <cellStyle name="20% - Accent2 9 3 3 2 3 2 2" xfId="35303"/>
    <cellStyle name="20% - Accent2 9 3 3 2 3 2 3" xfId="49587"/>
    <cellStyle name="20% - Accent2 9 3 3 2 3 3" xfId="29769"/>
    <cellStyle name="20% - Accent2 9 3 3 2 3 4" xfId="49586"/>
    <cellStyle name="20% - Accent2 9 3 3 2 4" xfId="16138"/>
    <cellStyle name="20% - Accent2 9 3 3 2 4 2" xfId="37731"/>
    <cellStyle name="20% - Accent2 9 3 3 2 4 3" xfId="49588"/>
    <cellStyle name="20% - Accent2 9 3 3 2 5" xfId="18935"/>
    <cellStyle name="20% - Accent2 9 3 3 2 5 2" xfId="40514"/>
    <cellStyle name="20% - Accent2 9 3 3 2 6" xfId="21718"/>
    <cellStyle name="20% - Accent2 9 3 3 2 6 2" xfId="43297"/>
    <cellStyle name="20% - Accent2 9 3 3 2 7" xfId="24573"/>
    <cellStyle name="20% - Accent2 9 3 3 2 7 2" xfId="46148"/>
    <cellStyle name="20% - Accent2 9 3 3 2 8" xfId="10920"/>
    <cellStyle name="20% - Accent2 9 3 3 2 8 2" xfId="32543"/>
    <cellStyle name="20% - Accent2 9 3 3 2 9" xfId="5657"/>
    <cellStyle name="20% - Accent2 9 3 3 3" xfId="3358"/>
    <cellStyle name="20% - Accent2 9 3 3 3 10" xfId="27699"/>
    <cellStyle name="20% - Accent2 9 3 3 3 11" xfId="49589"/>
    <cellStyle name="20% - Accent2 9 3 3 3 2" xfId="4958"/>
    <cellStyle name="20% - Accent2 9 3 3 3 2 10" xfId="49590"/>
    <cellStyle name="20% - Accent2 9 3 3 3 2 2" xfId="9507"/>
    <cellStyle name="20% - Accent2 9 3 3 3 2 2 2" xfId="15071"/>
    <cellStyle name="20% - Accent2 9 3 3 3 2 2 2 2" xfId="36683"/>
    <cellStyle name="20% - Accent2 9 3 3 3 2 2 3" xfId="31149"/>
    <cellStyle name="20% - Accent2 9 3 3 3 2 3" xfId="17518"/>
    <cellStyle name="20% - Accent2 9 3 3 3 2 3 2" xfId="39111"/>
    <cellStyle name="20% - Accent2 9 3 3 3 2 4" xfId="20315"/>
    <cellStyle name="20% - Accent2 9 3 3 3 2 4 2" xfId="41894"/>
    <cellStyle name="20% - Accent2 9 3 3 3 2 5" xfId="23100"/>
    <cellStyle name="20% - Accent2 9 3 3 3 2 5 2" xfId="44677"/>
    <cellStyle name="20% - Accent2 9 3 3 3 2 6" xfId="25953"/>
    <cellStyle name="20% - Accent2 9 3 3 3 2 6 2" xfId="47528"/>
    <cellStyle name="20% - Accent2 9 3 3 3 2 7" xfId="12300"/>
    <cellStyle name="20% - Accent2 9 3 3 3 2 7 2" xfId="33923"/>
    <cellStyle name="20% - Accent2 9 3 3 3 2 8" xfId="7088"/>
    <cellStyle name="20% - Accent2 9 3 3 3 2 9" xfId="28734"/>
    <cellStyle name="20% - Accent2 9 3 3 3 3" xfId="8472"/>
    <cellStyle name="20% - Accent2 9 3 3 3 3 2" xfId="14036"/>
    <cellStyle name="20% - Accent2 9 3 3 3 3 2 2" xfId="35648"/>
    <cellStyle name="20% - Accent2 9 3 3 3 3 3" xfId="30114"/>
    <cellStyle name="20% - Accent2 9 3 3 3 4" xfId="16483"/>
    <cellStyle name="20% - Accent2 9 3 3 3 4 2" xfId="38076"/>
    <cellStyle name="20% - Accent2 9 3 3 3 5" xfId="19280"/>
    <cellStyle name="20% - Accent2 9 3 3 3 5 2" xfId="40859"/>
    <cellStyle name="20% - Accent2 9 3 3 3 6" xfId="22065"/>
    <cellStyle name="20% - Accent2 9 3 3 3 6 2" xfId="43642"/>
    <cellStyle name="20% - Accent2 9 3 3 3 7" xfId="24918"/>
    <cellStyle name="20% - Accent2 9 3 3 3 7 2" xfId="46493"/>
    <cellStyle name="20% - Accent2 9 3 3 3 8" xfId="11265"/>
    <cellStyle name="20% - Accent2 9 3 3 3 8 2" xfId="32888"/>
    <cellStyle name="20% - Accent2 9 3 3 3 9" xfId="6002"/>
    <cellStyle name="20% - Accent2 9 3 3 4" xfId="2297"/>
    <cellStyle name="20% - Accent2 9 3 3 4 10" xfId="49591"/>
    <cellStyle name="20% - Accent2 9 3 3 4 2" xfId="4031"/>
    <cellStyle name="20% - Accent2 9 3 3 4 2 2" xfId="14144"/>
    <cellStyle name="20% - Accent2 9 3 3 4 2 2 2" xfId="35756"/>
    <cellStyle name="20% - Accent2 9 3 3 4 2 3" xfId="8580"/>
    <cellStyle name="20% - Accent2 9 3 3 4 2 4" xfId="30222"/>
    <cellStyle name="20% - Accent2 9 3 3 4 2 5" xfId="49592"/>
    <cellStyle name="20% - Accent2 9 3 3 4 3" xfId="16591"/>
    <cellStyle name="20% - Accent2 9 3 3 4 3 2" xfId="38184"/>
    <cellStyle name="20% - Accent2 9 3 3 4 4" xfId="19388"/>
    <cellStyle name="20% - Accent2 9 3 3 4 4 2" xfId="40967"/>
    <cellStyle name="20% - Accent2 9 3 3 4 5" xfId="22173"/>
    <cellStyle name="20% - Accent2 9 3 3 4 5 2" xfId="43750"/>
    <cellStyle name="20% - Accent2 9 3 3 4 6" xfId="25026"/>
    <cellStyle name="20% - Accent2 9 3 3 4 6 2" xfId="46601"/>
    <cellStyle name="20% - Accent2 9 3 3 4 7" xfId="11373"/>
    <cellStyle name="20% - Accent2 9 3 3 4 7 2" xfId="32996"/>
    <cellStyle name="20% - Accent2 9 3 3 4 8" xfId="6110"/>
    <cellStyle name="20% - Accent2 9 3 3 4 9" xfId="27807"/>
    <cellStyle name="20% - Accent2 9 3 3 5" xfId="3488"/>
    <cellStyle name="20% - Accent2 9 3 3 5 10" xfId="49593"/>
    <cellStyle name="20% - Accent2 9 3 3 5 2" xfId="9854"/>
    <cellStyle name="20% - Accent2 9 3 3 5 2 2" xfId="15416"/>
    <cellStyle name="20% - Accent2 9 3 3 5 2 2 2" xfId="37028"/>
    <cellStyle name="20% - Accent2 9 3 3 5 2 3" xfId="31494"/>
    <cellStyle name="20% - Accent2 9 3 3 5 3" xfId="17863"/>
    <cellStyle name="20% - Accent2 9 3 3 5 3 2" xfId="39456"/>
    <cellStyle name="20% - Accent2 9 3 3 5 4" xfId="20660"/>
    <cellStyle name="20% - Accent2 9 3 3 5 4 2" xfId="42239"/>
    <cellStyle name="20% - Accent2 9 3 3 5 5" xfId="23445"/>
    <cellStyle name="20% - Accent2 9 3 3 5 5 2" xfId="45022"/>
    <cellStyle name="20% - Accent2 9 3 3 5 6" xfId="26298"/>
    <cellStyle name="20% - Accent2 9 3 3 5 6 2" xfId="47873"/>
    <cellStyle name="20% - Accent2 9 3 3 5 7" xfId="12645"/>
    <cellStyle name="20% - Accent2 9 3 3 5 7 2" xfId="34268"/>
    <cellStyle name="20% - Accent2 9 3 3 5 8" xfId="7436"/>
    <cellStyle name="20% - Accent2 9 3 3 5 9" xfId="29079"/>
    <cellStyle name="20% - Accent2 9 3 3 6" xfId="7545"/>
    <cellStyle name="20% - Accent2 9 3 3 6 2" xfId="18208"/>
    <cellStyle name="20% - Accent2 9 3 3 6 2 2" xfId="39801"/>
    <cellStyle name="20% - Accent2 9 3 3 6 3" xfId="21005"/>
    <cellStyle name="20% - Accent2 9 3 3 6 3 2" xfId="42584"/>
    <cellStyle name="20% - Accent2 9 3 3 6 4" xfId="23790"/>
    <cellStyle name="20% - Accent2 9 3 3 6 4 2" xfId="45367"/>
    <cellStyle name="20% - Accent2 9 3 3 6 5" xfId="26643"/>
    <cellStyle name="20% - Accent2 9 3 3 6 5 2" xfId="48218"/>
    <cellStyle name="20% - Accent2 9 3 3 6 6" xfId="13000"/>
    <cellStyle name="20% - Accent2 9 3 3 6 6 2" xfId="34613"/>
    <cellStyle name="20% - Accent2 9 3 3 6 7" xfId="29187"/>
    <cellStyle name="20% - Accent2 9 3 3 7" xfId="10573"/>
    <cellStyle name="20% - Accent2 9 3 3 7 2" xfId="32198"/>
    <cellStyle name="20% - Accent2 9 3 3 8" xfId="13109"/>
    <cellStyle name="20% - Accent2 9 3 3 8 2" xfId="34721"/>
    <cellStyle name="20% - Accent2 9 3 3 9" xfId="15792"/>
    <cellStyle name="20% - Accent2 9 3 3 9 2" xfId="37386"/>
    <cellStyle name="20% - Accent2 9 3 4" xfId="2750"/>
    <cellStyle name="20% - Accent2 9 3 4 10" xfId="27124"/>
    <cellStyle name="20% - Accent2 9 3 4 11" xfId="49594"/>
    <cellStyle name="20% - Accent2 9 3 4 2" xfId="4383"/>
    <cellStyle name="20% - Accent2 9 3 4 2 10" xfId="49595"/>
    <cellStyle name="20% - Accent2 9 3 4 2 2" xfId="8932"/>
    <cellStyle name="20% - Accent2 9 3 4 2 2 2" xfId="14496"/>
    <cellStyle name="20% - Accent2 9 3 4 2 2 2 2" xfId="36108"/>
    <cellStyle name="20% - Accent2 9 3 4 2 2 3" xfId="30574"/>
    <cellStyle name="20% - Accent2 9 3 4 2 2 4" xfId="49596"/>
    <cellStyle name="20% - Accent2 9 3 4 2 3" xfId="16943"/>
    <cellStyle name="20% - Accent2 9 3 4 2 3 2" xfId="38536"/>
    <cellStyle name="20% - Accent2 9 3 4 2 4" xfId="19740"/>
    <cellStyle name="20% - Accent2 9 3 4 2 4 2" xfId="41319"/>
    <cellStyle name="20% - Accent2 9 3 4 2 5" xfId="22525"/>
    <cellStyle name="20% - Accent2 9 3 4 2 5 2" xfId="44102"/>
    <cellStyle name="20% - Accent2 9 3 4 2 6" xfId="25378"/>
    <cellStyle name="20% - Accent2 9 3 4 2 6 2" xfId="46953"/>
    <cellStyle name="20% - Accent2 9 3 4 2 7" xfId="11725"/>
    <cellStyle name="20% - Accent2 9 3 4 2 7 2" xfId="33348"/>
    <cellStyle name="20% - Accent2 9 3 4 2 8" xfId="6511"/>
    <cellStyle name="20% - Accent2 9 3 4 2 9" xfId="28159"/>
    <cellStyle name="20% - Accent2 9 3 4 3" xfId="7897"/>
    <cellStyle name="20% - Accent2 9 3 4 3 2" xfId="13461"/>
    <cellStyle name="20% - Accent2 9 3 4 3 2 2" xfId="35073"/>
    <cellStyle name="20% - Accent2 9 3 4 3 2 3" xfId="49598"/>
    <cellStyle name="20% - Accent2 9 3 4 3 3" xfId="29539"/>
    <cellStyle name="20% - Accent2 9 3 4 3 4" xfId="49597"/>
    <cellStyle name="20% - Accent2 9 3 4 4" xfId="15908"/>
    <cellStyle name="20% - Accent2 9 3 4 4 2" xfId="37501"/>
    <cellStyle name="20% - Accent2 9 3 4 4 3" xfId="49599"/>
    <cellStyle name="20% - Accent2 9 3 4 5" xfId="18705"/>
    <cellStyle name="20% - Accent2 9 3 4 5 2" xfId="40284"/>
    <cellStyle name="20% - Accent2 9 3 4 6" xfId="21488"/>
    <cellStyle name="20% - Accent2 9 3 4 6 2" xfId="43067"/>
    <cellStyle name="20% - Accent2 9 3 4 7" xfId="24343"/>
    <cellStyle name="20% - Accent2 9 3 4 7 2" xfId="45918"/>
    <cellStyle name="20% - Accent2 9 3 4 8" xfId="10690"/>
    <cellStyle name="20% - Accent2 9 3 4 8 2" xfId="32313"/>
    <cellStyle name="20% - Accent2 9 3 4 9" xfId="5427"/>
    <cellStyle name="20% - Accent2 9 3 5" xfId="3108"/>
    <cellStyle name="20% - Accent2 9 3 5 10" xfId="27469"/>
    <cellStyle name="20% - Accent2 9 3 5 11" xfId="49600"/>
    <cellStyle name="20% - Accent2 9 3 5 2" xfId="4728"/>
    <cellStyle name="20% - Accent2 9 3 5 2 10" xfId="49601"/>
    <cellStyle name="20% - Accent2 9 3 5 2 2" xfId="9277"/>
    <cellStyle name="20% - Accent2 9 3 5 2 2 2" xfId="14841"/>
    <cellStyle name="20% - Accent2 9 3 5 2 2 2 2" xfId="36453"/>
    <cellStyle name="20% - Accent2 9 3 5 2 2 3" xfId="30919"/>
    <cellStyle name="20% - Accent2 9 3 5 2 3" xfId="17288"/>
    <cellStyle name="20% - Accent2 9 3 5 2 3 2" xfId="38881"/>
    <cellStyle name="20% - Accent2 9 3 5 2 4" xfId="20085"/>
    <cellStyle name="20% - Accent2 9 3 5 2 4 2" xfId="41664"/>
    <cellStyle name="20% - Accent2 9 3 5 2 5" xfId="22870"/>
    <cellStyle name="20% - Accent2 9 3 5 2 5 2" xfId="44447"/>
    <cellStyle name="20% - Accent2 9 3 5 2 6" xfId="25723"/>
    <cellStyle name="20% - Accent2 9 3 5 2 6 2" xfId="47298"/>
    <cellStyle name="20% - Accent2 9 3 5 2 7" xfId="12070"/>
    <cellStyle name="20% - Accent2 9 3 5 2 7 2" xfId="33693"/>
    <cellStyle name="20% - Accent2 9 3 5 2 8" xfId="6858"/>
    <cellStyle name="20% - Accent2 9 3 5 2 9" xfId="28504"/>
    <cellStyle name="20% - Accent2 9 3 5 3" xfId="8242"/>
    <cellStyle name="20% - Accent2 9 3 5 3 2" xfId="13806"/>
    <cellStyle name="20% - Accent2 9 3 5 3 2 2" xfId="35418"/>
    <cellStyle name="20% - Accent2 9 3 5 3 3" xfId="29884"/>
    <cellStyle name="20% - Accent2 9 3 5 4" xfId="16253"/>
    <cellStyle name="20% - Accent2 9 3 5 4 2" xfId="37846"/>
    <cellStyle name="20% - Accent2 9 3 5 5" xfId="19050"/>
    <cellStyle name="20% - Accent2 9 3 5 5 2" xfId="40629"/>
    <cellStyle name="20% - Accent2 9 3 5 6" xfId="21835"/>
    <cellStyle name="20% - Accent2 9 3 5 6 2" xfId="43412"/>
    <cellStyle name="20% - Accent2 9 3 5 7" xfId="24688"/>
    <cellStyle name="20% - Accent2 9 3 5 7 2" xfId="46263"/>
    <cellStyle name="20% - Accent2 9 3 5 8" xfId="11035"/>
    <cellStyle name="20% - Accent2 9 3 5 8 2" xfId="32658"/>
    <cellStyle name="20% - Accent2 9 3 5 9" xfId="5772"/>
    <cellStyle name="20% - Accent2 9 3 6" xfId="2295"/>
    <cellStyle name="20% - Accent2 9 3 6 10" xfId="49602"/>
    <cellStyle name="20% - Accent2 9 3 6 2" xfId="4029"/>
    <cellStyle name="20% - Accent2 9 3 6 2 2" xfId="14142"/>
    <cellStyle name="20% - Accent2 9 3 6 2 2 2" xfId="35754"/>
    <cellStyle name="20% - Accent2 9 3 6 2 3" xfId="8578"/>
    <cellStyle name="20% - Accent2 9 3 6 2 4" xfId="30220"/>
    <cellStyle name="20% - Accent2 9 3 6 2 5" xfId="49603"/>
    <cellStyle name="20% - Accent2 9 3 6 3" xfId="16589"/>
    <cellStyle name="20% - Accent2 9 3 6 3 2" xfId="38182"/>
    <cellStyle name="20% - Accent2 9 3 6 4" xfId="19386"/>
    <cellStyle name="20% - Accent2 9 3 6 4 2" xfId="40965"/>
    <cellStyle name="20% - Accent2 9 3 6 5" xfId="22171"/>
    <cellStyle name="20% - Accent2 9 3 6 5 2" xfId="43748"/>
    <cellStyle name="20% - Accent2 9 3 6 6" xfId="25024"/>
    <cellStyle name="20% - Accent2 9 3 6 6 2" xfId="46599"/>
    <cellStyle name="20% - Accent2 9 3 6 7" xfId="11371"/>
    <cellStyle name="20% - Accent2 9 3 6 7 2" xfId="32994"/>
    <cellStyle name="20% - Accent2 9 3 6 8" xfId="6108"/>
    <cellStyle name="20% - Accent2 9 3 6 9" xfId="27805"/>
    <cellStyle name="20% - Accent2 9 3 7" xfId="3486"/>
    <cellStyle name="20% - Accent2 9 3 7 10" xfId="49604"/>
    <cellStyle name="20% - Accent2 9 3 7 2" xfId="9624"/>
    <cellStyle name="20% - Accent2 9 3 7 2 2" xfId="15186"/>
    <cellStyle name="20% - Accent2 9 3 7 2 2 2" xfId="36798"/>
    <cellStyle name="20% - Accent2 9 3 7 2 3" xfId="31264"/>
    <cellStyle name="20% - Accent2 9 3 7 3" xfId="17633"/>
    <cellStyle name="20% - Accent2 9 3 7 3 2" xfId="39226"/>
    <cellStyle name="20% - Accent2 9 3 7 4" xfId="20430"/>
    <cellStyle name="20% - Accent2 9 3 7 4 2" xfId="42009"/>
    <cellStyle name="20% - Accent2 9 3 7 5" xfId="23215"/>
    <cellStyle name="20% - Accent2 9 3 7 5 2" xfId="44792"/>
    <cellStyle name="20% - Accent2 9 3 7 6" xfId="26068"/>
    <cellStyle name="20% - Accent2 9 3 7 6 2" xfId="47643"/>
    <cellStyle name="20% - Accent2 9 3 7 7" xfId="12415"/>
    <cellStyle name="20% - Accent2 9 3 7 7 2" xfId="34038"/>
    <cellStyle name="20% - Accent2 9 3 7 8" xfId="7206"/>
    <cellStyle name="20% - Accent2 9 3 7 9" xfId="28849"/>
    <cellStyle name="20% - Accent2 9 3 8" xfId="7543"/>
    <cellStyle name="20% - Accent2 9 3 8 2" xfId="17978"/>
    <cellStyle name="20% - Accent2 9 3 8 2 2" xfId="39571"/>
    <cellStyle name="20% - Accent2 9 3 8 3" xfId="20775"/>
    <cellStyle name="20% - Accent2 9 3 8 3 2" xfId="42354"/>
    <cellStyle name="20% - Accent2 9 3 8 4" xfId="23560"/>
    <cellStyle name="20% - Accent2 9 3 8 4 2" xfId="45137"/>
    <cellStyle name="20% - Accent2 9 3 8 5" xfId="26413"/>
    <cellStyle name="20% - Accent2 9 3 8 5 2" xfId="47988"/>
    <cellStyle name="20% - Accent2 9 3 8 6" xfId="12770"/>
    <cellStyle name="20% - Accent2 9 3 8 6 2" xfId="34383"/>
    <cellStyle name="20% - Accent2 9 3 8 7" xfId="29185"/>
    <cellStyle name="20% - Accent2 9 3 9" xfId="10343"/>
    <cellStyle name="20% - Accent2 9 3 9 2" xfId="31968"/>
    <cellStyle name="20% - Accent2 9 4" xfId="153"/>
    <cellStyle name="20% - Accent2 9 4 10" xfId="13110"/>
    <cellStyle name="20% - Accent2 9 4 10 2" xfId="34722"/>
    <cellStyle name="20% - Accent2 9 4 11" xfId="15586"/>
    <cellStyle name="20% - Accent2 9 4 11 2" xfId="37180"/>
    <cellStyle name="20% - Accent2 9 4 12" xfId="18384"/>
    <cellStyle name="20% - Accent2 9 4 12 2" xfId="39963"/>
    <cellStyle name="20% - Accent2 9 4 13" xfId="21167"/>
    <cellStyle name="20% - Accent2 9 4 13 2" xfId="42746"/>
    <cellStyle name="20% - Accent2 9 4 14" xfId="24022"/>
    <cellStyle name="20% - Accent2 9 4 14 2" xfId="45597"/>
    <cellStyle name="20% - Accent2 9 4 15" xfId="9995"/>
    <cellStyle name="20% - Accent2 9 4 15 2" xfId="31635"/>
    <cellStyle name="20% - Accent2 9 4 16" xfId="5071"/>
    <cellStyle name="20% - Accent2 9 4 17" xfId="26771"/>
    <cellStyle name="20% - Accent2 9 4 18" xfId="49605"/>
    <cellStyle name="20% - Accent2 9 4 2" xfId="154"/>
    <cellStyle name="20% - Accent2 9 4 2 10" xfId="18522"/>
    <cellStyle name="20% - Accent2 9 4 2 10 2" xfId="40101"/>
    <cellStyle name="20% - Accent2 9 4 2 11" xfId="21305"/>
    <cellStyle name="20% - Accent2 9 4 2 11 2" xfId="42884"/>
    <cellStyle name="20% - Accent2 9 4 2 12" xfId="24160"/>
    <cellStyle name="20% - Accent2 9 4 2 12 2" xfId="45735"/>
    <cellStyle name="20% - Accent2 9 4 2 13" xfId="10133"/>
    <cellStyle name="20% - Accent2 9 4 2 13 2" xfId="31773"/>
    <cellStyle name="20% - Accent2 9 4 2 14" xfId="5072"/>
    <cellStyle name="20% - Accent2 9 4 2 15" xfId="26772"/>
    <cellStyle name="20% - Accent2 9 4 2 16" xfId="49606"/>
    <cellStyle name="20% - Accent2 9 4 2 2" xfId="2912"/>
    <cellStyle name="20% - Accent2 9 4 2 2 10" xfId="27286"/>
    <cellStyle name="20% - Accent2 9 4 2 2 11" xfId="49607"/>
    <cellStyle name="20% - Accent2 9 4 2 2 2" xfId="4545"/>
    <cellStyle name="20% - Accent2 9 4 2 2 2 10" xfId="49608"/>
    <cellStyle name="20% - Accent2 9 4 2 2 2 2" xfId="9094"/>
    <cellStyle name="20% - Accent2 9 4 2 2 2 2 2" xfId="14658"/>
    <cellStyle name="20% - Accent2 9 4 2 2 2 2 2 2" xfId="36270"/>
    <cellStyle name="20% - Accent2 9 4 2 2 2 2 3" xfId="30736"/>
    <cellStyle name="20% - Accent2 9 4 2 2 2 2 4" xfId="49609"/>
    <cellStyle name="20% - Accent2 9 4 2 2 2 3" xfId="17105"/>
    <cellStyle name="20% - Accent2 9 4 2 2 2 3 2" xfId="38698"/>
    <cellStyle name="20% - Accent2 9 4 2 2 2 4" xfId="19902"/>
    <cellStyle name="20% - Accent2 9 4 2 2 2 4 2" xfId="41481"/>
    <cellStyle name="20% - Accent2 9 4 2 2 2 5" xfId="22687"/>
    <cellStyle name="20% - Accent2 9 4 2 2 2 5 2" xfId="44264"/>
    <cellStyle name="20% - Accent2 9 4 2 2 2 6" xfId="25540"/>
    <cellStyle name="20% - Accent2 9 4 2 2 2 6 2" xfId="47115"/>
    <cellStyle name="20% - Accent2 9 4 2 2 2 7" xfId="11887"/>
    <cellStyle name="20% - Accent2 9 4 2 2 2 7 2" xfId="33510"/>
    <cellStyle name="20% - Accent2 9 4 2 2 2 8" xfId="6673"/>
    <cellStyle name="20% - Accent2 9 4 2 2 2 9" xfId="28321"/>
    <cellStyle name="20% - Accent2 9 4 2 2 3" xfId="8059"/>
    <cellStyle name="20% - Accent2 9 4 2 2 3 2" xfId="13623"/>
    <cellStyle name="20% - Accent2 9 4 2 2 3 2 2" xfId="35235"/>
    <cellStyle name="20% - Accent2 9 4 2 2 3 2 3" xfId="49611"/>
    <cellStyle name="20% - Accent2 9 4 2 2 3 3" xfId="29701"/>
    <cellStyle name="20% - Accent2 9 4 2 2 3 4" xfId="49610"/>
    <cellStyle name="20% - Accent2 9 4 2 2 4" xfId="16070"/>
    <cellStyle name="20% - Accent2 9 4 2 2 4 2" xfId="37663"/>
    <cellStyle name="20% - Accent2 9 4 2 2 4 3" xfId="49612"/>
    <cellStyle name="20% - Accent2 9 4 2 2 5" xfId="18867"/>
    <cellStyle name="20% - Accent2 9 4 2 2 5 2" xfId="40446"/>
    <cellStyle name="20% - Accent2 9 4 2 2 6" xfId="21650"/>
    <cellStyle name="20% - Accent2 9 4 2 2 6 2" xfId="43229"/>
    <cellStyle name="20% - Accent2 9 4 2 2 7" xfId="24505"/>
    <cellStyle name="20% - Accent2 9 4 2 2 7 2" xfId="46080"/>
    <cellStyle name="20% - Accent2 9 4 2 2 8" xfId="10852"/>
    <cellStyle name="20% - Accent2 9 4 2 2 8 2" xfId="32475"/>
    <cellStyle name="20% - Accent2 9 4 2 2 9" xfId="5589"/>
    <cellStyle name="20% - Accent2 9 4 2 3" xfId="3290"/>
    <cellStyle name="20% - Accent2 9 4 2 3 10" xfId="27631"/>
    <cellStyle name="20% - Accent2 9 4 2 3 11" xfId="49613"/>
    <cellStyle name="20% - Accent2 9 4 2 3 2" xfId="4890"/>
    <cellStyle name="20% - Accent2 9 4 2 3 2 10" xfId="49614"/>
    <cellStyle name="20% - Accent2 9 4 2 3 2 2" xfId="9439"/>
    <cellStyle name="20% - Accent2 9 4 2 3 2 2 2" xfId="15003"/>
    <cellStyle name="20% - Accent2 9 4 2 3 2 2 2 2" xfId="36615"/>
    <cellStyle name="20% - Accent2 9 4 2 3 2 2 3" xfId="31081"/>
    <cellStyle name="20% - Accent2 9 4 2 3 2 3" xfId="17450"/>
    <cellStyle name="20% - Accent2 9 4 2 3 2 3 2" xfId="39043"/>
    <cellStyle name="20% - Accent2 9 4 2 3 2 4" xfId="20247"/>
    <cellStyle name="20% - Accent2 9 4 2 3 2 4 2" xfId="41826"/>
    <cellStyle name="20% - Accent2 9 4 2 3 2 5" xfId="23032"/>
    <cellStyle name="20% - Accent2 9 4 2 3 2 5 2" xfId="44609"/>
    <cellStyle name="20% - Accent2 9 4 2 3 2 6" xfId="25885"/>
    <cellStyle name="20% - Accent2 9 4 2 3 2 6 2" xfId="47460"/>
    <cellStyle name="20% - Accent2 9 4 2 3 2 7" xfId="12232"/>
    <cellStyle name="20% - Accent2 9 4 2 3 2 7 2" xfId="33855"/>
    <cellStyle name="20% - Accent2 9 4 2 3 2 8" xfId="7020"/>
    <cellStyle name="20% - Accent2 9 4 2 3 2 9" xfId="28666"/>
    <cellStyle name="20% - Accent2 9 4 2 3 3" xfId="8404"/>
    <cellStyle name="20% - Accent2 9 4 2 3 3 2" xfId="13968"/>
    <cellStyle name="20% - Accent2 9 4 2 3 3 2 2" xfId="35580"/>
    <cellStyle name="20% - Accent2 9 4 2 3 3 3" xfId="30046"/>
    <cellStyle name="20% - Accent2 9 4 2 3 4" xfId="16415"/>
    <cellStyle name="20% - Accent2 9 4 2 3 4 2" xfId="38008"/>
    <cellStyle name="20% - Accent2 9 4 2 3 5" xfId="19212"/>
    <cellStyle name="20% - Accent2 9 4 2 3 5 2" xfId="40791"/>
    <cellStyle name="20% - Accent2 9 4 2 3 6" xfId="21997"/>
    <cellStyle name="20% - Accent2 9 4 2 3 6 2" xfId="43574"/>
    <cellStyle name="20% - Accent2 9 4 2 3 7" xfId="24850"/>
    <cellStyle name="20% - Accent2 9 4 2 3 7 2" xfId="46425"/>
    <cellStyle name="20% - Accent2 9 4 2 3 8" xfId="11197"/>
    <cellStyle name="20% - Accent2 9 4 2 3 8 2" xfId="32820"/>
    <cellStyle name="20% - Accent2 9 4 2 3 9" xfId="5934"/>
    <cellStyle name="20% - Accent2 9 4 2 4" xfId="2299"/>
    <cellStyle name="20% - Accent2 9 4 2 4 10" xfId="49615"/>
    <cellStyle name="20% - Accent2 9 4 2 4 2" xfId="4033"/>
    <cellStyle name="20% - Accent2 9 4 2 4 2 2" xfId="14146"/>
    <cellStyle name="20% - Accent2 9 4 2 4 2 2 2" xfId="35758"/>
    <cellStyle name="20% - Accent2 9 4 2 4 2 3" xfId="8582"/>
    <cellStyle name="20% - Accent2 9 4 2 4 2 4" xfId="30224"/>
    <cellStyle name="20% - Accent2 9 4 2 4 2 5" xfId="49616"/>
    <cellStyle name="20% - Accent2 9 4 2 4 3" xfId="16593"/>
    <cellStyle name="20% - Accent2 9 4 2 4 3 2" xfId="38186"/>
    <cellStyle name="20% - Accent2 9 4 2 4 4" xfId="19390"/>
    <cellStyle name="20% - Accent2 9 4 2 4 4 2" xfId="40969"/>
    <cellStyle name="20% - Accent2 9 4 2 4 5" xfId="22175"/>
    <cellStyle name="20% - Accent2 9 4 2 4 5 2" xfId="43752"/>
    <cellStyle name="20% - Accent2 9 4 2 4 6" xfId="25028"/>
    <cellStyle name="20% - Accent2 9 4 2 4 6 2" xfId="46603"/>
    <cellStyle name="20% - Accent2 9 4 2 4 7" xfId="11375"/>
    <cellStyle name="20% - Accent2 9 4 2 4 7 2" xfId="32998"/>
    <cellStyle name="20% - Accent2 9 4 2 4 8" xfId="6112"/>
    <cellStyle name="20% - Accent2 9 4 2 4 9" xfId="27809"/>
    <cellStyle name="20% - Accent2 9 4 2 5" xfId="3490"/>
    <cellStyle name="20% - Accent2 9 4 2 5 10" xfId="49617"/>
    <cellStyle name="20% - Accent2 9 4 2 5 2" xfId="9786"/>
    <cellStyle name="20% - Accent2 9 4 2 5 2 2" xfId="15348"/>
    <cellStyle name="20% - Accent2 9 4 2 5 2 2 2" xfId="36960"/>
    <cellStyle name="20% - Accent2 9 4 2 5 2 3" xfId="31426"/>
    <cellStyle name="20% - Accent2 9 4 2 5 3" xfId="17795"/>
    <cellStyle name="20% - Accent2 9 4 2 5 3 2" xfId="39388"/>
    <cellStyle name="20% - Accent2 9 4 2 5 4" xfId="20592"/>
    <cellStyle name="20% - Accent2 9 4 2 5 4 2" xfId="42171"/>
    <cellStyle name="20% - Accent2 9 4 2 5 5" xfId="23377"/>
    <cellStyle name="20% - Accent2 9 4 2 5 5 2" xfId="44954"/>
    <cellStyle name="20% - Accent2 9 4 2 5 6" xfId="26230"/>
    <cellStyle name="20% - Accent2 9 4 2 5 6 2" xfId="47805"/>
    <cellStyle name="20% - Accent2 9 4 2 5 7" xfId="12577"/>
    <cellStyle name="20% - Accent2 9 4 2 5 7 2" xfId="34200"/>
    <cellStyle name="20% - Accent2 9 4 2 5 8" xfId="7368"/>
    <cellStyle name="20% - Accent2 9 4 2 5 9" xfId="29011"/>
    <cellStyle name="20% - Accent2 9 4 2 6" xfId="7547"/>
    <cellStyle name="20% - Accent2 9 4 2 6 2" xfId="18140"/>
    <cellStyle name="20% - Accent2 9 4 2 6 2 2" xfId="39733"/>
    <cellStyle name="20% - Accent2 9 4 2 6 3" xfId="20937"/>
    <cellStyle name="20% - Accent2 9 4 2 6 3 2" xfId="42516"/>
    <cellStyle name="20% - Accent2 9 4 2 6 4" xfId="23722"/>
    <cellStyle name="20% - Accent2 9 4 2 6 4 2" xfId="45299"/>
    <cellStyle name="20% - Accent2 9 4 2 6 5" xfId="26575"/>
    <cellStyle name="20% - Accent2 9 4 2 6 5 2" xfId="48150"/>
    <cellStyle name="20% - Accent2 9 4 2 6 6" xfId="12932"/>
    <cellStyle name="20% - Accent2 9 4 2 6 6 2" xfId="34545"/>
    <cellStyle name="20% - Accent2 9 4 2 6 7" xfId="29189"/>
    <cellStyle name="20% - Accent2 9 4 2 7" xfId="10505"/>
    <cellStyle name="20% - Accent2 9 4 2 7 2" xfId="32130"/>
    <cellStyle name="20% - Accent2 9 4 2 8" xfId="13111"/>
    <cellStyle name="20% - Accent2 9 4 2 8 2" xfId="34723"/>
    <cellStyle name="20% - Accent2 9 4 2 9" xfId="15724"/>
    <cellStyle name="20% - Accent2 9 4 2 9 2" xfId="37318"/>
    <cellStyle name="20% - Accent2 9 4 3" xfId="155"/>
    <cellStyle name="20% - Accent2 9 4 3 10" xfId="18614"/>
    <cellStyle name="20% - Accent2 9 4 3 10 2" xfId="40193"/>
    <cellStyle name="20% - Accent2 9 4 3 11" xfId="21397"/>
    <cellStyle name="20% - Accent2 9 4 3 11 2" xfId="42976"/>
    <cellStyle name="20% - Accent2 9 4 3 12" xfId="24252"/>
    <cellStyle name="20% - Accent2 9 4 3 12 2" xfId="45827"/>
    <cellStyle name="20% - Accent2 9 4 3 13" xfId="10225"/>
    <cellStyle name="20% - Accent2 9 4 3 13 2" xfId="31865"/>
    <cellStyle name="20% - Accent2 9 4 3 14" xfId="5073"/>
    <cellStyle name="20% - Accent2 9 4 3 15" xfId="26773"/>
    <cellStyle name="20% - Accent2 9 4 3 16" xfId="49618"/>
    <cellStyle name="20% - Accent2 9 4 3 2" xfId="3004"/>
    <cellStyle name="20% - Accent2 9 4 3 2 10" xfId="27378"/>
    <cellStyle name="20% - Accent2 9 4 3 2 11" xfId="49619"/>
    <cellStyle name="20% - Accent2 9 4 3 2 2" xfId="4637"/>
    <cellStyle name="20% - Accent2 9 4 3 2 2 10" xfId="49620"/>
    <cellStyle name="20% - Accent2 9 4 3 2 2 2" xfId="9186"/>
    <cellStyle name="20% - Accent2 9 4 3 2 2 2 2" xfId="14750"/>
    <cellStyle name="20% - Accent2 9 4 3 2 2 2 2 2" xfId="36362"/>
    <cellStyle name="20% - Accent2 9 4 3 2 2 2 3" xfId="30828"/>
    <cellStyle name="20% - Accent2 9 4 3 2 2 3" xfId="17197"/>
    <cellStyle name="20% - Accent2 9 4 3 2 2 3 2" xfId="38790"/>
    <cellStyle name="20% - Accent2 9 4 3 2 2 4" xfId="19994"/>
    <cellStyle name="20% - Accent2 9 4 3 2 2 4 2" xfId="41573"/>
    <cellStyle name="20% - Accent2 9 4 3 2 2 5" xfId="22779"/>
    <cellStyle name="20% - Accent2 9 4 3 2 2 5 2" xfId="44356"/>
    <cellStyle name="20% - Accent2 9 4 3 2 2 6" xfId="25632"/>
    <cellStyle name="20% - Accent2 9 4 3 2 2 6 2" xfId="47207"/>
    <cellStyle name="20% - Accent2 9 4 3 2 2 7" xfId="11979"/>
    <cellStyle name="20% - Accent2 9 4 3 2 2 7 2" xfId="33602"/>
    <cellStyle name="20% - Accent2 9 4 3 2 2 8" xfId="6765"/>
    <cellStyle name="20% - Accent2 9 4 3 2 2 9" xfId="28413"/>
    <cellStyle name="20% - Accent2 9 4 3 2 3" xfId="8151"/>
    <cellStyle name="20% - Accent2 9 4 3 2 3 2" xfId="13715"/>
    <cellStyle name="20% - Accent2 9 4 3 2 3 2 2" xfId="35327"/>
    <cellStyle name="20% - Accent2 9 4 3 2 3 3" xfId="29793"/>
    <cellStyle name="20% - Accent2 9 4 3 2 4" xfId="16162"/>
    <cellStyle name="20% - Accent2 9 4 3 2 4 2" xfId="37755"/>
    <cellStyle name="20% - Accent2 9 4 3 2 5" xfId="18959"/>
    <cellStyle name="20% - Accent2 9 4 3 2 5 2" xfId="40538"/>
    <cellStyle name="20% - Accent2 9 4 3 2 6" xfId="21742"/>
    <cellStyle name="20% - Accent2 9 4 3 2 6 2" xfId="43321"/>
    <cellStyle name="20% - Accent2 9 4 3 2 7" xfId="24597"/>
    <cellStyle name="20% - Accent2 9 4 3 2 7 2" xfId="46172"/>
    <cellStyle name="20% - Accent2 9 4 3 2 8" xfId="10944"/>
    <cellStyle name="20% - Accent2 9 4 3 2 8 2" xfId="32567"/>
    <cellStyle name="20% - Accent2 9 4 3 2 9" xfId="5681"/>
    <cellStyle name="20% - Accent2 9 4 3 3" xfId="3382"/>
    <cellStyle name="20% - Accent2 9 4 3 3 10" xfId="27723"/>
    <cellStyle name="20% - Accent2 9 4 3 3 11" xfId="49621"/>
    <cellStyle name="20% - Accent2 9 4 3 3 2" xfId="4982"/>
    <cellStyle name="20% - Accent2 9 4 3 3 2 10" xfId="49622"/>
    <cellStyle name="20% - Accent2 9 4 3 3 2 2" xfId="9531"/>
    <cellStyle name="20% - Accent2 9 4 3 3 2 2 2" xfId="15095"/>
    <cellStyle name="20% - Accent2 9 4 3 3 2 2 2 2" xfId="36707"/>
    <cellStyle name="20% - Accent2 9 4 3 3 2 2 3" xfId="31173"/>
    <cellStyle name="20% - Accent2 9 4 3 3 2 3" xfId="17542"/>
    <cellStyle name="20% - Accent2 9 4 3 3 2 3 2" xfId="39135"/>
    <cellStyle name="20% - Accent2 9 4 3 3 2 4" xfId="20339"/>
    <cellStyle name="20% - Accent2 9 4 3 3 2 4 2" xfId="41918"/>
    <cellStyle name="20% - Accent2 9 4 3 3 2 5" xfId="23124"/>
    <cellStyle name="20% - Accent2 9 4 3 3 2 5 2" xfId="44701"/>
    <cellStyle name="20% - Accent2 9 4 3 3 2 6" xfId="25977"/>
    <cellStyle name="20% - Accent2 9 4 3 3 2 6 2" xfId="47552"/>
    <cellStyle name="20% - Accent2 9 4 3 3 2 7" xfId="12324"/>
    <cellStyle name="20% - Accent2 9 4 3 3 2 7 2" xfId="33947"/>
    <cellStyle name="20% - Accent2 9 4 3 3 2 8" xfId="7112"/>
    <cellStyle name="20% - Accent2 9 4 3 3 2 9" xfId="28758"/>
    <cellStyle name="20% - Accent2 9 4 3 3 3" xfId="8496"/>
    <cellStyle name="20% - Accent2 9 4 3 3 3 2" xfId="14060"/>
    <cellStyle name="20% - Accent2 9 4 3 3 3 2 2" xfId="35672"/>
    <cellStyle name="20% - Accent2 9 4 3 3 3 3" xfId="30138"/>
    <cellStyle name="20% - Accent2 9 4 3 3 4" xfId="16507"/>
    <cellStyle name="20% - Accent2 9 4 3 3 4 2" xfId="38100"/>
    <cellStyle name="20% - Accent2 9 4 3 3 5" xfId="19304"/>
    <cellStyle name="20% - Accent2 9 4 3 3 5 2" xfId="40883"/>
    <cellStyle name="20% - Accent2 9 4 3 3 6" xfId="22089"/>
    <cellStyle name="20% - Accent2 9 4 3 3 6 2" xfId="43666"/>
    <cellStyle name="20% - Accent2 9 4 3 3 7" xfId="24942"/>
    <cellStyle name="20% - Accent2 9 4 3 3 7 2" xfId="46517"/>
    <cellStyle name="20% - Accent2 9 4 3 3 8" xfId="11289"/>
    <cellStyle name="20% - Accent2 9 4 3 3 8 2" xfId="32912"/>
    <cellStyle name="20% - Accent2 9 4 3 3 9" xfId="6026"/>
    <cellStyle name="20% - Accent2 9 4 3 4" xfId="2300"/>
    <cellStyle name="20% - Accent2 9 4 3 4 10" xfId="49623"/>
    <cellStyle name="20% - Accent2 9 4 3 4 2" xfId="4034"/>
    <cellStyle name="20% - Accent2 9 4 3 4 2 2" xfId="14147"/>
    <cellStyle name="20% - Accent2 9 4 3 4 2 2 2" xfId="35759"/>
    <cellStyle name="20% - Accent2 9 4 3 4 2 3" xfId="8583"/>
    <cellStyle name="20% - Accent2 9 4 3 4 2 4" xfId="30225"/>
    <cellStyle name="20% - Accent2 9 4 3 4 3" xfId="16594"/>
    <cellStyle name="20% - Accent2 9 4 3 4 3 2" xfId="38187"/>
    <cellStyle name="20% - Accent2 9 4 3 4 4" xfId="19391"/>
    <cellStyle name="20% - Accent2 9 4 3 4 4 2" xfId="40970"/>
    <cellStyle name="20% - Accent2 9 4 3 4 5" xfId="22176"/>
    <cellStyle name="20% - Accent2 9 4 3 4 5 2" xfId="43753"/>
    <cellStyle name="20% - Accent2 9 4 3 4 6" xfId="25029"/>
    <cellStyle name="20% - Accent2 9 4 3 4 6 2" xfId="46604"/>
    <cellStyle name="20% - Accent2 9 4 3 4 7" xfId="11376"/>
    <cellStyle name="20% - Accent2 9 4 3 4 7 2" xfId="32999"/>
    <cellStyle name="20% - Accent2 9 4 3 4 8" xfId="6113"/>
    <cellStyle name="20% - Accent2 9 4 3 4 9" xfId="27810"/>
    <cellStyle name="20% - Accent2 9 4 3 5" xfId="3491"/>
    <cellStyle name="20% - Accent2 9 4 3 5 2" xfId="9878"/>
    <cellStyle name="20% - Accent2 9 4 3 5 2 2" xfId="15440"/>
    <cellStyle name="20% - Accent2 9 4 3 5 2 2 2" xfId="37052"/>
    <cellStyle name="20% - Accent2 9 4 3 5 2 3" xfId="31518"/>
    <cellStyle name="20% - Accent2 9 4 3 5 3" xfId="17887"/>
    <cellStyle name="20% - Accent2 9 4 3 5 3 2" xfId="39480"/>
    <cellStyle name="20% - Accent2 9 4 3 5 4" xfId="20684"/>
    <cellStyle name="20% - Accent2 9 4 3 5 4 2" xfId="42263"/>
    <cellStyle name="20% - Accent2 9 4 3 5 5" xfId="23469"/>
    <cellStyle name="20% - Accent2 9 4 3 5 5 2" xfId="45046"/>
    <cellStyle name="20% - Accent2 9 4 3 5 6" xfId="26322"/>
    <cellStyle name="20% - Accent2 9 4 3 5 6 2" xfId="47897"/>
    <cellStyle name="20% - Accent2 9 4 3 5 7" xfId="12669"/>
    <cellStyle name="20% - Accent2 9 4 3 5 7 2" xfId="34292"/>
    <cellStyle name="20% - Accent2 9 4 3 5 8" xfId="7460"/>
    <cellStyle name="20% - Accent2 9 4 3 5 9" xfId="29103"/>
    <cellStyle name="20% - Accent2 9 4 3 6" xfId="7548"/>
    <cellStyle name="20% - Accent2 9 4 3 6 2" xfId="18232"/>
    <cellStyle name="20% - Accent2 9 4 3 6 2 2" xfId="39825"/>
    <cellStyle name="20% - Accent2 9 4 3 6 3" xfId="21029"/>
    <cellStyle name="20% - Accent2 9 4 3 6 3 2" xfId="42608"/>
    <cellStyle name="20% - Accent2 9 4 3 6 4" xfId="23814"/>
    <cellStyle name="20% - Accent2 9 4 3 6 4 2" xfId="45391"/>
    <cellStyle name="20% - Accent2 9 4 3 6 5" xfId="26667"/>
    <cellStyle name="20% - Accent2 9 4 3 6 5 2" xfId="48242"/>
    <cellStyle name="20% - Accent2 9 4 3 6 6" xfId="13024"/>
    <cellStyle name="20% - Accent2 9 4 3 6 6 2" xfId="34637"/>
    <cellStyle name="20% - Accent2 9 4 3 6 7" xfId="29190"/>
    <cellStyle name="20% - Accent2 9 4 3 7" xfId="10597"/>
    <cellStyle name="20% - Accent2 9 4 3 7 2" xfId="32222"/>
    <cellStyle name="20% - Accent2 9 4 3 8" xfId="13112"/>
    <cellStyle name="20% - Accent2 9 4 3 8 2" xfId="34724"/>
    <cellStyle name="20% - Accent2 9 4 3 9" xfId="15816"/>
    <cellStyle name="20% - Accent2 9 4 3 9 2" xfId="37410"/>
    <cellStyle name="20% - Accent2 9 4 4" xfId="2774"/>
    <cellStyle name="20% - Accent2 9 4 4 10" xfId="27148"/>
    <cellStyle name="20% - Accent2 9 4 4 11" xfId="49624"/>
    <cellStyle name="20% - Accent2 9 4 4 2" xfId="4407"/>
    <cellStyle name="20% - Accent2 9 4 4 2 10" xfId="49625"/>
    <cellStyle name="20% - Accent2 9 4 4 2 2" xfId="8956"/>
    <cellStyle name="20% - Accent2 9 4 4 2 2 2" xfId="14520"/>
    <cellStyle name="20% - Accent2 9 4 4 2 2 2 2" xfId="36132"/>
    <cellStyle name="20% - Accent2 9 4 4 2 2 3" xfId="30598"/>
    <cellStyle name="20% - Accent2 9 4 4 2 3" xfId="16967"/>
    <cellStyle name="20% - Accent2 9 4 4 2 3 2" xfId="38560"/>
    <cellStyle name="20% - Accent2 9 4 4 2 4" xfId="19764"/>
    <cellStyle name="20% - Accent2 9 4 4 2 4 2" xfId="41343"/>
    <cellStyle name="20% - Accent2 9 4 4 2 5" xfId="22549"/>
    <cellStyle name="20% - Accent2 9 4 4 2 5 2" xfId="44126"/>
    <cellStyle name="20% - Accent2 9 4 4 2 6" xfId="25402"/>
    <cellStyle name="20% - Accent2 9 4 4 2 6 2" xfId="46977"/>
    <cellStyle name="20% - Accent2 9 4 4 2 7" xfId="11749"/>
    <cellStyle name="20% - Accent2 9 4 4 2 7 2" xfId="33372"/>
    <cellStyle name="20% - Accent2 9 4 4 2 8" xfId="6535"/>
    <cellStyle name="20% - Accent2 9 4 4 2 9" xfId="28183"/>
    <cellStyle name="20% - Accent2 9 4 4 3" xfId="7921"/>
    <cellStyle name="20% - Accent2 9 4 4 3 2" xfId="13485"/>
    <cellStyle name="20% - Accent2 9 4 4 3 2 2" xfId="35097"/>
    <cellStyle name="20% - Accent2 9 4 4 3 3" xfId="29563"/>
    <cellStyle name="20% - Accent2 9 4 4 4" xfId="15932"/>
    <cellStyle name="20% - Accent2 9 4 4 4 2" xfId="37525"/>
    <cellStyle name="20% - Accent2 9 4 4 5" xfId="18729"/>
    <cellStyle name="20% - Accent2 9 4 4 5 2" xfId="40308"/>
    <cellStyle name="20% - Accent2 9 4 4 6" xfId="21512"/>
    <cellStyle name="20% - Accent2 9 4 4 6 2" xfId="43091"/>
    <cellStyle name="20% - Accent2 9 4 4 7" xfId="24367"/>
    <cellStyle name="20% - Accent2 9 4 4 7 2" xfId="45942"/>
    <cellStyle name="20% - Accent2 9 4 4 8" xfId="10714"/>
    <cellStyle name="20% - Accent2 9 4 4 8 2" xfId="32337"/>
    <cellStyle name="20% - Accent2 9 4 4 9" xfId="5451"/>
    <cellStyle name="20% - Accent2 9 4 5" xfId="3132"/>
    <cellStyle name="20% - Accent2 9 4 5 10" xfId="27493"/>
    <cellStyle name="20% - Accent2 9 4 5 11" xfId="49626"/>
    <cellStyle name="20% - Accent2 9 4 5 2" xfId="4752"/>
    <cellStyle name="20% - Accent2 9 4 5 2 10" xfId="49627"/>
    <cellStyle name="20% - Accent2 9 4 5 2 2" xfId="9301"/>
    <cellStyle name="20% - Accent2 9 4 5 2 2 2" xfId="14865"/>
    <cellStyle name="20% - Accent2 9 4 5 2 2 2 2" xfId="36477"/>
    <cellStyle name="20% - Accent2 9 4 5 2 2 3" xfId="30943"/>
    <cellStyle name="20% - Accent2 9 4 5 2 3" xfId="17312"/>
    <cellStyle name="20% - Accent2 9 4 5 2 3 2" xfId="38905"/>
    <cellStyle name="20% - Accent2 9 4 5 2 4" xfId="20109"/>
    <cellStyle name="20% - Accent2 9 4 5 2 4 2" xfId="41688"/>
    <cellStyle name="20% - Accent2 9 4 5 2 5" xfId="22894"/>
    <cellStyle name="20% - Accent2 9 4 5 2 5 2" xfId="44471"/>
    <cellStyle name="20% - Accent2 9 4 5 2 6" xfId="25747"/>
    <cellStyle name="20% - Accent2 9 4 5 2 6 2" xfId="47322"/>
    <cellStyle name="20% - Accent2 9 4 5 2 7" xfId="12094"/>
    <cellStyle name="20% - Accent2 9 4 5 2 7 2" xfId="33717"/>
    <cellStyle name="20% - Accent2 9 4 5 2 8" xfId="6882"/>
    <cellStyle name="20% - Accent2 9 4 5 2 9" xfId="28528"/>
    <cellStyle name="20% - Accent2 9 4 5 3" xfId="8266"/>
    <cellStyle name="20% - Accent2 9 4 5 3 2" xfId="13830"/>
    <cellStyle name="20% - Accent2 9 4 5 3 2 2" xfId="35442"/>
    <cellStyle name="20% - Accent2 9 4 5 3 3" xfId="29908"/>
    <cellStyle name="20% - Accent2 9 4 5 4" xfId="16277"/>
    <cellStyle name="20% - Accent2 9 4 5 4 2" xfId="37870"/>
    <cellStyle name="20% - Accent2 9 4 5 5" xfId="19074"/>
    <cellStyle name="20% - Accent2 9 4 5 5 2" xfId="40653"/>
    <cellStyle name="20% - Accent2 9 4 5 6" xfId="21859"/>
    <cellStyle name="20% - Accent2 9 4 5 6 2" xfId="43436"/>
    <cellStyle name="20% - Accent2 9 4 5 7" xfId="24712"/>
    <cellStyle name="20% - Accent2 9 4 5 7 2" xfId="46287"/>
    <cellStyle name="20% - Accent2 9 4 5 8" xfId="11059"/>
    <cellStyle name="20% - Accent2 9 4 5 8 2" xfId="32682"/>
    <cellStyle name="20% - Accent2 9 4 5 9" xfId="5796"/>
    <cellStyle name="20% - Accent2 9 4 6" xfId="2298"/>
    <cellStyle name="20% - Accent2 9 4 6 10" xfId="49628"/>
    <cellStyle name="20% - Accent2 9 4 6 2" xfId="4032"/>
    <cellStyle name="20% - Accent2 9 4 6 2 2" xfId="14145"/>
    <cellStyle name="20% - Accent2 9 4 6 2 2 2" xfId="35757"/>
    <cellStyle name="20% - Accent2 9 4 6 2 3" xfId="8581"/>
    <cellStyle name="20% - Accent2 9 4 6 2 4" xfId="30223"/>
    <cellStyle name="20% - Accent2 9 4 6 3" xfId="16592"/>
    <cellStyle name="20% - Accent2 9 4 6 3 2" xfId="38185"/>
    <cellStyle name="20% - Accent2 9 4 6 4" xfId="19389"/>
    <cellStyle name="20% - Accent2 9 4 6 4 2" xfId="40968"/>
    <cellStyle name="20% - Accent2 9 4 6 5" xfId="22174"/>
    <cellStyle name="20% - Accent2 9 4 6 5 2" xfId="43751"/>
    <cellStyle name="20% - Accent2 9 4 6 6" xfId="25027"/>
    <cellStyle name="20% - Accent2 9 4 6 6 2" xfId="46602"/>
    <cellStyle name="20% - Accent2 9 4 6 7" xfId="11374"/>
    <cellStyle name="20% - Accent2 9 4 6 7 2" xfId="32997"/>
    <cellStyle name="20% - Accent2 9 4 6 8" xfId="6111"/>
    <cellStyle name="20% - Accent2 9 4 6 9" xfId="27808"/>
    <cellStyle name="20% - Accent2 9 4 7" xfId="3489"/>
    <cellStyle name="20% - Accent2 9 4 7 2" xfId="9648"/>
    <cellStyle name="20% - Accent2 9 4 7 2 2" xfId="15210"/>
    <cellStyle name="20% - Accent2 9 4 7 2 2 2" xfId="36822"/>
    <cellStyle name="20% - Accent2 9 4 7 2 3" xfId="31288"/>
    <cellStyle name="20% - Accent2 9 4 7 3" xfId="17657"/>
    <cellStyle name="20% - Accent2 9 4 7 3 2" xfId="39250"/>
    <cellStyle name="20% - Accent2 9 4 7 4" xfId="20454"/>
    <cellStyle name="20% - Accent2 9 4 7 4 2" xfId="42033"/>
    <cellStyle name="20% - Accent2 9 4 7 5" xfId="23239"/>
    <cellStyle name="20% - Accent2 9 4 7 5 2" xfId="44816"/>
    <cellStyle name="20% - Accent2 9 4 7 6" xfId="26092"/>
    <cellStyle name="20% - Accent2 9 4 7 6 2" xfId="47667"/>
    <cellStyle name="20% - Accent2 9 4 7 7" xfId="12439"/>
    <cellStyle name="20% - Accent2 9 4 7 7 2" xfId="34062"/>
    <cellStyle name="20% - Accent2 9 4 7 8" xfId="7230"/>
    <cellStyle name="20% - Accent2 9 4 7 9" xfId="28873"/>
    <cellStyle name="20% - Accent2 9 4 8" xfId="7546"/>
    <cellStyle name="20% - Accent2 9 4 8 2" xfId="18002"/>
    <cellStyle name="20% - Accent2 9 4 8 2 2" xfId="39595"/>
    <cellStyle name="20% - Accent2 9 4 8 3" xfId="20799"/>
    <cellStyle name="20% - Accent2 9 4 8 3 2" xfId="42378"/>
    <cellStyle name="20% - Accent2 9 4 8 4" xfId="23584"/>
    <cellStyle name="20% - Accent2 9 4 8 4 2" xfId="45161"/>
    <cellStyle name="20% - Accent2 9 4 8 5" xfId="26437"/>
    <cellStyle name="20% - Accent2 9 4 8 5 2" xfId="48012"/>
    <cellStyle name="20% - Accent2 9 4 8 6" xfId="12794"/>
    <cellStyle name="20% - Accent2 9 4 8 6 2" xfId="34407"/>
    <cellStyle name="20% - Accent2 9 4 8 7" xfId="29188"/>
    <cellStyle name="20% - Accent2 9 4 9" xfId="10367"/>
    <cellStyle name="20% - Accent2 9 4 9 2" xfId="31992"/>
    <cellStyle name="20% - Accent2 9 5" xfId="156"/>
    <cellStyle name="20% - Accent2 9 5 10" xfId="13113"/>
    <cellStyle name="20% - Accent2 9 5 10 2" xfId="34725"/>
    <cellStyle name="20% - Accent2 9 5 11" xfId="15610"/>
    <cellStyle name="20% - Accent2 9 5 11 2" xfId="37204"/>
    <cellStyle name="20% - Accent2 9 5 12" xfId="18408"/>
    <cellStyle name="20% - Accent2 9 5 12 2" xfId="39987"/>
    <cellStyle name="20% - Accent2 9 5 13" xfId="21191"/>
    <cellStyle name="20% - Accent2 9 5 13 2" xfId="42770"/>
    <cellStyle name="20% - Accent2 9 5 14" xfId="24046"/>
    <cellStyle name="20% - Accent2 9 5 14 2" xfId="45621"/>
    <cellStyle name="20% - Accent2 9 5 15" xfId="10019"/>
    <cellStyle name="20% - Accent2 9 5 15 2" xfId="31659"/>
    <cellStyle name="20% - Accent2 9 5 16" xfId="5074"/>
    <cellStyle name="20% - Accent2 9 5 17" xfId="26774"/>
    <cellStyle name="20% - Accent2 9 5 18" xfId="49629"/>
    <cellStyle name="20% - Accent2 9 5 2" xfId="157"/>
    <cellStyle name="20% - Accent2 9 5 2 10" xfId="18546"/>
    <cellStyle name="20% - Accent2 9 5 2 10 2" xfId="40125"/>
    <cellStyle name="20% - Accent2 9 5 2 11" xfId="21329"/>
    <cellStyle name="20% - Accent2 9 5 2 11 2" xfId="42908"/>
    <cellStyle name="20% - Accent2 9 5 2 12" xfId="24184"/>
    <cellStyle name="20% - Accent2 9 5 2 12 2" xfId="45759"/>
    <cellStyle name="20% - Accent2 9 5 2 13" xfId="10157"/>
    <cellStyle name="20% - Accent2 9 5 2 13 2" xfId="31797"/>
    <cellStyle name="20% - Accent2 9 5 2 14" xfId="5075"/>
    <cellStyle name="20% - Accent2 9 5 2 15" xfId="26775"/>
    <cellStyle name="20% - Accent2 9 5 2 16" xfId="49630"/>
    <cellStyle name="20% - Accent2 9 5 2 2" xfId="2936"/>
    <cellStyle name="20% - Accent2 9 5 2 2 10" xfId="27310"/>
    <cellStyle name="20% - Accent2 9 5 2 2 11" xfId="49631"/>
    <cellStyle name="20% - Accent2 9 5 2 2 2" xfId="4569"/>
    <cellStyle name="20% - Accent2 9 5 2 2 2 10" xfId="49632"/>
    <cellStyle name="20% - Accent2 9 5 2 2 2 2" xfId="9118"/>
    <cellStyle name="20% - Accent2 9 5 2 2 2 2 2" xfId="14682"/>
    <cellStyle name="20% - Accent2 9 5 2 2 2 2 2 2" xfId="36294"/>
    <cellStyle name="20% - Accent2 9 5 2 2 2 2 3" xfId="30760"/>
    <cellStyle name="20% - Accent2 9 5 2 2 2 3" xfId="17129"/>
    <cellStyle name="20% - Accent2 9 5 2 2 2 3 2" xfId="38722"/>
    <cellStyle name="20% - Accent2 9 5 2 2 2 4" xfId="19926"/>
    <cellStyle name="20% - Accent2 9 5 2 2 2 4 2" xfId="41505"/>
    <cellStyle name="20% - Accent2 9 5 2 2 2 5" xfId="22711"/>
    <cellStyle name="20% - Accent2 9 5 2 2 2 5 2" xfId="44288"/>
    <cellStyle name="20% - Accent2 9 5 2 2 2 6" xfId="25564"/>
    <cellStyle name="20% - Accent2 9 5 2 2 2 6 2" xfId="47139"/>
    <cellStyle name="20% - Accent2 9 5 2 2 2 7" xfId="11911"/>
    <cellStyle name="20% - Accent2 9 5 2 2 2 7 2" xfId="33534"/>
    <cellStyle name="20% - Accent2 9 5 2 2 2 8" xfId="6697"/>
    <cellStyle name="20% - Accent2 9 5 2 2 2 9" xfId="28345"/>
    <cellStyle name="20% - Accent2 9 5 2 2 3" xfId="8083"/>
    <cellStyle name="20% - Accent2 9 5 2 2 3 2" xfId="13647"/>
    <cellStyle name="20% - Accent2 9 5 2 2 3 2 2" xfId="35259"/>
    <cellStyle name="20% - Accent2 9 5 2 2 3 3" xfId="29725"/>
    <cellStyle name="20% - Accent2 9 5 2 2 4" xfId="16094"/>
    <cellStyle name="20% - Accent2 9 5 2 2 4 2" xfId="37687"/>
    <cellStyle name="20% - Accent2 9 5 2 2 5" xfId="18891"/>
    <cellStyle name="20% - Accent2 9 5 2 2 5 2" xfId="40470"/>
    <cellStyle name="20% - Accent2 9 5 2 2 6" xfId="21674"/>
    <cellStyle name="20% - Accent2 9 5 2 2 6 2" xfId="43253"/>
    <cellStyle name="20% - Accent2 9 5 2 2 7" xfId="24529"/>
    <cellStyle name="20% - Accent2 9 5 2 2 7 2" xfId="46104"/>
    <cellStyle name="20% - Accent2 9 5 2 2 8" xfId="10876"/>
    <cellStyle name="20% - Accent2 9 5 2 2 8 2" xfId="32499"/>
    <cellStyle name="20% - Accent2 9 5 2 2 9" xfId="5613"/>
    <cellStyle name="20% - Accent2 9 5 2 3" xfId="3314"/>
    <cellStyle name="20% - Accent2 9 5 2 3 10" xfId="27655"/>
    <cellStyle name="20% - Accent2 9 5 2 3 11" xfId="49633"/>
    <cellStyle name="20% - Accent2 9 5 2 3 2" xfId="4914"/>
    <cellStyle name="20% - Accent2 9 5 2 3 2 10" xfId="49634"/>
    <cellStyle name="20% - Accent2 9 5 2 3 2 2" xfId="9463"/>
    <cellStyle name="20% - Accent2 9 5 2 3 2 2 2" xfId="15027"/>
    <cellStyle name="20% - Accent2 9 5 2 3 2 2 2 2" xfId="36639"/>
    <cellStyle name="20% - Accent2 9 5 2 3 2 2 3" xfId="31105"/>
    <cellStyle name="20% - Accent2 9 5 2 3 2 3" xfId="17474"/>
    <cellStyle name="20% - Accent2 9 5 2 3 2 3 2" xfId="39067"/>
    <cellStyle name="20% - Accent2 9 5 2 3 2 4" xfId="20271"/>
    <cellStyle name="20% - Accent2 9 5 2 3 2 4 2" xfId="41850"/>
    <cellStyle name="20% - Accent2 9 5 2 3 2 5" xfId="23056"/>
    <cellStyle name="20% - Accent2 9 5 2 3 2 5 2" xfId="44633"/>
    <cellStyle name="20% - Accent2 9 5 2 3 2 6" xfId="25909"/>
    <cellStyle name="20% - Accent2 9 5 2 3 2 6 2" xfId="47484"/>
    <cellStyle name="20% - Accent2 9 5 2 3 2 7" xfId="12256"/>
    <cellStyle name="20% - Accent2 9 5 2 3 2 7 2" xfId="33879"/>
    <cellStyle name="20% - Accent2 9 5 2 3 2 8" xfId="7044"/>
    <cellStyle name="20% - Accent2 9 5 2 3 2 9" xfId="28690"/>
    <cellStyle name="20% - Accent2 9 5 2 3 3" xfId="8428"/>
    <cellStyle name="20% - Accent2 9 5 2 3 3 2" xfId="13992"/>
    <cellStyle name="20% - Accent2 9 5 2 3 3 2 2" xfId="35604"/>
    <cellStyle name="20% - Accent2 9 5 2 3 3 3" xfId="30070"/>
    <cellStyle name="20% - Accent2 9 5 2 3 4" xfId="16439"/>
    <cellStyle name="20% - Accent2 9 5 2 3 4 2" xfId="38032"/>
    <cellStyle name="20% - Accent2 9 5 2 3 5" xfId="19236"/>
    <cellStyle name="20% - Accent2 9 5 2 3 5 2" xfId="40815"/>
    <cellStyle name="20% - Accent2 9 5 2 3 6" xfId="22021"/>
    <cellStyle name="20% - Accent2 9 5 2 3 6 2" xfId="43598"/>
    <cellStyle name="20% - Accent2 9 5 2 3 7" xfId="24874"/>
    <cellStyle name="20% - Accent2 9 5 2 3 7 2" xfId="46449"/>
    <cellStyle name="20% - Accent2 9 5 2 3 8" xfId="11221"/>
    <cellStyle name="20% - Accent2 9 5 2 3 8 2" xfId="32844"/>
    <cellStyle name="20% - Accent2 9 5 2 3 9" xfId="5958"/>
    <cellStyle name="20% - Accent2 9 5 2 4" xfId="2302"/>
    <cellStyle name="20% - Accent2 9 5 2 4 10" xfId="49635"/>
    <cellStyle name="20% - Accent2 9 5 2 4 2" xfId="4036"/>
    <cellStyle name="20% - Accent2 9 5 2 4 2 2" xfId="14149"/>
    <cellStyle name="20% - Accent2 9 5 2 4 2 2 2" xfId="35761"/>
    <cellStyle name="20% - Accent2 9 5 2 4 2 3" xfId="8585"/>
    <cellStyle name="20% - Accent2 9 5 2 4 2 4" xfId="30227"/>
    <cellStyle name="20% - Accent2 9 5 2 4 3" xfId="16596"/>
    <cellStyle name="20% - Accent2 9 5 2 4 3 2" xfId="38189"/>
    <cellStyle name="20% - Accent2 9 5 2 4 4" xfId="19393"/>
    <cellStyle name="20% - Accent2 9 5 2 4 4 2" xfId="40972"/>
    <cellStyle name="20% - Accent2 9 5 2 4 5" xfId="22178"/>
    <cellStyle name="20% - Accent2 9 5 2 4 5 2" xfId="43755"/>
    <cellStyle name="20% - Accent2 9 5 2 4 6" xfId="25031"/>
    <cellStyle name="20% - Accent2 9 5 2 4 6 2" xfId="46606"/>
    <cellStyle name="20% - Accent2 9 5 2 4 7" xfId="11378"/>
    <cellStyle name="20% - Accent2 9 5 2 4 7 2" xfId="33001"/>
    <cellStyle name="20% - Accent2 9 5 2 4 8" xfId="6115"/>
    <cellStyle name="20% - Accent2 9 5 2 4 9" xfId="27812"/>
    <cellStyle name="20% - Accent2 9 5 2 5" xfId="3493"/>
    <cellStyle name="20% - Accent2 9 5 2 5 2" xfId="9810"/>
    <cellStyle name="20% - Accent2 9 5 2 5 2 2" xfId="15372"/>
    <cellStyle name="20% - Accent2 9 5 2 5 2 2 2" xfId="36984"/>
    <cellStyle name="20% - Accent2 9 5 2 5 2 3" xfId="31450"/>
    <cellStyle name="20% - Accent2 9 5 2 5 3" xfId="17819"/>
    <cellStyle name="20% - Accent2 9 5 2 5 3 2" xfId="39412"/>
    <cellStyle name="20% - Accent2 9 5 2 5 4" xfId="20616"/>
    <cellStyle name="20% - Accent2 9 5 2 5 4 2" xfId="42195"/>
    <cellStyle name="20% - Accent2 9 5 2 5 5" xfId="23401"/>
    <cellStyle name="20% - Accent2 9 5 2 5 5 2" xfId="44978"/>
    <cellStyle name="20% - Accent2 9 5 2 5 6" xfId="26254"/>
    <cellStyle name="20% - Accent2 9 5 2 5 6 2" xfId="47829"/>
    <cellStyle name="20% - Accent2 9 5 2 5 7" xfId="12601"/>
    <cellStyle name="20% - Accent2 9 5 2 5 7 2" xfId="34224"/>
    <cellStyle name="20% - Accent2 9 5 2 5 8" xfId="7392"/>
    <cellStyle name="20% - Accent2 9 5 2 5 9" xfId="29035"/>
    <cellStyle name="20% - Accent2 9 5 2 6" xfId="7550"/>
    <cellStyle name="20% - Accent2 9 5 2 6 2" xfId="18164"/>
    <cellStyle name="20% - Accent2 9 5 2 6 2 2" xfId="39757"/>
    <cellStyle name="20% - Accent2 9 5 2 6 3" xfId="20961"/>
    <cellStyle name="20% - Accent2 9 5 2 6 3 2" xfId="42540"/>
    <cellStyle name="20% - Accent2 9 5 2 6 4" xfId="23746"/>
    <cellStyle name="20% - Accent2 9 5 2 6 4 2" xfId="45323"/>
    <cellStyle name="20% - Accent2 9 5 2 6 5" xfId="26599"/>
    <cellStyle name="20% - Accent2 9 5 2 6 5 2" xfId="48174"/>
    <cellStyle name="20% - Accent2 9 5 2 6 6" xfId="12956"/>
    <cellStyle name="20% - Accent2 9 5 2 6 6 2" xfId="34569"/>
    <cellStyle name="20% - Accent2 9 5 2 6 7" xfId="29192"/>
    <cellStyle name="20% - Accent2 9 5 2 7" xfId="10529"/>
    <cellStyle name="20% - Accent2 9 5 2 7 2" xfId="32154"/>
    <cellStyle name="20% - Accent2 9 5 2 8" xfId="13114"/>
    <cellStyle name="20% - Accent2 9 5 2 8 2" xfId="34726"/>
    <cellStyle name="20% - Accent2 9 5 2 9" xfId="15748"/>
    <cellStyle name="20% - Accent2 9 5 2 9 2" xfId="37342"/>
    <cellStyle name="20% - Accent2 9 5 3" xfId="158"/>
    <cellStyle name="20% - Accent2 9 5 3 10" xfId="18638"/>
    <cellStyle name="20% - Accent2 9 5 3 10 2" xfId="40217"/>
    <cellStyle name="20% - Accent2 9 5 3 11" xfId="21421"/>
    <cellStyle name="20% - Accent2 9 5 3 11 2" xfId="43000"/>
    <cellStyle name="20% - Accent2 9 5 3 12" xfId="24276"/>
    <cellStyle name="20% - Accent2 9 5 3 12 2" xfId="45851"/>
    <cellStyle name="20% - Accent2 9 5 3 13" xfId="10249"/>
    <cellStyle name="20% - Accent2 9 5 3 13 2" xfId="31889"/>
    <cellStyle name="20% - Accent2 9 5 3 14" xfId="5076"/>
    <cellStyle name="20% - Accent2 9 5 3 15" xfId="26776"/>
    <cellStyle name="20% - Accent2 9 5 3 16" xfId="49636"/>
    <cellStyle name="20% - Accent2 9 5 3 2" xfId="3028"/>
    <cellStyle name="20% - Accent2 9 5 3 2 10" xfId="27402"/>
    <cellStyle name="20% - Accent2 9 5 3 2 11" xfId="49637"/>
    <cellStyle name="20% - Accent2 9 5 3 2 2" xfId="4661"/>
    <cellStyle name="20% - Accent2 9 5 3 2 2 2" xfId="9210"/>
    <cellStyle name="20% - Accent2 9 5 3 2 2 2 2" xfId="14774"/>
    <cellStyle name="20% - Accent2 9 5 3 2 2 2 2 2" xfId="36386"/>
    <cellStyle name="20% - Accent2 9 5 3 2 2 2 3" xfId="30852"/>
    <cellStyle name="20% - Accent2 9 5 3 2 2 3" xfId="17221"/>
    <cellStyle name="20% - Accent2 9 5 3 2 2 3 2" xfId="38814"/>
    <cellStyle name="20% - Accent2 9 5 3 2 2 4" xfId="20018"/>
    <cellStyle name="20% - Accent2 9 5 3 2 2 4 2" xfId="41597"/>
    <cellStyle name="20% - Accent2 9 5 3 2 2 5" xfId="22803"/>
    <cellStyle name="20% - Accent2 9 5 3 2 2 5 2" xfId="44380"/>
    <cellStyle name="20% - Accent2 9 5 3 2 2 6" xfId="25656"/>
    <cellStyle name="20% - Accent2 9 5 3 2 2 6 2" xfId="47231"/>
    <cellStyle name="20% - Accent2 9 5 3 2 2 7" xfId="12003"/>
    <cellStyle name="20% - Accent2 9 5 3 2 2 7 2" xfId="33626"/>
    <cellStyle name="20% - Accent2 9 5 3 2 2 8" xfId="6789"/>
    <cellStyle name="20% - Accent2 9 5 3 2 2 9" xfId="28437"/>
    <cellStyle name="20% - Accent2 9 5 3 2 3" xfId="8175"/>
    <cellStyle name="20% - Accent2 9 5 3 2 3 2" xfId="13739"/>
    <cellStyle name="20% - Accent2 9 5 3 2 3 2 2" xfId="35351"/>
    <cellStyle name="20% - Accent2 9 5 3 2 3 3" xfId="29817"/>
    <cellStyle name="20% - Accent2 9 5 3 2 4" xfId="16186"/>
    <cellStyle name="20% - Accent2 9 5 3 2 4 2" xfId="37779"/>
    <cellStyle name="20% - Accent2 9 5 3 2 5" xfId="18983"/>
    <cellStyle name="20% - Accent2 9 5 3 2 5 2" xfId="40562"/>
    <cellStyle name="20% - Accent2 9 5 3 2 6" xfId="21766"/>
    <cellStyle name="20% - Accent2 9 5 3 2 6 2" xfId="43345"/>
    <cellStyle name="20% - Accent2 9 5 3 2 7" xfId="24621"/>
    <cellStyle name="20% - Accent2 9 5 3 2 7 2" xfId="46196"/>
    <cellStyle name="20% - Accent2 9 5 3 2 8" xfId="10968"/>
    <cellStyle name="20% - Accent2 9 5 3 2 8 2" xfId="32591"/>
    <cellStyle name="20% - Accent2 9 5 3 2 9" xfId="5705"/>
    <cellStyle name="20% - Accent2 9 5 3 3" xfId="3406"/>
    <cellStyle name="20% - Accent2 9 5 3 3 10" xfId="27747"/>
    <cellStyle name="20% - Accent2 9 5 3 3 2" xfId="5006"/>
    <cellStyle name="20% - Accent2 9 5 3 3 2 2" xfId="9555"/>
    <cellStyle name="20% - Accent2 9 5 3 3 2 2 2" xfId="15119"/>
    <cellStyle name="20% - Accent2 9 5 3 3 2 2 2 2" xfId="36731"/>
    <cellStyle name="20% - Accent2 9 5 3 3 2 2 3" xfId="31197"/>
    <cellStyle name="20% - Accent2 9 5 3 3 2 3" xfId="17566"/>
    <cellStyle name="20% - Accent2 9 5 3 3 2 3 2" xfId="39159"/>
    <cellStyle name="20% - Accent2 9 5 3 3 2 4" xfId="20363"/>
    <cellStyle name="20% - Accent2 9 5 3 3 2 4 2" xfId="41942"/>
    <cellStyle name="20% - Accent2 9 5 3 3 2 5" xfId="23148"/>
    <cellStyle name="20% - Accent2 9 5 3 3 2 5 2" xfId="44725"/>
    <cellStyle name="20% - Accent2 9 5 3 3 2 6" xfId="26001"/>
    <cellStyle name="20% - Accent2 9 5 3 3 2 6 2" xfId="47576"/>
    <cellStyle name="20% - Accent2 9 5 3 3 2 7" xfId="12348"/>
    <cellStyle name="20% - Accent2 9 5 3 3 2 7 2" xfId="33971"/>
    <cellStyle name="20% - Accent2 9 5 3 3 2 8" xfId="7136"/>
    <cellStyle name="20% - Accent2 9 5 3 3 2 9" xfId="28782"/>
    <cellStyle name="20% - Accent2 9 5 3 3 3" xfId="8520"/>
    <cellStyle name="20% - Accent2 9 5 3 3 3 2" xfId="14084"/>
    <cellStyle name="20% - Accent2 9 5 3 3 3 2 2" xfId="35696"/>
    <cellStyle name="20% - Accent2 9 5 3 3 3 3" xfId="30162"/>
    <cellStyle name="20% - Accent2 9 5 3 3 4" xfId="16531"/>
    <cellStyle name="20% - Accent2 9 5 3 3 4 2" xfId="38124"/>
    <cellStyle name="20% - Accent2 9 5 3 3 5" xfId="19328"/>
    <cellStyle name="20% - Accent2 9 5 3 3 5 2" xfId="40907"/>
    <cellStyle name="20% - Accent2 9 5 3 3 6" xfId="22113"/>
    <cellStyle name="20% - Accent2 9 5 3 3 6 2" xfId="43690"/>
    <cellStyle name="20% - Accent2 9 5 3 3 7" xfId="24966"/>
    <cellStyle name="20% - Accent2 9 5 3 3 7 2" xfId="46541"/>
    <cellStyle name="20% - Accent2 9 5 3 3 8" xfId="11313"/>
    <cellStyle name="20% - Accent2 9 5 3 3 8 2" xfId="32936"/>
    <cellStyle name="20% - Accent2 9 5 3 3 9" xfId="6050"/>
    <cellStyle name="20% - Accent2 9 5 3 4" xfId="2303"/>
    <cellStyle name="20% - Accent2 9 5 3 4 2" xfId="4037"/>
    <cellStyle name="20% - Accent2 9 5 3 4 2 2" xfId="14150"/>
    <cellStyle name="20% - Accent2 9 5 3 4 2 2 2" xfId="35762"/>
    <cellStyle name="20% - Accent2 9 5 3 4 2 3" xfId="8586"/>
    <cellStyle name="20% - Accent2 9 5 3 4 2 4" xfId="30228"/>
    <cellStyle name="20% - Accent2 9 5 3 4 3" xfId="16597"/>
    <cellStyle name="20% - Accent2 9 5 3 4 3 2" xfId="38190"/>
    <cellStyle name="20% - Accent2 9 5 3 4 4" xfId="19394"/>
    <cellStyle name="20% - Accent2 9 5 3 4 4 2" xfId="40973"/>
    <cellStyle name="20% - Accent2 9 5 3 4 5" xfId="22179"/>
    <cellStyle name="20% - Accent2 9 5 3 4 5 2" xfId="43756"/>
    <cellStyle name="20% - Accent2 9 5 3 4 6" xfId="25032"/>
    <cellStyle name="20% - Accent2 9 5 3 4 6 2" xfId="46607"/>
    <cellStyle name="20% - Accent2 9 5 3 4 7" xfId="11379"/>
    <cellStyle name="20% - Accent2 9 5 3 4 7 2" xfId="33002"/>
    <cellStyle name="20% - Accent2 9 5 3 4 8" xfId="6116"/>
    <cellStyle name="20% - Accent2 9 5 3 4 9" xfId="27813"/>
    <cellStyle name="20% - Accent2 9 5 3 5" xfId="3494"/>
    <cellStyle name="20% - Accent2 9 5 3 5 2" xfId="9902"/>
    <cellStyle name="20% - Accent2 9 5 3 5 2 2" xfId="15464"/>
    <cellStyle name="20% - Accent2 9 5 3 5 2 2 2" xfId="37076"/>
    <cellStyle name="20% - Accent2 9 5 3 5 2 3" xfId="31542"/>
    <cellStyle name="20% - Accent2 9 5 3 5 3" xfId="17911"/>
    <cellStyle name="20% - Accent2 9 5 3 5 3 2" xfId="39504"/>
    <cellStyle name="20% - Accent2 9 5 3 5 4" xfId="20708"/>
    <cellStyle name="20% - Accent2 9 5 3 5 4 2" xfId="42287"/>
    <cellStyle name="20% - Accent2 9 5 3 5 5" xfId="23493"/>
    <cellStyle name="20% - Accent2 9 5 3 5 5 2" xfId="45070"/>
    <cellStyle name="20% - Accent2 9 5 3 5 6" xfId="26346"/>
    <cellStyle name="20% - Accent2 9 5 3 5 6 2" xfId="47921"/>
    <cellStyle name="20% - Accent2 9 5 3 5 7" xfId="12693"/>
    <cellStyle name="20% - Accent2 9 5 3 5 7 2" xfId="34316"/>
    <cellStyle name="20% - Accent2 9 5 3 5 8" xfId="7484"/>
    <cellStyle name="20% - Accent2 9 5 3 5 9" xfId="29127"/>
    <cellStyle name="20% - Accent2 9 5 3 6" xfId="7551"/>
    <cellStyle name="20% - Accent2 9 5 3 6 2" xfId="18256"/>
    <cellStyle name="20% - Accent2 9 5 3 6 2 2" xfId="39849"/>
    <cellStyle name="20% - Accent2 9 5 3 6 3" xfId="21053"/>
    <cellStyle name="20% - Accent2 9 5 3 6 3 2" xfId="42632"/>
    <cellStyle name="20% - Accent2 9 5 3 6 4" xfId="23838"/>
    <cellStyle name="20% - Accent2 9 5 3 6 4 2" xfId="45415"/>
    <cellStyle name="20% - Accent2 9 5 3 6 5" xfId="26691"/>
    <cellStyle name="20% - Accent2 9 5 3 6 5 2" xfId="48266"/>
    <cellStyle name="20% - Accent2 9 5 3 6 6" xfId="13048"/>
    <cellStyle name="20% - Accent2 9 5 3 6 6 2" xfId="34661"/>
    <cellStyle name="20% - Accent2 9 5 3 6 7" xfId="29193"/>
    <cellStyle name="20% - Accent2 9 5 3 7" xfId="10621"/>
    <cellStyle name="20% - Accent2 9 5 3 7 2" xfId="32246"/>
    <cellStyle name="20% - Accent2 9 5 3 8" xfId="13115"/>
    <cellStyle name="20% - Accent2 9 5 3 8 2" xfId="34727"/>
    <cellStyle name="20% - Accent2 9 5 3 9" xfId="15840"/>
    <cellStyle name="20% - Accent2 9 5 3 9 2" xfId="37434"/>
    <cellStyle name="20% - Accent2 9 5 4" xfId="2798"/>
    <cellStyle name="20% - Accent2 9 5 4 10" xfId="27172"/>
    <cellStyle name="20% - Accent2 9 5 4 11" xfId="49638"/>
    <cellStyle name="20% - Accent2 9 5 4 2" xfId="4431"/>
    <cellStyle name="20% - Accent2 9 5 4 2 10" xfId="49639"/>
    <cellStyle name="20% - Accent2 9 5 4 2 2" xfId="8980"/>
    <cellStyle name="20% - Accent2 9 5 4 2 2 2" xfId="14544"/>
    <cellStyle name="20% - Accent2 9 5 4 2 2 2 2" xfId="36156"/>
    <cellStyle name="20% - Accent2 9 5 4 2 2 3" xfId="30622"/>
    <cellStyle name="20% - Accent2 9 5 4 2 3" xfId="16991"/>
    <cellStyle name="20% - Accent2 9 5 4 2 3 2" xfId="38584"/>
    <cellStyle name="20% - Accent2 9 5 4 2 4" xfId="19788"/>
    <cellStyle name="20% - Accent2 9 5 4 2 4 2" xfId="41367"/>
    <cellStyle name="20% - Accent2 9 5 4 2 5" xfId="22573"/>
    <cellStyle name="20% - Accent2 9 5 4 2 5 2" xfId="44150"/>
    <cellStyle name="20% - Accent2 9 5 4 2 6" xfId="25426"/>
    <cellStyle name="20% - Accent2 9 5 4 2 6 2" xfId="47001"/>
    <cellStyle name="20% - Accent2 9 5 4 2 7" xfId="11773"/>
    <cellStyle name="20% - Accent2 9 5 4 2 7 2" xfId="33396"/>
    <cellStyle name="20% - Accent2 9 5 4 2 8" xfId="6559"/>
    <cellStyle name="20% - Accent2 9 5 4 2 9" xfId="28207"/>
    <cellStyle name="20% - Accent2 9 5 4 3" xfId="7945"/>
    <cellStyle name="20% - Accent2 9 5 4 3 2" xfId="13509"/>
    <cellStyle name="20% - Accent2 9 5 4 3 2 2" xfId="35121"/>
    <cellStyle name="20% - Accent2 9 5 4 3 3" xfId="29587"/>
    <cellStyle name="20% - Accent2 9 5 4 4" xfId="15956"/>
    <cellStyle name="20% - Accent2 9 5 4 4 2" xfId="37549"/>
    <cellStyle name="20% - Accent2 9 5 4 5" xfId="18753"/>
    <cellStyle name="20% - Accent2 9 5 4 5 2" xfId="40332"/>
    <cellStyle name="20% - Accent2 9 5 4 6" xfId="21536"/>
    <cellStyle name="20% - Accent2 9 5 4 6 2" xfId="43115"/>
    <cellStyle name="20% - Accent2 9 5 4 7" xfId="24391"/>
    <cellStyle name="20% - Accent2 9 5 4 7 2" xfId="45966"/>
    <cellStyle name="20% - Accent2 9 5 4 8" xfId="10738"/>
    <cellStyle name="20% - Accent2 9 5 4 8 2" xfId="32361"/>
    <cellStyle name="20% - Accent2 9 5 4 9" xfId="5475"/>
    <cellStyle name="20% - Accent2 9 5 5" xfId="3156"/>
    <cellStyle name="20% - Accent2 9 5 5 10" xfId="27517"/>
    <cellStyle name="20% - Accent2 9 5 5 11" xfId="49640"/>
    <cellStyle name="20% - Accent2 9 5 5 2" xfId="4776"/>
    <cellStyle name="20% - Accent2 9 5 5 2 2" xfId="9325"/>
    <cellStyle name="20% - Accent2 9 5 5 2 2 2" xfId="14889"/>
    <cellStyle name="20% - Accent2 9 5 5 2 2 2 2" xfId="36501"/>
    <cellStyle name="20% - Accent2 9 5 5 2 2 3" xfId="30967"/>
    <cellStyle name="20% - Accent2 9 5 5 2 3" xfId="17336"/>
    <cellStyle name="20% - Accent2 9 5 5 2 3 2" xfId="38929"/>
    <cellStyle name="20% - Accent2 9 5 5 2 4" xfId="20133"/>
    <cellStyle name="20% - Accent2 9 5 5 2 4 2" xfId="41712"/>
    <cellStyle name="20% - Accent2 9 5 5 2 5" xfId="22918"/>
    <cellStyle name="20% - Accent2 9 5 5 2 5 2" xfId="44495"/>
    <cellStyle name="20% - Accent2 9 5 5 2 6" xfId="25771"/>
    <cellStyle name="20% - Accent2 9 5 5 2 6 2" xfId="47346"/>
    <cellStyle name="20% - Accent2 9 5 5 2 7" xfId="12118"/>
    <cellStyle name="20% - Accent2 9 5 5 2 7 2" xfId="33741"/>
    <cellStyle name="20% - Accent2 9 5 5 2 8" xfId="6906"/>
    <cellStyle name="20% - Accent2 9 5 5 2 9" xfId="28552"/>
    <cellStyle name="20% - Accent2 9 5 5 3" xfId="8290"/>
    <cellStyle name="20% - Accent2 9 5 5 3 2" xfId="13854"/>
    <cellStyle name="20% - Accent2 9 5 5 3 2 2" xfId="35466"/>
    <cellStyle name="20% - Accent2 9 5 5 3 3" xfId="29932"/>
    <cellStyle name="20% - Accent2 9 5 5 4" xfId="16301"/>
    <cellStyle name="20% - Accent2 9 5 5 4 2" xfId="37894"/>
    <cellStyle name="20% - Accent2 9 5 5 5" xfId="19098"/>
    <cellStyle name="20% - Accent2 9 5 5 5 2" xfId="40677"/>
    <cellStyle name="20% - Accent2 9 5 5 6" xfId="21883"/>
    <cellStyle name="20% - Accent2 9 5 5 6 2" xfId="43460"/>
    <cellStyle name="20% - Accent2 9 5 5 7" xfId="24736"/>
    <cellStyle name="20% - Accent2 9 5 5 7 2" xfId="46311"/>
    <cellStyle name="20% - Accent2 9 5 5 8" xfId="11083"/>
    <cellStyle name="20% - Accent2 9 5 5 8 2" xfId="32706"/>
    <cellStyle name="20% - Accent2 9 5 5 9" xfId="5820"/>
    <cellStyle name="20% - Accent2 9 5 6" xfId="2301"/>
    <cellStyle name="20% - Accent2 9 5 6 2" xfId="4035"/>
    <cellStyle name="20% - Accent2 9 5 6 2 2" xfId="14148"/>
    <cellStyle name="20% - Accent2 9 5 6 2 2 2" xfId="35760"/>
    <cellStyle name="20% - Accent2 9 5 6 2 3" xfId="8584"/>
    <cellStyle name="20% - Accent2 9 5 6 2 4" xfId="30226"/>
    <cellStyle name="20% - Accent2 9 5 6 3" xfId="16595"/>
    <cellStyle name="20% - Accent2 9 5 6 3 2" xfId="38188"/>
    <cellStyle name="20% - Accent2 9 5 6 4" xfId="19392"/>
    <cellStyle name="20% - Accent2 9 5 6 4 2" xfId="40971"/>
    <cellStyle name="20% - Accent2 9 5 6 5" xfId="22177"/>
    <cellStyle name="20% - Accent2 9 5 6 5 2" xfId="43754"/>
    <cellStyle name="20% - Accent2 9 5 6 6" xfId="25030"/>
    <cellStyle name="20% - Accent2 9 5 6 6 2" xfId="46605"/>
    <cellStyle name="20% - Accent2 9 5 6 7" xfId="11377"/>
    <cellStyle name="20% - Accent2 9 5 6 7 2" xfId="33000"/>
    <cellStyle name="20% - Accent2 9 5 6 8" xfId="6114"/>
    <cellStyle name="20% - Accent2 9 5 6 9" xfId="27811"/>
    <cellStyle name="20% - Accent2 9 5 7" xfId="3492"/>
    <cellStyle name="20% - Accent2 9 5 7 2" xfId="9672"/>
    <cellStyle name="20% - Accent2 9 5 7 2 2" xfId="15234"/>
    <cellStyle name="20% - Accent2 9 5 7 2 2 2" xfId="36846"/>
    <cellStyle name="20% - Accent2 9 5 7 2 3" xfId="31312"/>
    <cellStyle name="20% - Accent2 9 5 7 3" xfId="17681"/>
    <cellStyle name="20% - Accent2 9 5 7 3 2" xfId="39274"/>
    <cellStyle name="20% - Accent2 9 5 7 4" xfId="20478"/>
    <cellStyle name="20% - Accent2 9 5 7 4 2" xfId="42057"/>
    <cellStyle name="20% - Accent2 9 5 7 5" xfId="23263"/>
    <cellStyle name="20% - Accent2 9 5 7 5 2" xfId="44840"/>
    <cellStyle name="20% - Accent2 9 5 7 6" xfId="26116"/>
    <cellStyle name="20% - Accent2 9 5 7 6 2" xfId="47691"/>
    <cellStyle name="20% - Accent2 9 5 7 7" xfId="12463"/>
    <cellStyle name="20% - Accent2 9 5 7 7 2" xfId="34086"/>
    <cellStyle name="20% - Accent2 9 5 7 8" xfId="7254"/>
    <cellStyle name="20% - Accent2 9 5 7 9" xfId="28897"/>
    <cellStyle name="20% - Accent2 9 5 8" xfId="7549"/>
    <cellStyle name="20% - Accent2 9 5 8 2" xfId="18026"/>
    <cellStyle name="20% - Accent2 9 5 8 2 2" xfId="39619"/>
    <cellStyle name="20% - Accent2 9 5 8 3" xfId="20823"/>
    <cellStyle name="20% - Accent2 9 5 8 3 2" xfId="42402"/>
    <cellStyle name="20% - Accent2 9 5 8 4" xfId="23608"/>
    <cellStyle name="20% - Accent2 9 5 8 4 2" xfId="45185"/>
    <cellStyle name="20% - Accent2 9 5 8 5" xfId="26461"/>
    <cellStyle name="20% - Accent2 9 5 8 5 2" xfId="48036"/>
    <cellStyle name="20% - Accent2 9 5 8 6" xfId="12818"/>
    <cellStyle name="20% - Accent2 9 5 8 6 2" xfId="34431"/>
    <cellStyle name="20% - Accent2 9 5 8 7" xfId="29191"/>
    <cellStyle name="20% - Accent2 9 5 9" xfId="10391"/>
    <cellStyle name="20% - Accent2 9 5 9 2" xfId="32016"/>
    <cellStyle name="20% - Accent2 9 6" xfId="49641"/>
    <cellStyle name="20% - Accent2 9 6 2" xfId="49642"/>
    <cellStyle name="20% - Accent2 9 6 2 2" xfId="49643"/>
    <cellStyle name="20% - Accent2 9 6 3" xfId="49644"/>
    <cellStyle name="20% - Accent2 9 6 3 2" xfId="49645"/>
    <cellStyle name="20% - Accent2 9 6 4" xfId="49646"/>
    <cellStyle name="20% - Accent2 9 7" xfId="49647"/>
    <cellStyle name="20% - Accent2 9 7 2" xfId="49648"/>
    <cellStyle name="20% - Accent2 9 8" xfId="49649"/>
    <cellStyle name="20% - Accent2 9 8 2" xfId="49650"/>
    <cellStyle name="20% - Accent2 9 9" xfId="49651"/>
    <cellStyle name="20% - Accent2 9 9 2" xfId="49652"/>
    <cellStyle name="20% - Accent3" xfId="159" builtinId="38" customBuiltin="1"/>
    <cellStyle name="20% - Accent3 10" xfId="160"/>
    <cellStyle name="20% - Accent3 10 10" xfId="49653"/>
    <cellStyle name="20% - Accent3 10 2" xfId="49654"/>
    <cellStyle name="20% - Accent3 10 2 2" xfId="49655"/>
    <cellStyle name="20% - Accent3 10 2 2 2" xfId="49656"/>
    <cellStyle name="20% - Accent3 10 2 2 2 2" xfId="49657"/>
    <cellStyle name="20% - Accent3 10 2 2 2 2 2" xfId="49658"/>
    <cellStyle name="20% - Accent3 10 2 2 2 2 2 2" xfId="49659"/>
    <cellStyle name="20% - Accent3 10 2 2 2 2 3" xfId="49660"/>
    <cellStyle name="20% - Accent3 10 2 2 2 2 3 2" xfId="49661"/>
    <cellStyle name="20% - Accent3 10 2 2 2 2 4" xfId="49662"/>
    <cellStyle name="20% - Accent3 10 2 2 2 3" xfId="49663"/>
    <cellStyle name="20% - Accent3 10 2 2 2 3 2" xfId="49664"/>
    <cellStyle name="20% - Accent3 10 2 2 2 4" xfId="49665"/>
    <cellStyle name="20% - Accent3 10 2 2 2 4 2" xfId="49666"/>
    <cellStyle name="20% - Accent3 10 2 2 2 5" xfId="49667"/>
    <cellStyle name="20% - Accent3 10 2 2 3" xfId="49668"/>
    <cellStyle name="20% - Accent3 10 2 2 3 2" xfId="49669"/>
    <cellStyle name="20% - Accent3 10 2 2 3 2 2" xfId="49670"/>
    <cellStyle name="20% - Accent3 10 2 2 3 3" xfId="49671"/>
    <cellStyle name="20% - Accent3 10 2 2 3 3 2" xfId="49672"/>
    <cellStyle name="20% - Accent3 10 2 2 3 4" xfId="49673"/>
    <cellStyle name="20% - Accent3 10 2 2 4" xfId="49674"/>
    <cellStyle name="20% - Accent3 10 2 2 4 2" xfId="49675"/>
    <cellStyle name="20% - Accent3 10 2 2 5" xfId="49676"/>
    <cellStyle name="20% - Accent3 10 2 2 5 2" xfId="49677"/>
    <cellStyle name="20% - Accent3 10 2 2 6" xfId="49678"/>
    <cellStyle name="20% - Accent3 10 2 3" xfId="49679"/>
    <cellStyle name="20% - Accent3 10 2 3 2" xfId="49680"/>
    <cellStyle name="20% - Accent3 10 2 3 2 2" xfId="49681"/>
    <cellStyle name="20% - Accent3 10 2 3 2 2 2" xfId="49682"/>
    <cellStyle name="20% - Accent3 10 2 3 2 3" xfId="49683"/>
    <cellStyle name="20% - Accent3 10 2 3 2 3 2" xfId="49684"/>
    <cellStyle name="20% - Accent3 10 2 3 2 4" xfId="49685"/>
    <cellStyle name="20% - Accent3 10 2 3 3" xfId="49686"/>
    <cellStyle name="20% - Accent3 10 2 3 3 2" xfId="49687"/>
    <cellStyle name="20% - Accent3 10 2 3 4" xfId="49688"/>
    <cellStyle name="20% - Accent3 10 2 3 4 2" xfId="49689"/>
    <cellStyle name="20% - Accent3 10 2 3 5" xfId="49690"/>
    <cellStyle name="20% - Accent3 10 2 4" xfId="49691"/>
    <cellStyle name="20% - Accent3 10 2 4 2" xfId="49692"/>
    <cellStyle name="20% - Accent3 10 2 4 2 2" xfId="49693"/>
    <cellStyle name="20% - Accent3 10 2 4 3" xfId="49694"/>
    <cellStyle name="20% - Accent3 10 2 4 3 2" xfId="49695"/>
    <cellStyle name="20% - Accent3 10 2 4 4" xfId="49696"/>
    <cellStyle name="20% - Accent3 10 2 5" xfId="49697"/>
    <cellStyle name="20% - Accent3 10 2 5 2" xfId="49698"/>
    <cellStyle name="20% - Accent3 10 2 6" xfId="49699"/>
    <cellStyle name="20% - Accent3 10 2 6 2" xfId="49700"/>
    <cellStyle name="20% - Accent3 10 2 7" xfId="49701"/>
    <cellStyle name="20% - Accent3 10 3" xfId="49702"/>
    <cellStyle name="20% - Accent3 10 3 2" xfId="49703"/>
    <cellStyle name="20% - Accent3 10 3 2 2" xfId="49704"/>
    <cellStyle name="20% - Accent3 10 3 2 2 2" xfId="49705"/>
    <cellStyle name="20% - Accent3 10 3 2 2 2 2" xfId="49706"/>
    <cellStyle name="20% - Accent3 10 3 2 2 3" xfId="49707"/>
    <cellStyle name="20% - Accent3 10 3 2 2 3 2" xfId="49708"/>
    <cellStyle name="20% - Accent3 10 3 2 2 4" xfId="49709"/>
    <cellStyle name="20% - Accent3 10 3 2 3" xfId="49710"/>
    <cellStyle name="20% - Accent3 10 3 2 3 2" xfId="49711"/>
    <cellStyle name="20% - Accent3 10 3 2 4" xfId="49712"/>
    <cellStyle name="20% - Accent3 10 3 2 4 2" xfId="49713"/>
    <cellStyle name="20% - Accent3 10 3 2 5" xfId="49714"/>
    <cellStyle name="20% - Accent3 10 3 3" xfId="49715"/>
    <cellStyle name="20% - Accent3 10 3 3 2" xfId="49716"/>
    <cellStyle name="20% - Accent3 10 3 3 2 2" xfId="49717"/>
    <cellStyle name="20% - Accent3 10 3 3 3" xfId="49718"/>
    <cellStyle name="20% - Accent3 10 3 3 3 2" xfId="49719"/>
    <cellStyle name="20% - Accent3 10 3 3 4" xfId="49720"/>
    <cellStyle name="20% - Accent3 10 3 4" xfId="49721"/>
    <cellStyle name="20% - Accent3 10 3 4 2" xfId="49722"/>
    <cellStyle name="20% - Accent3 10 3 5" xfId="49723"/>
    <cellStyle name="20% - Accent3 10 3 5 2" xfId="49724"/>
    <cellStyle name="20% - Accent3 10 3 6" xfId="49725"/>
    <cellStyle name="20% - Accent3 10 4" xfId="49726"/>
    <cellStyle name="20% - Accent3 10 4 2" xfId="49727"/>
    <cellStyle name="20% - Accent3 10 4 2 2" xfId="49728"/>
    <cellStyle name="20% - Accent3 10 4 2 2 2" xfId="49729"/>
    <cellStyle name="20% - Accent3 10 4 2 3" xfId="49730"/>
    <cellStyle name="20% - Accent3 10 4 2 3 2" xfId="49731"/>
    <cellStyle name="20% - Accent3 10 4 2 4" xfId="49732"/>
    <cellStyle name="20% - Accent3 10 4 3" xfId="49733"/>
    <cellStyle name="20% - Accent3 10 4 3 2" xfId="49734"/>
    <cellStyle name="20% - Accent3 10 4 4" xfId="49735"/>
    <cellStyle name="20% - Accent3 10 4 4 2" xfId="49736"/>
    <cellStyle name="20% - Accent3 10 4 5" xfId="49737"/>
    <cellStyle name="20% - Accent3 10 5" xfId="49738"/>
    <cellStyle name="20% - Accent3 10 5 2" xfId="49739"/>
    <cellStyle name="20% - Accent3 10 5 2 2" xfId="49740"/>
    <cellStyle name="20% - Accent3 10 5 3" xfId="49741"/>
    <cellStyle name="20% - Accent3 10 5 3 2" xfId="49742"/>
    <cellStyle name="20% - Accent3 10 5 4" xfId="49743"/>
    <cellStyle name="20% - Accent3 10 6" xfId="49744"/>
    <cellStyle name="20% - Accent3 10 6 2" xfId="49745"/>
    <cellStyle name="20% - Accent3 10 7" xfId="49746"/>
    <cellStyle name="20% - Accent3 10 7 2" xfId="49747"/>
    <cellStyle name="20% - Accent3 10 8" xfId="49748"/>
    <cellStyle name="20% - Accent3 10 8 2" xfId="49749"/>
    <cellStyle name="20% - Accent3 10 9" xfId="49750"/>
    <cellStyle name="20% - Accent3 11" xfId="161"/>
    <cellStyle name="20% - Accent3 11 10" xfId="49751"/>
    <cellStyle name="20% - Accent3 11 2" xfId="49752"/>
    <cellStyle name="20% - Accent3 11 2 2" xfId="49753"/>
    <cellStyle name="20% - Accent3 11 2 2 2" xfId="49754"/>
    <cellStyle name="20% - Accent3 11 2 2 2 2" xfId="49755"/>
    <cellStyle name="20% - Accent3 11 2 2 2 2 2" xfId="49756"/>
    <cellStyle name="20% - Accent3 11 2 2 2 2 2 2" xfId="49757"/>
    <cellStyle name="20% - Accent3 11 2 2 2 2 3" xfId="49758"/>
    <cellStyle name="20% - Accent3 11 2 2 2 2 3 2" xfId="49759"/>
    <cellStyle name="20% - Accent3 11 2 2 2 2 4" xfId="49760"/>
    <cellStyle name="20% - Accent3 11 2 2 2 3" xfId="49761"/>
    <cellStyle name="20% - Accent3 11 2 2 2 3 2" xfId="49762"/>
    <cellStyle name="20% - Accent3 11 2 2 2 4" xfId="49763"/>
    <cellStyle name="20% - Accent3 11 2 2 2 4 2" xfId="49764"/>
    <cellStyle name="20% - Accent3 11 2 2 2 5" xfId="49765"/>
    <cellStyle name="20% - Accent3 11 2 2 3" xfId="49766"/>
    <cellStyle name="20% - Accent3 11 2 2 3 2" xfId="49767"/>
    <cellStyle name="20% - Accent3 11 2 2 3 2 2" xfId="49768"/>
    <cellStyle name="20% - Accent3 11 2 2 3 3" xfId="49769"/>
    <cellStyle name="20% - Accent3 11 2 2 3 3 2" xfId="49770"/>
    <cellStyle name="20% - Accent3 11 2 2 3 4" xfId="49771"/>
    <cellStyle name="20% - Accent3 11 2 2 4" xfId="49772"/>
    <cellStyle name="20% - Accent3 11 2 2 4 2" xfId="49773"/>
    <cellStyle name="20% - Accent3 11 2 2 5" xfId="49774"/>
    <cellStyle name="20% - Accent3 11 2 2 5 2" xfId="49775"/>
    <cellStyle name="20% - Accent3 11 2 2 6" xfId="49776"/>
    <cellStyle name="20% - Accent3 11 2 3" xfId="49777"/>
    <cellStyle name="20% - Accent3 11 2 3 2" xfId="49778"/>
    <cellStyle name="20% - Accent3 11 2 3 2 2" xfId="49779"/>
    <cellStyle name="20% - Accent3 11 2 3 2 2 2" xfId="49780"/>
    <cellStyle name="20% - Accent3 11 2 3 2 3" xfId="49781"/>
    <cellStyle name="20% - Accent3 11 2 3 2 3 2" xfId="49782"/>
    <cellStyle name="20% - Accent3 11 2 3 2 4" xfId="49783"/>
    <cellStyle name="20% - Accent3 11 2 3 3" xfId="49784"/>
    <cellStyle name="20% - Accent3 11 2 3 3 2" xfId="49785"/>
    <cellStyle name="20% - Accent3 11 2 3 4" xfId="49786"/>
    <cellStyle name="20% - Accent3 11 2 3 4 2" xfId="49787"/>
    <cellStyle name="20% - Accent3 11 2 3 5" xfId="49788"/>
    <cellStyle name="20% - Accent3 11 2 4" xfId="49789"/>
    <cellStyle name="20% - Accent3 11 2 4 2" xfId="49790"/>
    <cellStyle name="20% - Accent3 11 2 4 2 2" xfId="49791"/>
    <cellStyle name="20% - Accent3 11 2 4 3" xfId="49792"/>
    <cellStyle name="20% - Accent3 11 2 4 3 2" xfId="49793"/>
    <cellStyle name="20% - Accent3 11 2 4 4" xfId="49794"/>
    <cellStyle name="20% - Accent3 11 2 5" xfId="49795"/>
    <cellStyle name="20% - Accent3 11 2 5 2" xfId="49796"/>
    <cellStyle name="20% - Accent3 11 2 6" xfId="49797"/>
    <cellStyle name="20% - Accent3 11 2 6 2" xfId="49798"/>
    <cellStyle name="20% - Accent3 11 2 7" xfId="49799"/>
    <cellStyle name="20% - Accent3 11 3" xfId="49800"/>
    <cellStyle name="20% - Accent3 11 3 2" xfId="49801"/>
    <cellStyle name="20% - Accent3 11 3 2 2" xfId="49802"/>
    <cellStyle name="20% - Accent3 11 3 2 2 2" xfId="49803"/>
    <cellStyle name="20% - Accent3 11 3 2 2 2 2" xfId="49804"/>
    <cellStyle name="20% - Accent3 11 3 2 2 3" xfId="49805"/>
    <cellStyle name="20% - Accent3 11 3 2 2 3 2" xfId="49806"/>
    <cellStyle name="20% - Accent3 11 3 2 2 4" xfId="49807"/>
    <cellStyle name="20% - Accent3 11 3 2 3" xfId="49808"/>
    <cellStyle name="20% - Accent3 11 3 2 3 2" xfId="49809"/>
    <cellStyle name="20% - Accent3 11 3 2 4" xfId="49810"/>
    <cellStyle name="20% - Accent3 11 3 2 4 2" xfId="49811"/>
    <cellStyle name="20% - Accent3 11 3 2 5" xfId="49812"/>
    <cellStyle name="20% - Accent3 11 3 3" xfId="49813"/>
    <cellStyle name="20% - Accent3 11 3 3 2" xfId="49814"/>
    <cellStyle name="20% - Accent3 11 3 3 2 2" xfId="49815"/>
    <cellStyle name="20% - Accent3 11 3 3 3" xfId="49816"/>
    <cellStyle name="20% - Accent3 11 3 3 3 2" xfId="49817"/>
    <cellStyle name="20% - Accent3 11 3 3 4" xfId="49818"/>
    <cellStyle name="20% - Accent3 11 3 4" xfId="49819"/>
    <cellStyle name="20% - Accent3 11 3 4 2" xfId="49820"/>
    <cellStyle name="20% - Accent3 11 3 5" xfId="49821"/>
    <cellStyle name="20% - Accent3 11 3 5 2" xfId="49822"/>
    <cellStyle name="20% - Accent3 11 3 6" xfId="49823"/>
    <cellStyle name="20% - Accent3 11 4" xfId="49824"/>
    <cellStyle name="20% - Accent3 11 4 2" xfId="49825"/>
    <cellStyle name="20% - Accent3 11 4 2 2" xfId="49826"/>
    <cellStyle name="20% - Accent3 11 4 2 2 2" xfId="49827"/>
    <cellStyle name="20% - Accent3 11 4 2 3" xfId="49828"/>
    <cellStyle name="20% - Accent3 11 4 2 3 2" xfId="49829"/>
    <cellStyle name="20% - Accent3 11 4 2 4" xfId="49830"/>
    <cellStyle name="20% - Accent3 11 4 3" xfId="49831"/>
    <cellStyle name="20% - Accent3 11 4 3 2" xfId="49832"/>
    <cellStyle name="20% - Accent3 11 4 4" xfId="49833"/>
    <cellStyle name="20% - Accent3 11 4 4 2" xfId="49834"/>
    <cellStyle name="20% - Accent3 11 4 5" xfId="49835"/>
    <cellStyle name="20% - Accent3 11 5" xfId="49836"/>
    <cellStyle name="20% - Accent3 11 5 2" xfId="49837"/>
    <cellStyle name="20% - Accent3 11 5 2 2" xfId="49838"/>
    <cellStyle name="20% - Accent3 11 5 3" xfId="49839"/>
    <cellStyle name="20% - Accent3 11 5 3 2" xfId="49840"/>
    <cellStyle name="20% - Accent3 11 5 4" xfId="49841"/>
    <cellStyle name="20% - Accent3 11 6" xfId="49842"/>
    <cellStyle name="20% - Accent3 11 6 2" xfId="49843"/>
    <cellStyle name="20% - Accent3 11 7" xfId="49844"/>
    <cellStyle name="20% - Accent3 11 7 2" xfId="49845"/>
    <cellStyle name="20% - Accent3 11 8" xfId="49846"/>
    <cellStyle name="20% - Accent3 11 8 2" xfId="49847"/>
    <cellStyle name="20% - Accent3 11 9" xfId="49848"/>
    <cellStyle name="20% - Accent3 12" xfId="162"/>
    <cellStyle name="20% - Accent3 12 2" xfId="49850"/>
    <cellStyle name="20% - Accent3 12 2 2" xfId="49851"/>
    <cellStyle name="20% - Accent3 12 2 2 2" xfId="49852"/>
    <cellStyle name="20% - Accent3 12 2 2 2 2" xfId="49853"/>
    <cellStyle name="20% - Accent3 12 2 2 2 2 2" xfId="49854"/>
    <cellStyle name="20% - Accent3 12 2 2 2 3" xfId="49855"/>
    <cellStyle name="20% - Accent3 12 2 2 2 3 2" xfId="49856"/>
    <cellStyle name="20% - Accent3 12 2 2 2 4" xfId="49857"/>
    <cellStyle name="20% - Accent3 12 2 2 3" xfId="49858"/>
    <cellStyle name="20% - Accent3 12 2 2 3 2" xfId="49859"/>
    <cellStyle name="20% - Accent3 12 2 2 4" xfId="49860"/>
    <cellStyle name="20% - Accent3 12 2 2 4 2" xfId="49861"/>
    <cellStyle name="20% - Accent3 12 2 2 5" xfId="49862"/>
    <cellStyle name="20% - Accent3 12 2 3" xfId="49863"/>
    <cellStyle name="20% - Accent3 12 2 3 2" xfId="49864"/>
    <cellStyle name="20% - Accent3 12 2 3 2 2" xfId="49865"/>
    <cellStyle name="20% - Accent3 12 2 3 3" xfId="49866"/>
    <cellStyle name="20% - Accent3 12 2 3 3 2" xfId="49867"/>
    <cellStyle name="20% - Accent3 12 2 3 4" xfId="49868"/>
    <cellStyle name="20% - Accent3 12 2 4" xfId="49869"/>
    <cellStyle name="20% - Accent3 12 2 4 2" xfId="49870"/>
    <cellStyle name="20% - Accent3 12 2 5" xfId="49871"/>
    <cellStyle name="20% - Accent3 12 2 5 2" xfId="49872"/>
    <cellStyle name="20% - Accent3 12 2 6" xfId="49873"/>
    <cellStyle name="20% - Accent3 12 3" xfId="49874"/>
    <cellStyle name="20% - Accent3 12 3 2" xfId="49875"/>
    <cellStyle name="20% - Accent3 12 3 2 2" xfId="49876"/>
    <cellStyle name="20% - Accent3 12 3 2 2 2" xfId="49877"/>
    <cellStyle name="20% - Accent3 12 3 2 3" xfId="49878"/>
    <cellStyle name="20% - Accent3 12 3 2 3 2" xfId="49879"/>
    <cellStyle name="20% - Accent3 12 3 2 4" xfId="49880"/>
    <cellStyle name="20% - Accent3 12 3 3" xfId="49881"/>
    <cellStyle name="20% - Accent3 12 3 3 2" xfId="49882"/>
    <cellStyle name="20% - Accent3 12 3 4" xfId="49883"/>
    <cellStyle name="20% - Accent3 12 3 4 2" xfId="49884"/>
    <cellStyle name="20% - Accent3 12 3 5" xfId="49885"/>
    <cellStyle name="20% - Accent3 12 4" xfId="49886"/>
    <cellStyle name="20% - Accent3 12 4 2" xfId="49887"/>
    <cellStyle name="20% - Accent3 12 4 2 2" xfId="49888"/>
    <cellStyle name="20% - Accent3 12 4 3" xfId="49889"/>
    <cellStyle name="20% - Accent3 12 4 3 2" xfId="49890"/>
    <cellStyle name="20% - Accent3 12 4 4" xfId="49891"/>
    <cellStyle name="20% - Accent3 12 5" xfId="49892"/>
    <cellStyle name="20% - Accent3 12 5 2" xfId="49893"/>
    <cellStyle name="20% - Accent3 12 6" xfId="49894"/>
    <cellStyle name="20% - Accent3 12 6 2" xfId="49895"/>
    <cellStyle name="20% - Accent3 12 7" xfId="49896"/>
    <cellStyle name="20% - Accent3 12 8" xfId="49849"/>
    <cellStyle name="20% - Accent3 13" xfId="163"/>
    <cellStyle name="20% - Accent3 13 2" xfId="49898"/>
    <cellStyle name="20% - Accent3 13 2 2" xfId="49899"/>
    <cellStyle name="20% - Accent3 13 2 2 2" xfId="49900"/>
    <cellStyle name="20% - Accent3 13 2 2 2 2" xfId="49901"/>
    <cellStyle name="20% - Accent3 13 2 2 3" xfId="49902"/>
    <cellStyle name="20% - Accent3 13 2 2 3 2" xfId="49903"/>
    <cellStyle name="20% - Accent3 13 2 2 4" xfId="49904"/>
    <cellStyle name="20% - Accent3 13 2 3" xfId="49905"/>
    <cellStyle name="20% - Accent3 13 2 3 2" xfId="49906"/>
    <cellStyle name="20% - Accent3 13 2 4" xfId="49907"/>
    <cellStyle name="20% - Accent3 13 2 4 2" xfId="49908"/>
    <cellStyle name="20% - Accent3 13 2 5" xfId="49909"/>
    <cellStyle name="20% - Accent3 13 3" xfId="49910"/>
    <cellStyle name="20% - Accent3 13 3 2" xfId="49911"/>
    <cellStyle name="20% - Accent3 13 3 2 2" xfId="49912"/>
    <cellStyle name="20% - Accent3 13 3 3" xfId="49913"/>
    <cellStyle name="20% - Accent3 13 3 3 2" xfId="49914"/>
    <cellStyle name="20% - Accent3 13 3 4" xfId="49915"/>
    <cellStyle name="20% - Accent3 13 4" xfId="49916"/>
    <cellStyle name="20% - Accent3 13 4 2" xfId="49917"/>
    <cellStyle name="20% - Accent3 13 5" xfId="49918"/>
    <cellStyle name="20% - Accent3 13 5 2" xfId="49919"/>
    <cellStyle name="20% - Accent3 13 6" xfId="49920"/>
    <cellStyle name="20% - Accent3 13 7" xfId="49897"/>
    <cellStyle name="20% - Accent3 14" xfId="164"/>
    <cellStyle name="20% - Accent3 14 2" xfId="49922"/>
    <cellStyle name="20% - Accent3 14 2 2" xfId="49923"/>
    <cellStyle name="20% - Accent3 14 2 2 2" xfId="49924"/>
    <cellStyle name="20% - Accent3 14 2 3" xfId="49925"/>
    <cellStyle name="20% - Accent3 14 2 3 2" xfId="49926"/>
    <cellStyle name="20% - Accent3 14 2 4" xfId="49927"/>
    <cellStyle name="20% - Accent3 14 3" xfId="49928"/>
    <cellStyle name="20% - Accent3 14 3 2" xfId="49929"/>
    <cellStyle name="20% - Accent3 14 4" xfId="49930"/>
    <cellStyle name="20% - Accent3 14 4 2" xfId="49931"/>
    <cellStyle name="20% - Accent3 14 5" xfId="49932"/>
    <cellStyle name="20% - Accent3 14 6" xfId="49921"/>
    <cellStyle name="20% - Accent3 15" xfId="165"/>
    <cellStyle name="20% - Accent3 15 2" xfId="49934"/>
    <cellStyle name="20% - Accent3 15 2 2" xfId="49935"/>
    <cellStyle name="20% - Accent3 15 3" xfId="49936"/>
    <cellStyle name="20% - Accent3 15 3 2" xfId="49937"/>
    <cellStyle name="20% - Accent3 15 4" xfId="49938"/>
    <cellStyle name="20% - Accent3 15 5" xfId="49933"/>
    <cellStyle name="20% - Accent3 16" xfId="166"/>
    <cellStyle name="20% - Accent3 16 10" xfId="18448"/>
    <cellStyle name="20% - Accent3 16 10 2" xfId="40027"/>
    <cellStyle name="20% - Accent3 16 11" xfId="21231"/>
    <cellStyle name="20% - Accent3 16 11 2" xfId="42810"/>
    <cellStyle name="20% - Accent3 16 12" xfId="24086"/>
    <cellStyle name="20% - Accent3 16 12 2" xfId="45661"/>
    <cellStyle name="20% - Accent3 16 13" xfId="10059"/>
    <cellStyle name="20% - Accent3 16 13 2" xfId="31699"/>
    <cellStyle name="20% - Accent3 16 14" xfId="5077"/>
    <cellStyle name="20% - Accent3 16 15" xfId="26777"/>
    <cellStyle name="20% - Accent3 16 16" xfId="49939"/>
    <cellStyle name="20% - Accent3 16 2" xfId="2838"/>
    <cellStyle name="20% - Accent3 16 2 10" xfId="27212"/>
    <cellStyle name="20% - Accent3 16 2 11" xfId="49940"/>
    <cellStyle name="20% - Accent3 16 2 2" xfId="4471"/>
    <cellStyle name="20% - Accent3 16 2 2 2" xfId="9020"/>
    <cellStyle name="20% - Accent3 16 2 2 2 2" xfId="14584"/>
    <cellStyle name="20% - Accent3 16 2 2 2 2 2" xfId="36196"/>
    <cellStyle name="20% - Accent3 16 2 2 2 3" xfId="30662"/>
    <cellStyle name="20% - Accent3 16 2 2 3" xfId="17031"/>
    <cellStyle name="20% - Accent3 16 2 2 3 2" xfId="38624"/>
    <cellStyle name="20% - Accent3 16 2 2 4" xfId="19828"/>
    <cellStyle name="20% - Accent3 16 2 2 4 2" xfId="41407"/>
    <cellStyle name="20% - Accent3 16 2 2 5" xfId="22613"/>
    <cellStyle name="20% - Accent3 16 2 2 5 2" xfId="44190"/>
    <cellStyle name="20% - Accent3 16 2 2 6" xfId="25466"/>
    <cellStyle name="20% - Accent3 16 2 2 6 2" xfId="47041"/>
    <cellStyle name="20% - Accent3 16 2 2 7" xfId="11813"/>
    <cellStyle name="20% - Accent3 16 2 2 7 2" xfId="33436"/>
    <cellStyle name="20% - Accent3 16 2 2 8" xfId="6599"/>
    <cellStyle name="20% - Accent3 16 2 2 9" xfId="28247"/>
    <cellStyle name="20% - Accent3 16 2 3" xfId="7985"/>
    <cellStyle name="20% - Accent3 16 2 3 2" xfId="13549"/>
    <cellStyle name="20% - Accent3 16 2 3 2 2" xfId="35161"/>
    <cellStyle name="20% - Accent3 16 2 3 3" xfId="29627"/>
    <cellStyle name="20% - Accent3 16 2 4" xfId="15996"/>
    <cellStyle name="20% - Accent3 16 2 4 2" xfId="37589"/>
    <cellStyle name="20% - Accent3 16 2 5" xfId="18793"/>
    <cellStyle name="20% - Accent3 16 2 5 2" xfId="40372"/>
    <cellStyle name="20% - Accent3 16 2 6" xfId="21576"/>
    <cellStyle name="20% - Accent3 16 2 6 2" xfId="43155"/>
    <cellStyle name="20% - Accent3 16 2 7" xfId="24431"/>
    <cellStyle name="20% - Accent3 16 2 7 2" xfId="46006"/>
    <cellStyle name="20% - Accent3 16 2 8" xfId="10778"/>
    <cellStyle name="20% - Accent3 16 2 8 2" xfId="32401"/>
    <cellStyle name="20% - Accent3 16 2 9" xfId="5515"/>
    <cellStyle name="20% - Accent3 16 3" xfId="3216"/>
    <cellStyle name="20% - Accent3 16 3 10" xfId="27557"/>
    <cellStyle name="20% - Accent3 16 3 2" xfId="4816"/>
    <cellStyle name="20% - Accent3 16 3 2 2" xfId="9365"/>
    <cellStyle name="20% - Accent3 16 3 2 2 2" xfId="14929"/>
    <cellStyle name="20% - Accent3 16 3 2 2 2 2" xfId="36541"/>
    <cellStyle name="20% - Accent3 16 3 2 2 3" xfId="31007"/>
    <cellStyle name="20% - Accent3 16 3 2 3" xfId="17376"/>
    <cellStyle name="20% - Accent3 16 3 2 3 2" xfId="38969"/>
    <cellStyle name="20% - Accent3 16 3 2 4" xfId="20173"/>
    <cellStyle name="20% - Accent3 16 3 2 4 2" xfId="41752"/>
    <cellStyle name="20% - Accent3 16 3 2 5" xfId="22958"/>
    <cellStyle name="20% - Accent3 16 3 2 5 2" xfId="44535"/>
    <cellStyle name="20% - Accent3 16 3 2 6" xfId="25811"/>
    <cellStyle name="20% - Accent3 16 3 2 6 2" xfId="47386"/>
    <cellStyle name="20% - Accent3 16 3 2 7" xfId="12158"/>
    <cellStyle name="20% - Accent3 16 3 2 7 2" xfId="33781"/>
    <cellStyle name="20% - Accent3 16 3 2 8" xfId="6946"/>
    <cellStyle name="20% - Accent3 16 3 2 9" xfId="28592"/>
    <cellStyle name="20% - Accent3 16 3 3" xfId="8330"/>
    <cellStyle name="20% - Accent3 16 3 3 2" xfId="13894"/>
    <cellStyle name="20% - Accent3 16 3 3 2 2" xfId="35506"/>
    <cellStyle name="20% - Accent3 16 3 3 3" xfId="29972"/>
    <cellStyle name="20% - Accent3 16 3 4" xfId="16341"/>
    <cellStyle name="20% - Accent3 16 3 4 2" xfId="37934"/>
    <cellStyle name="20% - Accent3 16 3 5" xfId="19138"/>
    <cellStyle name="20% - Accent3 16 3 5 2" xfId="40717"/>
    <cellStyle name="20% - Accent3 16 3 6" xfId="21923"/>
    <cellStyle name="20% - Accent3 16 3 6 2" xfId="43500"/>
    <cellStyle name="20% - Accent3 16 3 7" xfId="24776"/>
    <cellStyle name="20% - Accent3 16 3 7 2" xfId="46351"/>
    <cellStyle name="20% - Accent3 16 3 8" xfId="11123"/>
    <cellStyle name="20% - Accent3 16 3 8 2" xfId="32746"/>
    <cellStyle name="20% - Accent3 16 3 9" xfId="5860"/>
    <cellStyle name="20% - Accent3 16 4" xfId="2304"/>
    <cellStyle name="20% - Accent3 16 4 2" xfId="4038"/>
    <cellStyle name="20% - Accent3 16 4 2 2" xfId="14151"/>
    <cellStyle name="20% - Accent3 16 4 2 2 2" xfId="35763"/>
    <cellStyle name="20% - Accent3 16 4 2 3" xfId="8587"/>
    <cellStyle name="20% - Accent3 16 4 2 4" xfId="30229"/>
    <cellStyle name="20% - Accent3 16 4 3" xfId="16598"/>
    <cellStyle name="20% - Accent3 16 4 3 2" xfId="38191"/>
    <cellStyle name="20% - Accent3 16 4 4" xfId="19395"/>
    <cellStyle name="20% - Accent3 16 4 4 2" xfId="40974"/>
    <cellStyle name="20% - Accent3 16 4 5" xfId="22180"/>
    <cellStyle name="20% - Accent3 16 4 5 2" xfId="43757"/>
    <cellStyle name="20% - Accent3 16 4 6" xfId="25033"/>
    <cellStyle name="20% - Accent3 16 4 6 2" xfId="46608"/>
    <cellStyle name="20% - Accent3 16 4 7" xfId="11380"/>
    <cellStyle name="20% - Accent3 16 4 7 2" xfId="33003"/>
    <cellStyle name="20% - Accent3 16 4 8" xfId="6117"/>
    <cellStyle name="20% - Accent3 16 4 9" xfId="27814"/>
    <cellStyle name="20% - Accent3 16 5" xfId="3495"/>
    <cellStyle name="20% - Accent3 16 5 2" xfId="9712"/>
    <cellStyle name="20% - Accent3 16 5 2 2" xfId="15274"/>
    <cellStyle name="20% - Accent3 16 5 2 2 2" xfId="36886"/>
    <cellStyle name="20% - Accent3 16 5 2 3" xfId="31352"/>
    <cellStyle name="20% - Accent3 16 5 3" xfId="17721"/>
    <cellStyle name="20% - Accent3 16 5 3 2" xfId="39314"/>
    <cellStyle name="20% - Accent3 16 5 4" xfId="20518"/>
    <cellStyle name="20% - Accent3 16 5 4 2" xfId="42097"/>
    <cellStyle name="20% - Accent3 16 5 5" xfId="23303"/>
    <cellStyle name="20% - Accent3 16 5 5 2" xfId="44880"/>
    <cellStyle name="20% - Accent3 16 5 6" xfId="26156"/>
    <cellStyle name="20% - Accent3 16 5 6 2" xfId="47731"/>
    <cellStyle name="20% - Accent3 16 5 7" xfId="12503"/>
    <cellStyle name="20% - Accent3 16 5 7 2" xfId="34126"/>
    <cellStyle name="20% - Accent3 16 5 8" xfId="7294"/>
    <cellStyle name="20% - Accent3 16 5 9" xfId="28937"/>
    <cellStyle name="20% - Accent3 16 6" xfId="7552"/>
    <cellStyle name="20% - Accent3 16 6 2" xfId="18066"/>
    <cellStyle name="20% - Accent3 16 6 2 2" xfId="39659"/>
    <cellStyle name="20% - Accent3 16 6 3" xfId="20863"/>
    <cellStyle name="20% - Accent3 16 6 3 2" xfId="42442"/>
    <cellStyle name="20% - Accent3 16 6 4" xfId="23648"/>
    <cellStyle name="20% - Accent3 16 6 4 2" xfId="45225"/>
    <cellStyle name="20% - Accent3 16 6 5" xfId="26501"/>
    <cellStyle name="20% - Accent3 16 6 5 2" xfId="48076"/>
    <cellStyle name="20% - Accent3 16 6 6" xfId="12858"/>
    <cellStyle name="20% - Accent3 16 6 6 2" xfId="34471"/>
    <cellStyle name="20% - Accent3 16 6 7" xfId="29194"/>
    <cellStyle name="20% - Accent3 16 7" xfId="10431"/>
    <cellStyle name="20% - Accent3 16 7 2" xfId="32056"/>
    <cellStyle name="20% - Accent3 16 8" xfId="13116"/>
    <cellStyle name="20% - Accent3 16 8 2" xfId="34728"/>
    <cellStyle name="20% - Accent3 16 9" xfId="15650"/>
    <cellStyle name="20% - Accent3 16 9 2" xfId="37244"/>
    <cellStyle name="20% - Accent3 17" xfId="167"/>
    <cellStyle name="20% - Accent3 17 10" xfId="18439"/>
    <cellStyle name="20% - Accent3 17 10 2" xfId="40018"/>
    <cellStyle name="20% - Accent3 17 11" xfId="21222"/>
    <cellStyle name="20% - Accent3 17 11 2" xfId="42801"/>
    <cellStyle name="20% - Accent3 17 12" xfId="24077"/>
    <cellStyle name="20% - Accent3 17 12 2" xfId="45652"/>
    <cellStyle name="20% - Accent3 17 13" xfId="10050"/>
    <cellStyle name="20% - Accent3 17 13 2" xfId="31690"/>
    <cellStyle name="20% - Accent3 17 14" xfId="5078"/>
    <cellStyle name="20% - Accent3 17 15" xfId="26778"/>
    <cellStyle name="20% - Accent3 17 16" xfId="49941"/>
    <cellStyle name="20% - Accent3 17 2" xfId="2829"/>
    <cellStyle name="20% - Accent3 17 2 10" xfId="27203"/>
    <cellStyle name="20% - Accent3 17 2 11" xfId="49942"/>
    <cellStyle name="20% - Accent3 17 2 2" xfId="4462"/>
    <cellStyle name="20% - Accent3 17 2 2 2" xfId="9011"/>
    <cellStyle name="20% - Accent3 17 2 2 2 2" xfId="14575"/>
    <cellStyle name="20% - Accent3 17 2 2 2 2 2" xfId="36187"/>
    <cellStyle name="20% - Accent3 17 2 2 2 3" xfId="30653"/>
    <cellStyle name="20% - Accent3 17 2 2 3" xfId="17022"/>
    <cellStyle name="20% - Accent3 17 2 2 3 2" xfId="38615"/>
    <cellStyle name="20% - Accent3 17 2 2 4" xfId="19819"/>
    <cellStyle name="20% - Accent3 17 2 2 4 2" xfId="41398"/>
    <cellStyle name="20% - Accent3 17 2 2 5" xfId="22604"/>
    <cellStyle name="20% - Accent3 17 2 2 5 2" xfId="44181"/>
    <cellStyle name="20% - Accent3 17 2 2 6" xfId="25457"/>
    <cellStyle name="20% - Accent3 17 2 2 6 2" xfId="47032"/>
    <cellStyle name="20% - Accent3 17 2 2 7" xfId="11804"/>
    <cellStyle name="20% - Accent3 17 2 2 7 2" xfId="33427"/>
    <cellStyle name="20% - Accent3 17 2 2 8" xfId="6590"/>
    <cellStyle name="20% - Accent3 17 2 2 9" xfId="28238"/>
    <cellStyle name="20% - Accent3 17 2 3" xfId="7976"/>
    <cellStyle name="20% - Accent3 17 2 3 2" xfId="13540"/>
    <cellStyle name="20% - Accent3 17 2 3 2 2" xfId="35152"/>
    <cellStyle name="20% - Accent3 17 2 3 3" xfId="29618"/>
    <cellStyle name="20% - Accent3 17 2 4" xfId="15987"/>
    <cellStyle name="20% - Accent3 17 2 4 2" xfId="37580"/>
    <cellStyle name="20% - Accent3 17 2 5" xfId="18784"/>
    <cellStyle name="20% - Accent3 17 2 5 2" xfId="40363"/>
    <cellStyle name="20% - Accent3 17 2 6" xfId="21567"/>
    <cellStyle name="20% - Accent3 17 2 6 2" xfId="43146"/>
    <cellStyle name="20% - Accent3 17 2 7" xfId="24422"/>
    <cellStyle name="20% - Accent3 17 2 7 2" xfId="45997"/>
    <cellStyle name="20% - Accent3 17 2 8" xfId="10769"/>
    <cellStyle name="20% - Accent3 17 2 8 2" xfId="32392"/>
    <cellStyle name="20% - Accent3 17 2 9" xfId="5506"/>
    <cellStyle name="20% - Accent3 17 3" xfId="3207"/>
    <cellStyle name="20% - Accent3 17 3 10" xfId="27548"/>
    <cellStyle name="20% - Accent3 17 3 2" xfId="4807"/>
    <cellStyle name="20% - Accent3 17 3 2 2" xfId="9356"/>
    <cellStyle name="20% - Accent3 17 3 2 2 2" xfId="14920"/>
    <cellStyle name="20% - Accent3 17 3 2 2 2 2" xfId="36532"/>
    <cellStyle name="20% - Accent3 17 3 2 2 3" xfId="30998"/>
    <cellStyle name="20% - Accent3 17 3 2 3" xfId="17367"/>
    <cellStyle name="20% - Accent3 17 3 2 3 2" xfId="38960"/>
    <cellStyle name="20% - Accent3 17 3 2 4" xfId="20164"/>
    <cellStyle name="20% - Accent3 17 3 2 4 2" xfId="41743"/>
    <cellStyle name="20% - Accent3 17 3 2 5" xfId="22949"/>
    <cellStyle name="20% - Accent3 17 3 2 5 2" xfId="44526"/>
    <cellStyle name="20% - Accent3 17 3 2 6" xfId="25802"/>
    <cellStyle name="20% - Accent3 17 3 2 6 2" xfId="47377"/>
    <cellStyle name="20% - Accent3 17 3 2 7" xfId="12149"/>
    <cellStyle name="20% - Accent3 17 3 2 7 2" xfId="33772"/>
    <cellStyle name="20% - Accent3 17 3 2 8" xfId="6937"/>
    <cellStyle name="20% - Accent3 17 3 2 9" xfId="28583"/>
    <cellStyle name="20% - Accent3 17 3 3" xfId="8321"/>
    <cellStyle name="20% - Accent3 17 3 3 2" xfId="13885"/>
    <cellStyle name="20% - Accent3 17 3 3 2 2" xfId="35497"/>
    <cellStyle name="20% - Accent3 17 3 3 3" xfId="29963"/>
    <cellStyle name="20% - Accent3 17 3 4" xfId="16332"/>
    <cellStyle name="20% - Accent3 17 3 4 2" xfId="37925"/>
    <cellStyle name="20% - Accent3 17 3 5" xfId="19129"/>
    <cellStyle name="20% - Accent3 17 3 5 2" xfId="40708"/>
    <cellStyle name="20% - Accent3 17 3 6" xfId="21914"/>
    <cellStyle name="20% - Accent3 17 3 6 2" xfId="43491"/>
    <cellStyle name="20% - Accent3 17 3 7" xfId="24767"/>
    <cellStyle name="20% - Accent3 17 3 7 2" xfId="46342"/>
    <cellStyle name="20% - Accent3 17 3 8" xfId="11114"/>
    <cellStyle name="20% - Accent3 17 3 8 2" xfId="32737"/>
    <cellStyle name="20% - Accent3 17 3 9" xfId="5851"/>
    <cellStyle name="20% - Accent3 17 4" xfId="2305"/>
    <cellStyle name="20% - Accent3 17 4 2" xfId="4039"/>
    <cellStyle name="20% - Accent3 17 4 2 2" xfId="14152"/>
    <cellStyle name="20% - Accent3 17 4 2 2 2" xfId="35764"/>
    <cellStyle name="20% - Accent3 17 4 2 3" xfId="8588"/>
    <cellStyle name="20% - Accent3 17 4 2 4" xfId="30230"/>
    <cellStyle name="20% - Accent3 17 4 3" xfId="16599"/>
    <cellStyle name="20% - Accent3 17 4 3 2" xfId="38192"/>
    <cellStyle name="20% - Accent3 17 4 4" xfId="19396"/>
    <cellStyle name="20% - Accent3 17 4 4 2" xfId="40975"/>
    <cellStyle name="20% - Accent3 17 4 5" xfId="22181"/>
    <cellStyle name="20% - Accent3 17 4 5 2" xfId="43758"/>
    <cellStyle name="20% - Accent3 17 4 6" xfId="25034"/>
    <cellStyle name="20% - Accent3 17 4 6 2" xfId="46609"/>
    <cellStyle name="20% - Accent3 17 4 7" xfId="11381"/>
    <cellStyle name="20% - Accent3 17 4 7 2" xfId="33004"/>
    <cellStyle name="20% - Accent3 17 4 8" xfId="6118"/>
    <cellStyle name="20% - Accent3 17 4 9" xfId="27815"/>
    <cellStyle name="20% - Accent3 17 5" xfId="3496"/>
    <cellStyle name="20% - Accent3 17 5 2" xfId="9703"/>
    <cellStyle name="20% - Accent3 17 5 2 2" xfId="15265"/>
    <cellStyle name="20% - Accent3 17 5 2 2 2" xfId="36877"/>
    <cellStyle name="20% - Accent3 17 5 2 3" xfId="31343"/>
    <cellStyle name="20% - Accent3 17 5 3" xfId="17712"/>
    <cellStyle name="20% - Accent3 17 5 3 2" xfId="39305"/>
    <cellStyle name="20% - Accent3 17 5 4" xfId="20509"/>
    <cellStyle name="20% - Accent3 17 5 4 2" xfId="42088"/>
    <cellStyle name="20% - Accent3 17 5 5" xfId="23294"/>
    <cellStyle name="20% - Accent3 17 5 5 2" xfId="44871"/>
    <cellStyle name="20% - Accent3 17 5 6" xfId="26147"/>
    <cellStyle name="20% - Accent3 17 5 6 2" xfId="47722"/>
    <cellStyle name="20% - Accent3 17 5 7" xfId="12494"/>
    <cellStyle name="20% - Accent3 17 5 7 2" xfId="34117"/>
    <cellStyle name="20% - Accent3 17 5 8" xfId="7285"/>
    <cellStyle name="20% - Accent3 17 5 9" xfId="28928"/>
    <cellStyle name="20% - Accent3 17 6" xfId="7553"/>
    <cellStyle name="20% - Accent3 17 6 2" xfId="18057"/>
    <cellStyle name="20% - Accent3 17 6 2 2" xfId="39650"/>
    <cellStyle name="20% - Accent3 17 6 3" xfId="20854"/>
    <cellStyle name="20% - Accent3 17 6 3 2" xfId="42433"/>
    <cellStyle name="20% - Accent3 17 6 4" xfId="23639"/>
    <cellStyle name="20% - Accent3 17 6 4 2" xfId="45216"/>
    <cellStyle name="20% - Accent3 17 6 5" xfId="26492"/>
    <cellStyle name="20% - Accent3 17 6 5 2" xfId="48067"/>
    <cellStyle name="20% - Accent3 17 6 6" xfId="12849"/>
    <cellStyle name="20% - Accent3 17 6 6 2" xfId="34462"/>
    <cellStyle name="20% - Accent3 17 6 7" xfId="29195"/>
    <cellStyle name="20% - Accent3 17 7" xfId="10422"/>
    <cellStyle name="20% - Accent3 17 7 2" xfId="32047"/>
    <cellStyle name="20% - Accent3 17 8" xfId="13117"/>
    <cellStyle name="20% - Accent3 17 8 2" xfId="34729"/>
    <cellStyle name="20% - Accent3 17 9" xfId="15641"/>
    <cellStyle name="20% - Accent3 17 9 2" xfId="37235"/>
    <cellStyle name="20% - Accent3 18" xfId="168"/>
    <cellStyle name="20% - Accent3 18 10" xfId="26779"/>
    <cellStyle name="20% - Accent3 18 11" xfId="49943"/>
    <cellStyle name="20% - Accent3 18 2" xfId="2306"/>
    <cellStyle name="20% - Accent3 18 2 2" xfId="4040"/>
    <cellStyle name="20% - Accent3 18 2 2 2" xfId="14153"/>
    <cellStyle name="20% - Accent3 18 2 2 2 2" xfId="35765"/>
    <cellStyle name="20% - Accent3 18 2 2 3" xfId="8589"/>
    <cellStyle name="20% - Accent3 18 2 2 4" xfId="30231"/>
    <cellStyle name="20% - Accent3 18 2 3" xfId="16600"/>
    <cellStyle name="20% - Accent3 18 2 3 2" xfId="38193"/>
    <cellStyle name="20% - Accent3 18 2 4" xfId="19397"/>
    <cellStyle name="20% - Accent3 18 2 4 2" xfId="40976"/>
    <cellStyle name="20% - Accent3 18 2 5" xfId="22182"/>
    <cellStyle name="20% - Accent3 18 2 5 2" xfId="43759"/>
    <cellStyle name="20% - Accent3 18 2 6" xfId="25035"/>
    <cellStyle name="20% - Accent3 18 2 6 2" xfId="46610"/>
    <cellStyle name="20% - Accent3 18 2 7" xfId="11382"/>
    <cellStyle name="20% - Accent3 18 2 7 2" xfId="33005"/>
    <cellStyle name="20% - Accent3 18 2 8" xfId="6119"/>
    <cellStyle name="20% - Accent3 18 2 9" xfId="27816"/>
    <cellStyle name="20% - Accent3 18 3" xfId="3497"/>
    <cellStyle name="20% - Accent3 18 3 2" xfId="13118"/>
    <cellStyle name="20% - Accent3 18 3 2 2" xfId="34730"/>
    <cellStyle name="20% - Accent3 18 3 3" xfId="7554"/>
    <cellStyle name="20% - Accent3 18 3 4" xfId="29196"/>
    <cellStyle name="20% - Accent3 18 4" xfId="15510"/>
    <cellStyle name="20% - Accent3 18 4 2" xfId="37104"/>
    <cellStyle name="20% - Accent3 18 5" xfId="18308"/>
    <cellStyle name="20% - Accent3 18 5 2" xfId="39887"/>
    <cellStyle name="20% - Accent3 18 6" xfId="21091"/>
    <cellStyle name="20% - Accent3 18 6 2" xfId="42670"/>
    <cellStyle name="20% - Accent3 18 7" xfId="23946"/>
    <cellStyle name="20% - Accent3 18 7 2" xfId="45521"/>
    <cellStyle name="20% - Accent3 18 8" xfId="10282"/>
    <cellStyle name="20% - Accent3 18 8 2" xfId="31916"/>
    <cellStyle name="20% - Accent3 18 9" xfId="5079"/>
    <cellStyle name="20% - Accent3 19" xfId="2700"/>
    <cellStyle name="20% - Accent3 19 10" xfId="27074"/>
    <cellStyle name="20% - Accent3 19 2" xfId="4333"/>
    <cellStyle name="20% - Accent3 19 2 2" xfId="8882"/>
    <cellStyle name="20% - Accent3 19 2 2 2" xfId="14446"/>
    <cellStyle name="20% - Accent3 19 2 2 2 2" xfId="36058"/>
    <cellStyle name="20% - Accent3 19 2 2 3" xfId="30524"/>
    <cellStyle name="20% - Accent3 19 2 3" xfId="16893"/>
    <cellStyle name="20% - Accent3 19 2 3 2" xfId="38486"/>
    <cellStyle name="20% - Accent3 19 2 4" xfId="19690"/>
    <cellStyle name="20% - Accent3 19 2 4 2" xfId="41269"/>
    <cellStyle name="20% - Accent3 19 2 5" xfId="22475"/>
    <cellStyle name="20% - Accent3 19 2 5 2" xfId="44052"/>
    <cellStyle name="20% - Accent3 19 2 6" xfId="25328"/>
    <cellStyle name="20% - Accent3 19 2 6 2" xfId="46903"/>
    <cellStyle name="20% - Accent3 19 2 7" xfId="11675"/>
    <cellStyle name="20% - Accent3 19 2 7 2" xfId="33298"/>
    <cellStyle name="20% - Accent3 19 2 8" xfId="6461"/>
    <cellStyle name="20% - Accent3 19 2 9" xfId="28109"/>
    <cellStyle name="20% - Accent3 19 3" xfId="7847"/>
    <cellStyle name="20% - Accent3 19 3 2" xfId="13411"/>
    <cellStyle name="20% - Accent3 19 3 2 2" xfId="35023"/>
    <cellStyle name="20% - Accent3 19 3 3" xfId="29489"/>
    <cellStyle name="20% - Accent3 19 4" xfId="15858"/>
    <cellStyle name="20% - Accent3 19 4 2" xfId="37451"/>
    <cellStyle name="20% - Accent3 19 5" xfId="18655"/>
    <cellStyle name="20% - Accent3 19 5 2" xfId="40234"/>
    <cellStyle name="20% - Accent3 19 6" xfId="21438"/>
    <cellStyle name="20% - Accent3 19 6 2" xfId="43017"/>
    <cellStyle name="20% - Accent3 19 7" xfId="24293"/>
    <cellStyle name="20% - Accent3 19 7 2" xfId="45868"/>
    <cellStyle name="20% - Accent3 19 8" xfId="10640"/>
    <cellStyle name="20% - Accent3 19 8 2" xfId="32263"/>
    <cellStyle name="20% - Accent3 19 9" xfId="5377"/>
    <cellStyle name="20% - Accent3 2" xfId="169"/>
    <cellStyle name="20% - Accent3 2 2" xfId="170"/>
    <cellStyle name="20% - Accent3 2 3" xfId="171"/>
    <cellStyle name="20% - Accent3 2 4" xfId="172"/>
    <cellStyle name="20% - Accent3 2 5" xfId="173"/>
    <cellStyle name="20% - Accent3 2 6" xfId="174"/>
    <cellStyle name="20% - Accent3 2 7" xfId="175"/>
    <cellStyle name="20% - Accent3 2 8" xfId="176"/>
    <cellStyle name="20% - Accent3 20" xfId="3049"/>
    <cellStyle name="20% - Accent3 20 10" xfId="27419"/>
    <cellStyle name="20% - Accent3 20 2" xfId="4678"/>
    <cellStyle name="20% - Accent3 20 2 2" xfId="9227"/>
    <cellStyle name="20% - Accent3 20 2 2 2" xfId="14791"/>
    <cellStyle name="20% - Accent3 20 2 2 2 2" xfId="36403"/>
    <cellStyle name="20% - Accent3 20 2 2 3" xfId="30869"/>
    <cellStyle name="20% - Accent3 20 2 3" xfId="17238"/>
    <cellStyle name="20% - Accent3 20 2 3 2" xfId="38831"/>
    <cellStyle name="20% - Accent3 20 2 4" xfId="20035"/>
    <cellStyle name="20% - Accent3 20 2 4 2" xfId="41614"/>
    <cellStyle name="20% - Accent3 20 2 5" xfId="22820"/>
    <cellStyle name="20% - Accent3 20 2 5 2" xfId="44397"/>
    <cellStyle name="20% - Accent3 20 2 6" xfId="25673"/>
    <cellStyle name="20% - Accent3 20 2 6 2" xfId="47248"/>
    <cellStyle name="20% - Accent3 20 2 7" xfId="12020"/>
    <cellStyle name="20% - Accent3 20 2 7 2" xfId="33643"/>
    <cellStyle name="20% - Accent3 20 2 8" xfId="6808"/>
    <cellStyle name="20% - Accent3 20 2 9" xfId="28454"/>
    <cellStyle name="20% - Accent3 20 3" xfId="8192"/>
    <cellStyle name="20% - Accent3 20 3 2" xfId="13756"/>
    <cellStyle name="20% - Accent3 20 3 2 2" xfId="35368"/>
    <cellStyle name="20% - Accent3 20 3 3" xfId="29834"/>
    <cellStyle name="20% - Accent3 20 4" xfId="16203"/>
    <cellStyle name="20% - Accent3 20 4 2" xfId="37796"/>
    <cellStyle name="20% - Accent3 20 5" xfId="19000"/>
    <cellStyle name="20% - Accent3 20 5 2" xfId="40579"/>
    <cellStyle name="20% - Accent3 20 6" xfId="21784"/>
    <cellStyle name="20% - Accent3 20 6 2" xfId="43362"/>
    <cellStyle name="20% - Accent3 20 7" xfId="24638"/>
    <cellStyle name="20% - Accent3 20 7 2" xfId="46213"/>
    <cellStyle name="20% - Accent3 20 8" xfId="10985"/>
    <cellStyle name="20% - Accent3 20 8 2" xfId="32608"/>
    <cellStyle name="20% - Accent3 20 9" xfId="5722"/>
    <cellStyle name="20% - Accent3 21" xfId="7156"/>
    <cellStyle name="20% - Accent3 21 2" xfId="9574"/>
    <cellStyle name="20% - Accent3 21 2 2" xfId="15136"/>
    <cellStyle name="20% - Accent3 21 2 2 2" xfId="36748"/>
    <cellStyle name="20% - Accent3 21 2 3" xfId="31214"/>
    <cellStyle name="20% - Accent3 21 3" xfId="17583"/>
    <cellStyle name="20% - Accent3 21 3 2" xfId="39176"/>
    <cellStyle name="20% - Accent3 21 4" xfId="20380"/>
    <cellStyle name="20% - Accent3 21 4 2" xfId="41959"/>
    <cellStyle name="20% - Accent3 21 5" xfId="23165"/>
    <cellStyle name="20% - Accent3 21 5 2" xfId="44742"/>
    <cellStyle name="20% - Accent3 21 6" xfId="26018"/>
    <cellStyle name="20% - Accent3 21 6 2" xfId="47593"/>
    <cellStyle name="20% - Accent3 21 7" xfId="12365"/>
    <cellStyle name="20% - Accent3 21 7 2" xfId="33988"/>
    <cellStyle name="20% - Accent3 21 8" xfId="28799"/>
    <cellStyle name="20% - Accent3 22" xfId="12720"/>
    <cellStyle name="20% - Accent3 22 2" xfId="17928"/>
    <cellStyle name="20% - Accent3 22 2 2" xfId="39521"/>
    <cellStyle name="20% - Accent3 22 3" xfId="20725"/>
    <cellStyle name="20% - Accent3 22 3 2" xfId="42304"/>
    <cellStyle name="20% - Accent3 22 4" xfId="23510"/>
    <cellStyle name="20% - Accent3 22 4 2" xfId="45087"/>
    <cellStyle name="20% - Accent3 22 5" xfId="26363"/>
    <cellStyle name="20% - Accent3 22 5 2" xfId="47938"/>
    <cellStyle name="20% - Accent3 22 6" xfId="34333"/>
    <cellStyle name="20% - Accent3 23" xfId="10267"/>
    <cellStyle name="20% - Accent3 23 2" xfId="31906"/>
    <cellStyle name="20% - Accent3 24" xfId="15493"/>
    <cellStyle name="20% - Accent3 24 2" xfId="37093"/>
    <cellStyle name="20% - Accent3 25" xfId="18297"/>
    <cellStyle name="20% - Accent3 25 2" xfId="39876"/>
    <cellStyle name="20% - Accent3 26" xfId="21080"/>
    <cellStyle name="20% - Accent3 26 2" xfId="42659"/>
    <cellStyle name="20% - Accent3 27" xfId="23868"/>
    <cellStyle name="20% - Accent3 27 2" xfId="45444"/>
    <cellStyle name="20% - Accent3 28" xfId="23895"/>
    <cellStyle name="20% - Accent3 28 2" xfId="45471"/>
    <cellStyle name="20% - Accent3 29" xfId="9921"/>
    <cellStyle name="20% - Accent3 29 2" xfId="31561"/>
    <cellStyle name="20% - Accent3 3" xfId="177"/>
    <cellStyle name="20% - Accent3 4" xfId="178"/>
    <cellStyle name="20% - Accent3 5" xfId="179"/>
    <cellStyle name="20% - Accent3 6" xfId="180"/>
    <cellStyle name="20% - Accent3 7" xfId="181"/>
    <cellStyle name="20% - Accent3 8" xfId="182"/>
    <cellStyle name="20% - Accent3 8 10" xfId="49945"/>
    <cellStyle name="20% - Accent3 8 11" xfId="49944"/>
    <cellStyle name="20% - Accent3 8 2" xfId="183"/>
    <cellStyle name="20% - Accent3 8 2 10" xfId="13119"/>
    <cellStyle name="20% - Accent3 8 2 10 2" xfId="34731"/>
    <cellStyle name="20% - Accent3 8 2 11" xfId="15530"/>
    <cellStyle name="20% - Accent3 8 2 11 2" xfId="37124"/>
    <cellStyle name="20% - Accent3 8 2 12" xfId="18328"/>
    <cellStyle name="20% - Accent3 8 2 12 2" xfId="39907"/>
    <cellStyle name="20% - Accent3 8 2 13" xfId="21111"/>
    <cellStyle name="20% - Accent3 8 2 13 2" xfId="42690"/>
    <cellStyle name="20% - Accent3 8 2 14" xfId="23966"/>
    <cellStyle name="20% - Accent3 8 2 14 2" xfId="45541"/>
    <cellStyle name="20% - Accent3 8 2 15" xfId="9939"/>
    <cellStyle name="20% - Accent3 8 2 15 2" xfId="31579"/>
    <cellStyle name="20% - Accent3 8 2 16" xfId="5080"/>
    <cellStyle name="20% - Accent3 8 2 17" xfId="26780"/>
    <cellStyle name="20% - Accent3 8 2 18" xfId="49946"/>
    <cellStyle name="20% - Accent3 8 2 2" xfId="184"/>
    <cellStyle name="20% - Accent3 8 2 2 10" xfId="18466"/>
    <cellStyle name="20% - Accent3 8 2 2 10 2" xfId="40045"/>
    <cellStyle name="20% - Accent3 8 2 2 11" xfId="21249"/>
    <cellStyle name="20% - Accent3 8 2 2 11 2" xfId="42828"/>
    <cellStyle name="20% - Accent3 8 2 2 12" xfId="24104"/>
    <cellStyle name="20% - Accent3 8 2 2 12 2" xfId="45679"/>
    <cellStyle name="20% - Accent3 8 2 2 13" xfId="10077"/>
    <cellStyle name="20% - Accent3 8 2 2 13 2" xfId="31717"/>
    <cellStyle name="20% - Accent3 8 2 2 14" xfId="5081"/>
    <cellStyle name="20% - Accent3 8 2 2 15" xfId="26781"/>
    <cellStyle name="20% - Accent3 8 2 2 16" xfId="49947"/>
    <cellStyle name="20% - Accent3 8 2 2 2" xfId="2856"/>
    <cellStyle name="20% - Accent3 8 2 2 2 10" xfId="27230"/>
    <cellStyle name="20% - Accent3 8 2 2 2 11" xfId="49948"/>
    <cellStyle name="20% - Accent3 8 2 2 2 2" xfId="4489"/>
    <cellStyle name="20% - Accent3 8 2 2 2 2 10" xfId="49949"/>
    <cellStyle name="20% - Accent3 8 2 2 2 2 2" xfId="9038"/>
    <cellStyle name="20% - Accent3 8 2 2 2 2 2 2" xfId="14602"/>
    <cellStyle name="20% - Accent3 8 2 2 2 2 2 2 2" xfId="36214"/>
    <cellStyle name="20% - Accent3 8 2 2 2 2 2 2 2 2" xfId="49952"/>
    <cellStyle name="20% - Accent3 8 2 2 2 2 2 2 3" xfId="49951"/>
    <cellStyle name="20% - Accent3 8 2 2 2 2 2 3" xfId="30680"/>
    <cellStyle name="20% - Accent3 8 2 2 2 2 2 3 2" xfId="49954"/>
    <cellStyle name="20% - Accent3 8 2 2 2 2 2 3 3" xfId="49953"/>
    <cellStyle name="20% - Accent3 8 2 2 2 2 2 4" xfId="49955"/>
    <cellStyle name="20% - Accent3 8 2 2 2 2 2 5" xfId="49950"/>
    <cellStyle name="20% - Accent3 8 2 2 2 2 3" xfId="17049"/>
    <cellStyle name="20% - Accent3 8 2 2 2 2 3 2" xfId="38642"/>
    <cellStyle name="20% - Accent3 8 2 2 2 2 3 2 2" xfId="49957"/>
    <cellStyle name="20% - Accent3 8 2 2 2 2 3 3" xfId="49956"/>
    <cellStyle name="20% - Accent3 8 2 2 2 2 4" xfId="19846"/>
    <cellStyle name="20% - Accent3 8 2 2 2 2 4 2" xfId="41425"/>
    <cellStyle name="20% - Accent3 8 2 2 2 2 4 2 2" xfId="49959"/>
    <cellStyle name="20% - Accent3 8 2 2 2 2 4 3" xfId="49958"/>
    <cellStyle name="20% - Accent3 8 2 2 2 2 5" xfId="22631"/>
    <cellStyle name="20% - Accent3 8 2 2 2 2 5 2" xfId="44208"/>
    <cellStyle name="20% - Accent3 8 2 2 2 2 5 3" xfId="49960"/>
    <cellStyle name="20% - Accent3 8 2 2 2 2 6" xfId="25484"/>
    <cellStyle name="20% - Accent3 8 2 2 2 2 6 2" xfId="47059"/>
    <cellStyle name="20% - Accent3 8 2 2 2 2 7" xfId="11831"/>
    <cellStyle name="20% - Accent3 8 2 2 2 2 7 2" xfId="33454"/>
    <cellStyle name="20% - Accent3 8 2 2 2 2 8" xfId="6617"/>
    <cellStyle name="20% - Accent3 8 2 2 2 2 9" xfId="28265"/>
    <cellStyle name="20% - Accent3 8 2 2 2 3" xfId="8003"/>
    <cellStyle name="20% - Accent3 8 2 2 2 3 2" xfId="13567"/>
    <cellStyle name="20% - Accent3 8 2 2 2 3 2 2" xfId="35179"/>
    <cellStyle name="20% - Accent3 8 2 2 2 3 2 2 2" xfId="49963"/>
    <cellStyle name="20% - Accent3 8 2 2 2 3 2 3" xfId="49962"/>
    <cellStyle name="20% - Accent3 8 2 2 2 3 3" xfId="29645"/>
    <cellStyle name="20% - Accent3 8 2 2 2 3 3 2" xfId="49965"/>
    <cellStyle name="20% - Accent3 8 2 2 2 3 3 3" xfId="49964"/>
    <cellStyle name="20% - Accent3 8 2 2 2 3 4" xfId="49966"/>
    <cellStyle name="20% - Accent3 8 2 2 2 3 5" xfId="49961"/>
    <cellStyle name="20% - Accent3 8 2 2 2 4" xfId="16014"/>
    <cellStyle name="20% - Accent3 8 2 2 2 4 2" xfId="37607"/>
    <cellStyle name="20% - Accent3 8 2 2 2 4 2 2" xfId="49968"/>
    <cellStyle name="20% - Accent3 8 2 2 2 4 3" xfId="49967"/>
    <cellStyle name="20% - Accent3 8 2 2 2 5" xfId="18811"/>
    <cellStyle name="20% - Accent3 8 2 2 2 5 2" xfId="40390"/>
    <cellStyle name="20% - Accent3 8 2 2 2 5 2 2" xfId="49970"/>
    <cellStyle name="20% - Accent3 8 2 2 2 5 3" xfId="49969"/>
    <cellStyle name="20% - Accent3 8 2 2 2 6" xfId="21594"/>
    <cellStyle name="20% - Accent3 8 2 2 2 6 2" xfId="43173"/>
    <cellStyle name="20% - Accent3 8 2 2 2 6 3" xfId="49971"/>
    <cellStyle name="20% - Accent3 8 2 2 2 7" xfId="24449"/>
    <cellStyle name="20% - Accent3 8 2 2 2 7 2" xfId="46024"/>
    <cellStyle name="20% - Accent3 8 2 2 2 8" xfId="10796"/>
    <cellStyle name="20% - Accent3 8 2 2 2 8 2" xfId="32419"/>
    <cellStyle name="20% - Accent3 8 2 2 2 9" xfId="5533"/>
    <cellStyle name="20% - Accent3 8 2 2 3" xfId="3234"/>
    <cellStyle name="20% - Accent3 8 2 2 3 10" xfId="27575"/>
    <cellStyle name="20% - Accent3 8 2 2 3 11" xfId="49972"/>
    <cellStyle name="20% - Accent3 8 2 2 3 2" xfId="4834"/>
    <cellStyle name="20% - Accent3 8 2 2 3 2 10" xfId="49973"/>
    <cellStyle name="20% - Accent3 8 2 2 3 2 2" xfId="9383"/>
    <cellStyle name="20% - Accent3 8 2 2 3 2 2 2" xfId="14947"/>
    <cellStyle name="20% - Accent3 8 2 2 3 2 2 2 2" xfId="36559"/>
    <cellStyle name="20% - Accent3 8 2 2 3 2 2 2 3" xfId="49975"/>
    <cellStyle name="20% - Accent3 8 2 2 3 2 2 3" xfId="31025"/>
    <cellStyle name="20% - Accent3 8 2 2 3 2 2 4" xfId="49974"/>
    <cellStyle name="20% - Accent3 8 2 2 3 2 3" xfId="17394"/>
    <cellStyle name="20% - Accent3 8 2 2 3 2 3 2" xfId="38987"/>
    <cellStyle name="20% - Accent3 8 2 2 3 2 3 2 2" xfId="49977"/>
    <cellStyle name="20% - Accent3 8 2 2 3 2 3 3" xfId="49976"/>
    <cellStyle name="20% - Accent3 8 2 2 3 2 4" xfId="20191"/>
    <cellStyle name="20% - Accent3 8 2 2 3 2 4 2" xfId="41770"/>
    <cellStyle name="20% - Accent3 8 2 2 3 2 4 3" xfId="49978"/>
    <cellStyle name="20% - Accent3 8 2 2 3 2 5" xfId="22976"/>
    <cellStyle name="20% - Accent3 8 2 2 3 2 5 2" xfId="44553"/>
    <cellStyle name="20% - Accent3 8 2 2 3 2 6" xfId="25829"/>
    <cellStyle name="20% - Accent3 8 2 2 3 2 6 2" xfId="47404"/>
    <cellStyle name="20% - Accent3 8 2 2 3 2 7" xfId="12176"/>
    <cellStyle name="20% - Accent3 8 2 2 3 2 7 2" xfId="33799"/>
    <cellStyle name="20% - Accent3 8 2 2 3 2 8" xfId="6964"/>
    <cellStyle name="20% - Accent3 8 2 2 3 2 9" xfId="28610"/>
    <cellStyle name="20% - Accent3 8 2 2 3 3" xfId="8348"/>
    <cellStyle name="20% - Accent3 8 2 2 3 3 2" xfId="13912"/>
    <cellStyle name="20% - Accent3 8 2 2 3 3 2 2" xfId="35524"/>
    <cellStyle name="20% - Accent3 8 2 2 3 3 2 3" xfId="49980"/>
    <cellStyle name="20% - Accent3 8 2 2 3 3 3" xfId="29990"/>
    <cellStyle name="20% - Accent3 8 2 2 3 3 4" xfId="49979"/>
    <cellStyle name="20% - Accent3 8 2 2 3 4" xfId="16359"/>
    <cellStyle name="20% - Accent3 8 2 2 3 4 2" xfId="37952"/>
    <cellStyle name="20% - Accent3 8 2 2 3 4 2 2" xfId="49982"/>
    <cellStyle name="20% - Accent3 8 2 2 3 4 3" xfId="49981"/>
    <cellStyle name="20% - Accent3 8 2 2 3 5" xfId="19156"/>
    <cellStyle name="20% - Accent3 8 2 2 3 5 2" xfId="40735"/>
    <cellStyle name="20% - Accent3 8 2 2 3 5 3" xfId="49983"/>
    <cellStyle name="20% - Accent3 8 2 2 3 6" xfId="21941"/>
    <cellStyle name="20% - Accent3 8 2 2 3 6 2" xfId="43518"/>
    <cellStyle name="20% - Accent3 8 2 2 3 7" xfId="24794"/>
    <cellStyle name="20% - Accent3 8 2 2 3 7 2" xfId="46369"/>
    <cellStyle name="20% - Accent3 8 2 2 3 8" xfId="11141"/>
    <cellStyle name="20% - Accent3 8 2 2 3 8 2" xfId="32764"/>
    <cellStyle name="20% - Accent3 8 2 2 3 9" xfId="5878"/>
    <cellStyle name="20% - Accent3 8 2 2 4" xfId="2308"/>
    <cellStyle name="20% - Accent3 8 2 2 4 10" xfId="49984"/>
    <cellStyle name="20% - Accent3 8 2 2 4 2" xfId="4042"/>
    <cellStyle name="20% - Accent3 8 2 2 4 2 2" xfId="14155"/>
    <cellStyle name="20% - Accent3 8 2 2 4 2 2 2" xfId="35767"/>
    <cellStyle name="20% - Accent3 8 2 2 4 2 2 3" xfId="49986"/>
    <cellStyle name="20% - Accent3 8 2 2 4 2 3" xfId="8591"/>
    <cellStyle name="20% - Accent3 8 2 2 4 2 4" xfId="30233"/>
    <cellStyle name="20% - Accent3 8 2 2 4 2 5" xfId="49985"/>
    <cellStyle name="20% - Accent3 8 2 2 4 3" xfId="16602"/>
    <cellStyle name="20% - Accent3 8 2 2 4 3 2" xfId="38195"/>
    <cellStyle name="20% - Accent3 8 2 2 4 3 2 2" xfId="49988"/>
    <cellStyle name="20% - Accent3 8 2 2 4 3 3" xfId="49987"/>
    <cellStyle name="20% - Accent3 8 2 2 4 4" xfId="19399"/>
    <cellStyle name="20% - Accent3 8 2 2 4 4 2" xfId="40978"/>
    <cellStyle name="20% - Accent3 8 2 2 4 4 3" xfId="49989"/>
    <cellStyle name="20% - Accent3 8 2 2 4 5" xfId="22184"/>
    <cellStyle name="20% - Accent3 8 2 2 4 5 2" xfId="43761"/>
    <cellStyle name="20% - Accent3 8 2 2 4 6" xfId="25037"/>
    <cellStyle name="20% - Accent3 8 2 2 4 6 2" xfId="46612"/>
    <cellStyle name="20% - Accent3 8 2 2 4 7" xfId="11384"/>
    <cellStyle name="20% - Accent3 8 2 2 4 7 2" xfId="33007"/>
    <cellStyle name="20% - Accent3 8 2 2 4 8" xfId="6121"/>
    <cellStyle name="20% - Accent3 8 2 2 4 9" xfId="27818"/>
    <cellStyle name="20% - Accent3 8 2 2 5" xfId="3499"/>
    <cellStyle name="20% - Accent3 8 2 2 5 10" xfId="49990"/>
    <cellStyle name="20% - Accent3 8 2 2 5 2" xfId="9730"/>
    <cellStyle name="20% - Accent3 8 2 2 5 2 2" xfId="15292"/>
    <cellStyle name="20% - Accent3 8 2 2 5 2 2 2" xfId="36904"/>
    <cellStyle name="20% - Accent3 8 2 2 5 2 3" xfId="31370"/>
    <cellStyle name="20% - Accent3 8 2 2 5 2 4" xfId="49991"/>
    <cellStyle name="20% - Accent3 8 2 2 5 3" xfId="17739"/>
    <cellStyle name="20% - Accent3 8 2 2 5 3 2" xfId="39332"/>
    <cellStyle name="20% - Accent3 8 2 2 5 4" xfId="20536"/>
    <cellStyle name="20% - Accent3 8 2 2 5 4 2" xfId="42115"/>
    <cellStyle name="20% - Accent3 8 2 2 5 5" xfId="23321"/>
    <cellStyle name="20% - Accent3 8 2 2 5 5 2" xfId="44898"/>
    <cellStyle name="20% - Accent3 8 2 2 5 6" xfId="26174"/>
    <cellStyle name="20% - Accent3 8 2 2 5 6 2" xfId="47749"/>
    <cellStyle name="20% - Accent3 8 2 2 5 7" xfId="12521"/>
    <cellStyle name="20% - Accent3 8 2 2 5 7 2" xfId="34144"/>
    <cellStyle name="20% - Accent3 8 2 2 5 8" xfId="7312"/>
    <cellStyle name="20% - Accent3 8 2 2 5 9" xfId="28955"/>
    <cellStyle name="20% - Accent3 8 2 2 6" xfId="7556"/>
    <cellStyle name="20% - Accent3 8 2 2 6 2" xfId="18084"/>
    <cellStyle name="20% - Accent3 8 2 2 6 2 2" xfId="39677"/>
    <cellStyle name="20% - Accent3 8 2 2 6 2 3" xfId="49993"/>
    <cellStyle name="20% - Accent3 8 2 2 6 3" xfId="20881"/>
    <cellStyle name="20% - Accent3 8 2 2 6 3 2" xfId="42460"/>
    <cellStyle name="20% - Accent3 8 2 2 6 4" xfId="23666"/>
    <cellStyle name="20% - Accent3 8 2 2 6 4 2" xfId="45243"/>
    <cellStyle name="20% - Accent3 8 2 2 6 5" xfId="26519"/>
    <cellStyle name="20% - Accent3 8 2 2 6 5 2" xfId="48094"/>
    <cellStyle name="20% - Accent3 8 2 2 6 6" xfId="12876"/>
    <cellStyle name="20% - Accent3 8 2 2 6 6 2" xfId="34489"/>
    <cellStyle name="20% - Accent3 8 2 2 6 7" xfId="29198"/>
    <cellStyle name="20% - Accent3 8 2 2 6 8" xfId="49992"/>
    <cellStyle name="20% - Accent3 8 2 2 7" xfId="10449"/>
    <cellStyle name="20% - Accent3 8 2 2 7 2" xfId="32074"/>
    <cellStyle name="20% - Accent3 8 2 2 7 3" xfId="49994"/>
    <cellStyle name="20% - Accent3 8 2 2 8" xfId="13120"/>
    <cellStyle name="20% - Accent3 8 2 2 8 2" xfId="34732"/>
    <cellStyle name="20% - Accent3 8 2 2 9" xfId="15668"/>
    <cellStyle name="20% - Accent3 8 2 2 9 2" xfId="37262"/>
    <cellStyle name="20% - Accent3 8 2 3" xfId="185"/>
    <cellStyle name="20% - Accent3 8 2 3 10" xfId="18421"/>
    <cellStyle name="20% - Accent3 8 2 3 10 2" xfId="40000"/>
    <cellStyle name="20% - Accent3 8 2 3 11" xfId="21204"/>
    <cellStyle name="20% - Accent3 8 2 3 11 2" xfId="42783"/>
    <cellStyle name="20% - Accent3 8 2 3 12" xfId="24059"/>
    <cellStyle name="20% - Accent3 8 2 3 12 2" xfId="45634"/>
    <cellStyle name="20% - Accent3 8 2 3 13" xfId="10032"/>
    <cellStyle name="20% - Accent3 8 2 3 13 2" xfId="31672"/>
    <cellStyle name="20% - Accent3 8 2 3 14" xfId="5082"/>
    <cellStyle name="20% - Accent3 8 2 3 15" xfId="26782"/>
    <cellStyle name="20% - Accent3 8 2 3 16" xfId="49995"/>
    <cellStyle name="20% - Accent3 8 2 3 2" xfId="2811"/>
    <cellStyle name="20% - Accent3 8 2 3 2 10" xfId="27185"/>
    <cellStyle name="20% - Accent3 8 2 3 2 11" xfId="49996"/>
    <cellStyle name="20% - Accent3 8 2 3 2 2" xfId="4444"/>
    <cellStyle name="20% - Accent3 8 2 3 2 2 10" xfId="49997"/>
    <cellStyle name="20% - Accent3 8 2 3 2 2 2" xfId="8993"/>
    <cellStyle name="20% - Accent3 8 2 3 2 2 2 2" xfId="14557"/>
    <cellStyle name="20% - Accent3 8 2 3 2 2 2 2 2" xfId="36169"/>
    <cellStyle name="20% - Accent3 8 2 3 2 2 2 2 3" xfId="49999"/>
    <cellStyle name="20% - Accent3 8 2 3 2 2 2 3" xfId="30635"/>
    <cellStyle name="20% - Accent3 8 2 3 2 2 2 4" xfId="49998"/>
    <cellStyle name="20% - Accent3 8 2 3 2 2 3" xfId="17004"/>
    <cellStyle name="20% - Accent3 8 2 3 2 2 3 2" xfId="38597"/>
    <cellStyle name="20% - Accent3 8 2 3 2 2 3 2 2" xfId="50001"/>
    <cellStyle name="20% - Accent3 8 2 3 2 2 3 3" xfId="50000"/>
    <cellStyle name="20% - Accent3 8 2 3 2 2 4" xfId="19801"/>
    <cellStyle name="20% - Accent3 8 2 3 2 2 4 2" xfId="41380"/>
    <cellStyle name="20% - Accent3 8 2 3 2 2 4 3" xfId="50002"/>
    <cellStyle name="20% - Accent3 8 2 3 2 2 5" xfId="22586"/>
    <cellStyle name="20% - Accent3 8 2 3 2 2 5 2" xfId="44163"/>
    <cellStyle name="20% - Accent3 8 2 3 2 2 6" xfId="25439"/>
    <cellStyle name="20% - Accent3 8 2 3 2 2 6 2" xfId="47014"/>
    <cellStyle name="20% - Accent3 8 2 3 2 2 7" xfId="11786"/>
    <cellStyle name="20% - Accent3 8 2 3 2 2 7 2" xfId="33409"/>
    <cellStyle name="20% - Accent3 8 2 3 2 2 8" xfId="6572"/>
    <cellStyle name="20% - Accent3 8 2 3 2 2 9" xfId="28220"/>
    <cellStyle name="20% - Accent3 8 2 3 2 3" xfId="7958"/>
    <cellStyle name="20% - Accent3 8 2 3 2 3 2" xfId="13522"/>
    <cellStyle name="20% - Accent3 8 2 3 2 3 2 2" xfId="35134"/>
    <cellStyle name="20% - Accent3 8 2 3 2 3 2 3" xfId="50004"/>
    <cellStyle name="20% - Accent3 8 2 3 2 3 3" xfId="29600"/>
    <cellStyle name="20% - Accent3 8 2 3 2 3 4" xfId="50003"/>
    <cellStyle name="20% - Accent3 8 2 3 2 4" xfId="15969"/>
    <cellStyle name="20% - Accent3 8 2 3 2 4 2" xfId="37562"/>
    <cellStyle name="20% - Accent3 8 2 3 2 4 2 2" xfId="50006"/>
    <cellStyle name="20% - Accent3 8 2 3 2 4 3" xfId="50005"/>
    <cellStyle name="20% - Accent3 8 2 3 2 5" xfId="18766"/>
    <cellStyle name="20% - Accent3 8 2 3 2 5 2" xfId="40345"/>
    <cellStyle name="20% - Accent3 8 2 3 2 5 3" xfId="50007"/>
    <cellStyle name="20% - Accent3 8 2 3 2 6" xfId="21549"/>
    <cellStyle name="20% - Accent3 8 2 3 2 6 2" xfId="43128"/>
    <cellStyle name="20% - Accent3 8 2 3 2 7" xfId="24404"/>
    <cellStyle name="20% - Accent3 8 2 3 2 7 2" xfId="45979"/>
    <cellStyle name="20% - Accent3 8 2 3 2 8" xfId="10751"/>
    <cellStyle name="20% - Accent3 8 2 3 2 8 2" xfId="32374"/>
    <cellStyle name="20% - Accent3 8 2 3 2 9" xfId="5488"/>
    <cellStyle name="20% - Accent3 8 2 3 3" xfId="3189"/>
    <cellStyle name="20% - Accent3 8 2 3 3 10" xfId="27530"/>
    <cellStyle name="20% - Accent3 8 2 3 3 11" xfId="50008"/>
    <cellStyle name="20% - Accent3 8 2 3 3 2" xfId="4789"/>
    <cellStyle name="20% - Accent3 8 2 3 3 2 10" xfId="50009"/>
    <cellStyle name="20% - Accent3 8 2 3 3 2 2" xfId="9338"/>
    <cellStyle name="20% - Accent3 8 2 3 3 2 2 2" xfId="14902"/>
    <cellStyle name="20% - Accent3 8 2 3 3 2 2 2 2" xfId="36514"/>
    <cellStyle name="20% - Accent3 8 2 3 3 2 2 3" xfId="30980"/>
    <cellStyle name="20% - Accent3 8 2 3 3 2 2 4" xfId="50010"/>
    <cellStyle name="20% - Accent3 8 2 3 3 2 3" xfId="17349"/>
    <cellStyle name="20% - Accent3 8 2 3 3 2 3 2" xfId="38942"/>
    <cellStyle name="20% - Accent3 8 2 3 3 2 4" xfId="20146"/>
    <cellStyle name="20% - Accent3 8 2 3 3 2 4 2" xfId="41725"/>
    <cellStyle name="20% - Accent3 8 2 3 3 2 5" xfId="22931"/>
    <cellStyle name="20% - Accent3 8 2 3 3 2 5 2" xfId="44508"/>
    <cellStyle name="20% - Accent3 8 2 3 3 2 6" xfId="25784"/>
    <cellStyle name="20% - Accent3 8 2 3 3 2 6 2" xfId="47359"/>
    <cellStyle name="20% - Accent3 8 2 3 3 2 7" xfId="12131"/>
    <cellStyle name="20% - Accent3 8 2 3 3 2 7 2" xfId="33754"/>
    <cellStyle name="20% - Accent3 8 2 3 3 2 8" xfId="6919"/>
    <cellStyle name="20% - Accent3 8 2 3 3 2 9" xfId="28565"/>
    <cellStyle name="20% - Accent3 8 2 3 3 3" xfId="8303"/>
    <cellStyle name="20% - Accent3 8 2 3 3 3 2" xfId="13867"/>
    <cellStyle name="20% - Accent3 8 2 3 3 3 2 2" xfId="35479"/>
    <cellStyle name="20% - Accent3 8 2 3 3 3 2 3" xfId="50012"/>
    <cellStyle name="20% - Accent3 8 2 3 3 3 3" xfId="29945"/>
    <cellStyle name="20% - Accent3 8 2 3 3 3 4" xfId="50011"/>
    <cellStyle name="20% - Accent3 8 2 3 3 4" xfId="16314"/>
    <cellStyle name="20% - Accent3 8 2 3 3 4 2" xfId="37907"/>
    <cellStyle name="20% - Accent3 8 2 3 3 4 3" xfId="50013"/>
    <cellStyle name="20% - Accent3 8 2 3 3 5" xfId="19111"/>
    <cellStyle name="20% - Accent3 8 2 3 3 5 2" xfId="40690"/>
    <cellStyle name="20% - Accent3 8 2 3 3 6" xfId="21896"/>
    <cellStyle name="20% - Accent3 8 2 3 3 6 2" xfId="43473"/>
    <cellStyle name="20% - Accent3 8 2 3 3 7" xfId="24749"/>
    <cellStyle name="20% - Accent3 8 2 3 3 7 2" xfId="46324"/>
    <cellStyle name="20% - Accent3 8 2 3 3 8" xfId="11096"/>
    <cellStyle name="20% - Accent3 8 2 3 3 8 2" xfId="32719"/>
    <cellStyle name="20% - Accent3 8 2 3 3 9" xfId="5833"/>
    <cellStyle name="20% - Accent3 8 2 3 4" xfId="2309"/>
    <cellStyle name="20% - Accent3 8 2 3 4 10" xfId="50014"/>
    <cellStyle name="20% - Accent3 8 2 3 4 2" xfId="4043"/>
    <cellStyle name="20% - Accent3 8 2 3 4 2 2" xfId="14156"/>
    <cellStyle name="20% - Accent3 8 2 3 4 2 2 2" xfId="35768"/>
    <cellStyle name="20% - Accent3 8 2 3 4 2 3" xfId="8592"/>
    <cellStyle name="20% - Accent3 8 2 3 4 2 4" xfId="30234"/>
    <cellStyle name="20% - Accent3 8 2 3 4 2 5" xfId="50015"/>
    <cellStyle name="20% - Accent3 8 2 3 4 3" xfId="16603"/>
    <cellStyle name="20% - Accent3 8 2 3 4 3 2" xfId="38196"/>
    <cellStyle name="20% - Accent3 8 2 3 4 4" xfId="19400"/>
    <cellStyle name="20% - Accent3 8 2 3 4 4 2" xfId="40979"/>
    <cellStyle name="20% - Accent3 8 2 3 4 5" xfId="22185"/>
    <cellStyle name="20% - Accent3 8 2 3 4 5 2" xfId="43762"/>
    <cellStyle name="20% - Accent3 8 2 3 4 6" xfId="25038"/>
    <cellStyle name="20% - Accent3 8 2 3 4 6 2" xfId="46613"/>
    <cellStyle name="20% - Accent3 8 2 3 4 7" xfId="11385"/>
    <cellStyle name="20% - Accent3 8 2 3 4 7 2" xfId="33008"/>
    <cellStyle name="20% - Accent3 8 2 3 4 8" xfId="6122"/>
    <cellStyle name="20% - Accent3 8 2 3 4 9" xfId="27819"/>
    <cellStyle name="20% - Accent3 8 2 3 5" xfId="3500"/>
    <cellStyle name="20% - Accent3 8 2 3 5 10" xfId="50016"/>
    <cellStyle name="20% - Accent3 8 2 3 5 2" xfId="9685"/>
    <cellStyle name="20% - Accent3 8 2 3 5 2 2" xfId="15247"/>
    <cellStyle name="20% - Accent3 8 2 3 5 2 2 2" xfId="36859"/>
    <cellStyle name="20% - Accent3 8 2 3 5 2 3" xfId="31325"/>
    <cellStyle name="20% - Accent3 8 2 3 5 2 4" xfId="50017"/>
    <cellStyle name="20% - Accent3 8 2 3 5 3" xfId="17694"/>
    <cellStyle name="20% - Accent3 8 2 3 5 3 2" xfId="39287"/>
    <cellStyle name="20% - Accent3 8 2 3 5 4" xfId="20491"/>
    <cellStyle name="20% - Accent3 8 2 3 5 4 2" xfId="42070"/>
    <cellStyle name="20% - Accent3 8 2 3 5 5" xfId="23276"/>
    <cellStyle name="20% - Accent3 8 2 3 5 5 2" xfId="44853"/>
    <cellStyle name="20% - Accent3 8 2 3 5 6" xfId="26129"/>
    <cellStyle name="20% - Accent3 8 2 3 5 6 2" xfId="47704"/>
    <cellStyle name="20% - Accent3 8 2 3 5 7" xfId="12476"/>
    <cellStyle name="20% - Accent3 8 2 3 5 7 2" xfId="34099"/>
    <cellStyle name="20% - Accent3 8 2 3 5 8" xfId="7267"/>
    <cellStyle name="20% - Accent3 8 2 3 5 9" xfId="28910"/>
    <cellStyle name="20% - Accent3 8 2 3 6" xfId="7557"/>
    <cellStyle name="20% - Accent3 8 2 3 6 2" xfId="18039"/>
    <cellStyle name="20% - Accent3 8 2 3 6 2 2" xfId="39632"/>
    <cellStyle name="20% - Accent3 8 2 3 6 3" xfId="20836"/>
    <cellStyle name="20% - Accent3 8 2 3 6 3 2" xfId="42415"/>
    <cellStyle name="20% - Accent3 8 2 3 6 4" xfId="23621"/>
    <cellStyle name="20% - Accent3 8 2 3 6 4 2" xfId="45198"/>
    <cellStyle name="20% - Accent3 8 2 3 6 5" xfId="26474"/>
    <cellStyle name="20% - Accent3 8 2 3 6 5 2" xfId="48049"/>
    <cellStyle name="20% - Accent3 8 2 3 6 6" xfId="12831"/>
    <cellStyle name="20% - Accent3 8 2 3 6 6 2" xfId="34444"/>
    <cellStyle name="20% - Accent3 8 2 3 6 7" xfId="29199"/>
    <cellStyle name="20% - Accent3 8 2 3 6 8" xfId="50018"/>
    <cellStyle name="20% - Accent3 8 2 3 7" xfId="10404"/>
    <cellStyle name="20% - Accent3 8 2 3 7 2" xfId="32029"/>
    <cellStyle name="20% - Accent3 8 2 3 8" xfId="13121"/>
    <cellStyle name="20% - Accent3 8 2 3 8 2" xfId="34733"/>
    <cellStyle name="20% - Accent3 8 2 3 9" xfId="15623"/>
    <cellStyle name="20% - Accent3 8 2 3 9 2" xfId="37217"/>
    <cellStyle name="20% - Accent3 8 2 4" xfId="2718"/>
    <cellStyle name="20% - Accent3 8 2 4 10" xfId="27092"/>
    <cellStyle name="20% - Accent3 8 2 4 11" xfId="50019"/>
    <cellStyle name="20% - Accent3 8 2 4 2" xfId="4351"/>
    <cellStyle name="20% - Accent3 8 2 4 2 10" xfId="50020"/>
    <cellStyle name="20% - Accent3 8 2 4 2 2" xfId="8900"/>
    <cellStyle name="20% - Accent3 8 2 4 2 2 2" xfId="14464"/>
    <cellStyle name="20% - Accent3 8 2 4 2 2 2 2" xfId="36076"/>
    <cellStyle name="20% - Accent3 8 2 4 2 2 2 3" xfId="50022"/>
    <cellStyle name="20% - Accent3 8 2 4 2 2 3" xfId="30542"/>
    <cellStyle name="20% - Accent3 8 2 4 2 2 4" xfId="50021"/>
    <cellStyle name="20% - Accent3 8 2 4 2 3" xfId="16911"/>
    <cellStyle name="20% - Accent3 8 2 4 2 3 2" xfId="38504"/>
    <cellStyle name="20% - Accent3 8 2 4 2 3 2 2" xfId="50024"/>
    <cellStyle name="20% - Accent3 8 2 4 2 3 3" xfId="50023"/>
    <cellStyle name="20% - Accent3 8 2 4 2 4" xfId="19708"/>
    <cellStyle name="20% - Accent3 8 2 4 2 4 2" xfId="41287"/>
    <cellStyle name="20% - Accent3 8 2 4 2 4 3" xfId="50025"/>
    <cellStyle name="20% - Accent3 8 2 4 2 5" xfId="22493"/>
    <cellStyle name="20% - Accent3 8 2 4 2 5 2" xfId="44070"/>
    <cellStyle name="20% - Accent3 8 2 4 2 6" xfId="25346"/>
    <cellStyle name="20% - Accent3 8 2 4 2 6 2" xfId="46921"/>
    <cellStyle name="20% - Accent3 8 2 4 2 7" xfId="11693"/>
    <cellStyle name="20% - Accent3 8 2 4 2 7 2" xfId="33316"/>
    <cellStyle name="20% - Accent3 8 2 4 2 8" xfId="6479"/>
    <cellStyle name="20% - Accent3 8 2 4 2 9" xfId="28127"/>
    <cellStyle name="20% - Accent3 8 2 4 3" xfId="7865"/>
    <cellStyle name="20% - Accent3 8 2 4 3 2" xfId="13429"/>
    <cellStyle name="20% - Accent3 8 2 4 3 2 2" xfId="35041"/>
    <cellStyle name="20% - Accent3 8 2 4 3 2 3" xfId="50027"/>
    <cellStyle name="20% - Accent3 8 2 4 3 3" xfId="29507"/>
    <cellStyle name="20% - Accent3 8 2 4 3 4" xfId="50026"/>
    <cellStyle name="20% - Accent3 8 2 4 4" xfId="15876"/>
    <cellStyle name="20% - Accent3 8 2 4 4 2" xfId="37469"/>
    <cellStyle name="20% - Accent3 8 2 4 4 2 2" xfId="50029"/>
    <cellStyle name="20% - Accent3 8 2 4 4 3" xfId="50028"/>
    <cellStyle name="20% - Accent3 8 2 4 5" xfId="18673"/>
    <cellStyle name="20% - Accent3 8 2 4 5 2" xfId="40252"/>
    <cellStyle name="20% - Accent3 8 2 4 5 3" xfId="50030"/>
    <cellStyle name="20% - Accent3 8 2 4 6" xfId="21456"/>
    <cellStyle name="20% - Accent3 8 2 4 6 2" xfId="43035"/>
    <cellStyle name="20% - Accent3 8 2 4 7" xfId="24311"/>
    <cellStyle name="20% - Accent3 8 2 4 7 2" xfId="45886"/>
    <cellStyle name="20% - Accent3 8 2 4 8" xfId="10658"/>
    <cellStyle name="20% - Accent3 8 2 4 8 2" xfId="32281"/>
    <cellStyle name="20% - Accent3 8 2 4 9" xfId="5395"/>
    <cellStyle name="20% - Accent3 8 2 5" xfId="3076"/>
    <cellStyle name="20% - Accent3 8 2 5 10" xfId="27437"/>
    <cellStyle name="20% - Accent3 8 2 5 11" xfId="50031"/>
    <cellStyle name="20% - Accent3 8 2 5 2" xfId="4696"/>
    <cellStyle name="20% - Accent3 8 2 5 2 10" xfId="50032"/>
    <cellStyle name="20% - Accent3 8 2 5 2 2" xfId="9245"/>
    <cellStyle name="20% - Accent3 8 2 5 2 2 2" xfId="14809"/>
    <cellStyle name="20% - Accent3 8 2 5 2 2 2 2" xfId="36421"/>
    <cellStyle name="20% - Accent3 8 2 5 2 2 3" xfId="30887"/>
    <cellStyle name="20% - Accent3 8 2 5 2 2 4" xfId="50033"/>
    <cellStyle name="20% - Accent3 8 2 5 2 3" xfId="17256"/>
    <cellStyle name="20% - Accent3 8 2 5 2 3 2" xfId="38849"/>
    <cellStyle name="20% - Accent3 8 2 5 2 4" xfId="20053"/>
    <cellStyle name="20% - Accent3 8 2 5 2 4 2" xfId="41632"/>
    <cellStyle name="20% - Accent3 8 2 5 2 5" xfId="22838"/>
    <cellStyle name="20% - Accent3 8 2 5 2 5 2" xfId="44415"/>
    <cellStyle name="20% - Accent3 8 2 5 2 6" xfId="25691"/>
    <cellStyle name="20% - Accent3 8 2 5 2 6 2" xfId="47266"/>
    <cellStyle name="20% - Accent3 8 2 5 2 7" xfId="12038"/>
    <cellStyle name="20% - Accent3 8 2 5 2 7 2" xfId="33661"/>
    <cellStyle name="20% - Accent3 8 2 5 2 8" xfId="6826"/>
    <cellStyle name="20% - Accent3 8 2 5 2 9" xfId="28472"/>
    <cellStyle name="20% - Accent3 8 2 5 3" xfId="8210"/>
    <cellStyle name="20% - Accent3 8 2 5 3 2" xfId="13774"/>
    <cellStyle name="20% - Accent3 8 2 5 3 2 2" xfId="35386"/>
    <cellStyle name="20% - Accent3 8 2 5 3 2 3" xfId="50035"/>
    <cellStyle name="20% - Accent3 8 2 5 3 3" xfId="29852"/>
    <cellStyle name="20% - Accent3 8 2 5 3 4" xfId="50034"/>
    <cellStyle name="20% - Accent3 8 2 5 4" xfId="16221"/>
    <cellStyle name="20% - Accent3 8 2 5 4 2" xfId="37814"/>
    <cellStyle name="20% - Accent3 8 2 5 4 3" xfId="50036"/>
    <cellStyle name="20% - Accent3 8 2 5 5" xfId="19018"/>
    <cellStyle name="20% - Accent3 8 2 5 5 2" xfId="40597"/>
    <cellStyle name="20% - Accent3 8 2 5 6" xfId="21803"/>
    <cellStyle name="20% - Accent3 8 2 5 6 2" xfId="43380"/>
    <cellStyle name="20% - Accent3 8 2 5 7" xfId="24656"/>
    <cellStyle name="20% - Accent3 8 2 5 7 2" xfId="46231"/>
    <cellStyle name="20% - Accent3 8 2 5 8" xfId="11003"/>
    <cellStyle name="20% - Accent3 8 2 5 8 2" xfId="32626"/>
    <cellStyle name="20% - Accent3 8 2 5 9" xfId="5740"/>
    <cellStyle name="20% - Accent3 8 2 6" xfId="2307"/>
    <cellStyle name="20% - Accent3 8 2 6 10" xfId="50037"/>
    <cellStyle name="20% - Accent3 8 2 6 2" xfId="4041"/>
    <cellStyle name="20% - Accent3 8 2 6 2 2" xfId="14154"/>
    <cellStyle name="20% - Accent3 8 2 6 2 2 2" xfId="35766"/>
    <cellStyle name="20% - Accent3 8 2 6 2 3" xfId="8590"/>
    <cellStyle name="20% - Accent3 8 2 6 2 4" xfId="30232"/>
    <cellStyle name="20% - Accent3 8 2 6 2 5" xfId="50038"/>
    <cellStyle name="20% - Accent3 8 2 6 3" xfId="16601"/>
    <cellStyle name="20% - Accent3 8 2 6 3 2" xfId="38194"/>
    <cellStyle name="20% - Accent3 8 2 6 4" xfId="19398"/>
    <cellStyle name="20% - Accent3 8 2 6 4 2" xfId="40977"/>
    <cellStyle name="20% - Accent3 8 2 6 5" xfId="22183"/>
    <cellStyle name="20% - Accent3 8 2 6 5 2" xfId="43760"/>
    <cellStyle name="20% - Accent3 8 2 6 6" xfId="25036"/>
    <cellStyle name="20% - Accent3 8 2 6 6 2" xfId="46611"/>
    <cellStyle name="20% - Accent3 8 2 6 7" xfId="11383"/>
    <cellStyle name="20% - Accent3 8 2 6 7 2" xfId="33006"/>
    <cellStyle name="20% - Accent3 8 2 6 8" xfId="6120"/>
    <cellStyle name="20% - Accent3 8 2 6 9" xfId="27817"/>
    <cellStyle name="20% - Accent3 8 2 7" xfId="3498"/>
    <cellStyle name="20% - Accent3 8 2 7 10" xfId="50039"/>
    <cellStyle name="20% - Accent3 8 2 7 2" xfId="9592"/>
    <cellStyle name="20% - Accent3 8 2 7 2 2" xfId="15154"/>
    <cellStyle name="20% - Accent3 8 2 7 2 2 2" xfId="36766"/>
    <cellStyle name="20% - Accent3 8 2 7 2 3" xfId="31232"/>
    <cellStyle name="20% - Accent3 8 2 7 2 4" xfId="50040"/>
    <cellStyle name="20% - Accent3 8 2 7 3" xfId="17601"/>
    <cellStyle name="20% - Accent3 8 2 7 3 2" xfId="39194"/>
    <cellStyle name="20% - Accent3 8 2 7 4" xfId="20398"/>
    <cellStyle name="20% - Accent3 8 2 7 4 2" xfId="41977"/>
    <cellStyle name="20% - Accent3 8 2 7 5" xfId="23183"/>
    <cellStyle name="20% - Accent3 8 2 7 5 2" xfId="44760"/>
    <cellStyle name="20% - Accent3 8 2 7 6" xfId="26036"/>
    <cellStyle name="20% - Accent3 8 2 7 6 2" xfId="47611"/>
    <cellStyle name="20% - Accent3 8 2 7 7" xfId="12383"/>
    <cellStyle name="20% - Accent3 8 2 7 7 2" xfId="34006"/>
    <cellStyle name="20% - Accent3 8 2 7 8" xfId="7174"/>
    <cellStyle name="20% - Accent3 8 2 7 9" xfId="28817"/>
    <cellStyle name="20% - Accent3 8 2 8" xfId="7555"/>
    <cellStyle name="20% - Accent3 8 2 8 2" xfId="17946"/>
    <cellStyle name="20% - Accent3 8 2 8 2 2" xfId="39539"/>
    <cellStyle name="20% - Accent3 8 2 8 3" xfId="20743"/>
    <cellStyle name="20% - Accent3 8 2 8 3 2" xfId="42322"/>
    <cellStyle name="20% - Accent3 8 2 8 4" xfId="23528"/>
    <cellStyle name="20% - Accent3 8 2 8 4 2" xfId="45105"/>
    <cellStyle name="20% - Accent3 8 2 8 5" xfId="26381"/>
    <cellStyle name="20% - Accent3 8 2 8 5 2" xfId="47956"/>
    <cellStyle name="20% - Accent3 8 2 8 6" xfId="12738"/>
    <cellStyle name="20% - Accent3 8 2 8 6 2" xfId="34351"/>
    <cellStyle name="20% - Accent3 8 2 8 7" xfId="29197"/>
    <cellStyle name="20% - Accent3 8 2 8 8" xfId="50041"/>
    <cellStyle name="20% - Accent3 8 2 9" xfId="10311"/>
    <cellStyle name="20% - Accent3 8 2 9 2" xfId="31936"/>
    <cellStyle name="20% - Accent3 8 3" xfId="186"/>
    <cellStyle name="20% - Accent3 8 3 10" xfId="13122"/>
    <cellStyle name="20% - Accent3 8 3 10 2" xfId="34734"/>
    <cellStyle name="20% - Accent3 8 3 11" xfId="15557"/>
    <cellStyle name="20% - Accent3 8 3 11 2" xfId="37151"/>
    <cellStyle name="20% - Accent3 8 3 12" xfId="18355"/>
    <cellStyle name="20% - Accent3 8 3 12 2" xfId="39934"/>
    <cellStyle name="20% - Accent3 8 3 13" xfId="21138"/>
    <cellStyle name="20% - Accent3 8 3 13 2" xfId="42717"/>
    <cellStyle name="20% - Accent3 8 3 14" xfId="23993"/>
    <cellStyle name="20% - Accent3 8 3 14 2" xfId="45568"/>
    <cellStyle name="20% - Accent3 8 3 15" xfId="9966"/>
    <cellStyle name="20% - Accent3 8 3 15 2" xfId="31606"/>
    <cellStyle name="20% - Accent3 8 3 16" xfId="5083"/>
    <cellStyle name="20% - Accent3 8 3 17" xfId="26783"/>
    <cellStyle name="20% - Accent3 8 3 18" xfId="50042"/>
    <cellStyle name="20% - Accent3 8 3 2" xfId="187"/>
    <cellStyle name="20% - Accent3 8 3 2 10" xfId="18493"/>
    <cellStyle name="20% - Accent3 8 3 2 10 2" xfId="40072"/>
    <cellStyle name="20% - Accent3 8 3 2 11" xfId="21276"/>
    <cellStyle name="20% - Accent3 8 3 2 11 2" xfId="42855"/>
    <cellStyle name="20% - Accent3 8 3 2 12" xfId="24131"/>
    <cellStyle name="20% - Accent3 8 3 2 12 2" xfId="45706"/>
    <cellStyle name="20% - Accent3 8 3 2 13" xfId="10104"/>
    <cellStyle name="20% - Accent3 8 3 2 13 2" xfId="31744"/>
    <cellStyle name="20% - Accent3 8 3 2 14" xfId="5084"/>
    <cellStyle name="20% - Accent3 8 3 2 15" xfId="26784"/>
    <cellStyle name="20% - Accent3 8 3 2 16" xfId="50043"/>
    <cellStyle name="20% - Accent3 8 3 2 2" xfId="2883"/>
    <cellStyle name="20% - Accent3 8 3 2 2 10" xfId="27257"/>
    <cellStyle name="20% - Accent3 8 3 2 2 11" xfId="50044"/>
    <cellStyle name="20% - Accent3 8 3 2 2 2" xfId="4516"/>
    <cellStyle name="20% - Accent3 8 3 2 2 2 10" xfId="50045"/>
    <cellStyle name="20% - Accent3 8 3 2 2 2 2" xfId="9065"/>
    <cellStyle name="20% - Accent3 8 3 2 2 2 2 2" xfId="14629"/>
    <cellStyle name="20% - Accent3 8 3 2 2 2 2 2 2" xfId="36241"/>
    <cellStyle name="20% - Accent3 8 3 2 2 2 2 2 3" xfId="50047"/>
    <cellStyle name="20% - Accent3 8 3 2 2 2 2 3" xfId="30707"/>
    <cellStyle name="20% - Accent3 8 3 2 2 2 2 4" xfId="50046"/>
    <cellStyle name="20% - Accent3 8 3 2 2 2 3" xfId="17076"/>
    <cellStyle name="20% - Accent3 8 3 2 2 2 3 2" xfId="38669"/>
    <cellStyle name="20% - Accent3 8 3 2 2 2 3 2 2" xfId="50049"/>
    <cellStyle name="20% - Accent3 8 3 2 2 2 3 3" xfId="50048"/>
    <cellStyle name="20% - Accent3 8 3 2 2 2 4" xfId="19873"/>
    <cellStyle name="20% - Accent3 8 3 2 2 2 4 2" xfId="41452"/>
    <cellStyle name="20% - Accent3 8 3 2 2 2 4 3" xfId="50050"/>
    <cellStyle name="20% - Accent3 8 3 2 2 2 5" xfId="22658"/>
    <cellStyle name="20% - Accent3 8 3 2 2 2 5 2" xfId="44235"/>
    <cellStyle name="20% - Accent3 8 3 2 2 2 6" xfId="25511"/>
    <cellStyle name="20% - Accent3 8 3 2 2 2 6 2" xfId="47086"/>
    <cellStyle name="20% - Accent3 8 3 2 2 2 7" xfId="11858"/>
    <cellStyle name="20% - Accent3 8 3 2 2 2 7 2" xfId="33481"/>
    <cellStyle name="20% - Accent3 8 3 2 2 2 8" xfId="6644"/>
    <cellStyle name="20% - Accent3 8 3 2 2 2 9" xfId="28292"/>
    <cellStyle name="20% - Accent3 8 3 2 2 3" xfId="8030"/>
    <cellStyle name="20% - Accent3 8 3 2 2 3 2" xfId="13594"/>
    <cellStyle name="20% - Accent3 8 3 2 2 3 2 2" xfId="35206"/>
    <cellStyle name="20% - Accent3 8 3 2 2 3 2 3" xfId="50052"/>
    <cellStyle name="20% - Accent3 8 3 2 2 3 3" xfId="29672"/>
    <cellStyle name="20% - Accent3 8 3 2 2 3 4" xfId="50051"/>
    <cellStyle name="20% - Accent3 8 3 2 2 4" xfId="16041"/>
    <cellStyle name="20% - Accent3 8 3 2 2 4 2" xfId="37634"/>
    <cellStyle name="20% - Accent3 8 3 2 2 4 2 2" xfId="50054"/>
    <cellStyle name="20% - Accent3 8 3 2 2 4 3" xfId="50053"/>
    <cellStyle name="20% - Accent3 8 3 2 2 5" xfId="18838"/>
    <cellStyle name="20% - Accent3 8 3 2 2 5 2" xfId="40417"/>
    <cellStyle name="20% - Accent3 8 3 2 2 5 3" xfId="50055"/>
    <cellStyle name="20% - Accent3 8 3 2 2 6" xfId="21621"/>
    <cellStyle name="20% - Accent3 8 3 2 2 6 2" xfId="43200"/>
    <cellStyle name="20% - Accent3 8 3 2 2 7" xfId="24476"/>
    <cellStyle name="20% - Accent3 8 3 2 2 7 2" xfId="46051"/>
    <cellStyle name="20% - Accent3 8 3 2 2 8" xfId="10823"/>
    <cellStyle name="20% - Accent3 8 3 2 2 8 2" xfId="32446"/>
    <cellStyle name="20% - Accent3 8 3 2 2 9" xfId="5560"/>
    <cellStyle name="20% - Accent3 8 3 2 3" xfId="3261"/>
    <cellStyle name="20% - Accent3 8 3 2 3 10" xfId="27602"/>
    <cellStyle name="20% - Accent3 8 3 2 3 11" xfId="50056"/>
    <cellStyle name="20% - Accent3 8 3 2 3 2" xfId="4861"/>
    <cellStyle name="20% - Accent3 8 3 2 3 2 10" xfId="50057"/>
    <cellStyle name="20% - Accent3 8 3 2 3 2 2" xfId="9410"/>
    <cellStyle name="20% - Accent3 8 3 2 3 2 2 2" xfId="14974"/>
    <cellStyle name="20% - Accent3 8 3 2 3 2 2 2 2" xfId="36586"/>
    <cellStyle name="20% - Accent3 8 3 2 3 2 2 3" xfId="31052"/>
    <cellStyle name="20% - Accent3 8 3 2 3 2 2 4" xfId="50058"/>
    <cellStyle name="20% - Accent3 8 3 2 3 2 3" xfId="17421"/>
    <cellStyle name="20% - Accent3 8 3 2 3 2 3 2" xfId="39014"/>
    <cellStyle name="20% - Accent3 8 3 2 3 2 4" xfId="20218"/>
    <cellStyle name="20% - Accent3 8 3 2 3 2 4 2" xfId="41797"/>
    <cellStyle name="20% - Accent3 8 3 2 3 2 5" xfId="23003"/>
    <cellStyle name="20% - Accent3 8 3 2 3 2 5 2" xfId="44580"/>
    <cellStyle name="20% - Accent3 8 3 2 3 2 6" xfId="25856"/>
    <cellStyle name="20% - Accent3 8 3 2 3 2 6 2" xfId="47431"/>
    <cellStyle name="20% - Accent3 8 3 2 3 2 7" xfId="12203"/>
    <cellStyle name="20% - Accent3 8 3 2 3 2 7 2" xfId="33826"/>
    <cellStyle name="20% - Accent3 8 3 2 3 2 8" xfId="6991"/>
    <cellStyle name="20% - Accent3 8 3 2 3 2 9" xfId="28637"/>
    <cellStyle name="20% - Accent3 8 3 2 3 3" xfId="8375"/>
    <cellStyle name="20% - Accent3 8 3 2 3 3 2" xfId="13939"/>
    <cellStyle name="20% - Accent3 8 3 2 3 3 2 2" xfId="35551"/>
    <cellStyle name="20% - Accent3 8 3 2 3 3 2 3" xfId="50060"/>
    <cellStyle name="20% - Accent3 8 3 2 3 3 3" xfId="30017"/>
    <cellStyle name="20% - Accent3 8 3 2 3 3 4" xfId="50059"/>
    <cellStyle name="20% - Accent3 8 3 2 3 4" xfId="16386"/>
    <cellStyle name="20% - Accent3 8 3 2 3 4 2" xfId="37979"/>
    <cellStyle name="20% - Accent3 8 3 2 3 4 3" xfId="50061"/>
    <cellStyle name="20% - Accent3 8 3 2 3 5" xfId="19183"/>
    <cellStyle name="20% - Accent3 8 3 2 3 5 2" xfId="40762"/>
    <cellStyle name="20% - Accent3 8 3 2 3 6" xfId="21968"/>
    <cellStyle name="20% - Accent3 8 3 2 3 6 2" xfId="43545"/>
    <cellStyle name="20% - Accent3 8 3 2 3 7" xfId="24821"/>
    <cellStyle name="20% - Accent3 8 3 2 3 7 2" xfId="46396"/>
    <cellStyle name="20% - Accent3 8 3 2 3 8" xfId="11168"/>
    <cellStyle name="20% - Accent3 8 3 2 3 8 2" xfId="32791"/>
    <cellStyle name="20% - Accent3 8 3 2 3 9" xfId="5905"/>
    <cellStyle name="20% - Accent3 8 3 2 4" xfId="2311"/>
    <cellStyle name="20% - Accent3 8 3 2 4 10" xfId="50062"/>
    <cellStyle name="20% - Accent3 8 3 2 4 2" xfId="4045"/>
    <cellStyle name="20% - Accent3 8 3 2 4 2 2" xfId="14158"/>
    <cellStyle name="20% - Accent3 8 3 2 4 2 2 2" xfId="35770"/>
    <cellStyle name="20% - Accent3 8 3 2 4 2 3" xfId="8594"/>
    <cellStyle name="20% - Accent3 8 3 2 4 2 4" xfId="30236"/>
    <cellStyle name="20% - Accent3 8 3 2 4 2 5" xfId="50063"/>
    <cellStyle name="20% - Accent3 8 3 2 4 3" xfId="16605"/>
    <cellStyle name="20% - Accent3 8 3 2 4 3 2" xfId="38198"/>
    <cellStyle name="20% - Accent3 8 3 2 4 4" xfId="19402"/>
    <cellStyle name="20% - Accent3 8 3 2 4 4 2" xfId="40981"/>
    <cellStyle name="20% - Accent3 8 3 2 4 5" xfId="22187"/>
    <cellStyle name="20% - Accent3 8 3 2 4 5 2" xfId="43764"/>
    <cellStyle name="20% - Accent3 8 3 2 4 6" xfId="25040"/>
    <cellStyle name="20% - Accent3 8 3 2 4 6 2" xfId="46615"/>
    <cellStyle name="20% - Accent3 8 3 2 4 7" xfId="11387"/>
    <cellStyle name="20% - Accent3 8 3 2 4 7 2" xfId="33010"/>
    <cellStyle name="20% - Accent3 8 3 2 4 8" xfId="6124"/>
    <cellStyle name="20% - Accent3 8 3 2 4 9" xfId="27821"/>
    <cellStyle name="20% - Accent3 8 3 2 5" xfId="3502"/>
    <cellStyle name="20% - Accent3 8 3 2 5 10" xfId="50064"/>
    <cellStyle name="20% - Accent3 8 3 2 5 2" xfId="9757"/>
    <cellStyle name="20% - Accent3 8 3 2 5 2 2" xfId="15319"/>
    <cellStyle name="20% - Accent3 8 3 2 5 2 2 2" xfId="36931"/>
    <cellStyle name="20% - Accent3 8 3 2 5 2 3" xfId="31397"/>
    <cellStyle name="20% - Accent3 8 3 2 5 2 4" xfId="50065"/>
    <cellStyle name="20% - Accent3 8 3 2 5 3" xfId="17766"/>
    <cellStyle name="20% - Accent3 8 3 2 5 3 2" xfId="39359"/>
    <cellStyle name="20% - Accent3 8 3 2 5 4" xfId="20563"/>
    <cellStyle name="20% - Accent3 8 3 2 5 4 2" xfId="42142"/>
    <cellStyle name="20% - Accent3 8 3 2 5 5" xfId="23348"/>
    <cellStyle name="20% - Accent3 8 3 2 5 5 2" xfId="44925"/>
    <cellStyle name="20% - Accent3 8 3 2 5 6" xfId="26201"/>
    <cellStyle name="20% - Accent3 8 3 2 5 6 2" xfId="47776"/>
    <cellStyle name="20% - Accent3 8 3 2 5 7" xfId="12548"/>
    <cellStyle name="20% - Accent3 8 3 2 5 7 2" xfId="34171"/>
    <cellStyle name="20% - Accent3 8 3 2 5 8" xfId="7339"/>
    <cellStyle name="20% - Accent3 8 3 2 5 9" xfId="28982"/>
    <cellStyle name="20% - Accent3 8 3 2 6" xfId="7559"/>
    <cellStyle name="20% - Accent3 8 3 2 6 2" xfId="18111"/>
    <cellStyle name="20% - Accent3 8 3 2 6 2 2" xfId="39704"/>
    <cellStyle name="20% - Accent3 8 3 2 6 3" xfId="20908"/>
    <cellStyle name="20% - Accent3 8 3 2 6 3 2" xfId="42487"/>
    <cellStyle name="20% - Accent3 8 3 2 6 4" xfId="23693"/>
    <cellStyle name="20% - Accent3 8 3 2 6 4 2" xfId="45270"/>
    <cellStyle name="20% - Accent3 8 3 2 6 5" xfId="26546"/>
    <cellStyle name="20% - Accent3 8 3 2 6 5 2" xfId="48121"/>
    <cellStyle name="20% - Accent3 8 3 2 6 6" xfId="12903"/>
    <cellStyle name="20% - Accent3 8 3 2 6 6 2" xfId="34516"/>
    <cellStyle name="20% - Accent3 8 3 2 6 7" xfId="29201"/>
    <cellStyle name="20% - Accent3 8 3 2 6 8" xfId="50066"/>
    <cellStyle name="20% - Accent3 8 3 2 7" xfId="10476"/>
    <cellStyle name="20% - Accent3 8 3 2 7 2" xfId="32101"/>
    <cellStyle name="20% - Accent3 8 3 2 8" xfId="13123"/>
    <cellStyle name="20% - Accent3 8 3 2 8 2" xfId="34735"/>
    <cellStyle name="20% - Accent3 8 3 2 9" xfId="15695"/>
    <cellStyle name="20% - Accent3 8 3 2 9 2" xfId="37289"/>
    <cellStyle name="20% - Accent3 8 3 3" xfId="188"/>
    <cellStyle name="20% - Accent3 8 3 3 10" xfId="18585"/>
    <cellStyle name="20% - Accent3 8 3 3 10 2" xfId="40164"/>
    <cellStyle name="20% - Accent3 8 3 3 11" xfId="21368"/>
    <cellStyle name="20% - Accent3 8 3 3 11 2" xfId="42947"/>
    <cellStyle name="20% - Accent3 8 3 3 12" xfId="24223"/>
    <cellStyle name="20% - Accent3 8 3 3 12 2" xfId="45798"/>
    <cellStyle name="20% - Accent3 8 3 3 13" xfId="10196"/>
    <cellStyle name="20% - Accent3 8 3 3 13 2" xfId="31836"/>
    <cellStyle name="20% - Accent3 8 3 3 14" xfId="5085"/>
    <cellStyle name="20% - Accent3 8 3 3 15" xfId="26785"/>
    <cellStyle name="20% - Accent3 8 3 3 16" xfId="50067"/>
    <cellStyle name="20% - Accent3 8 3 3 2" xfId="2975"/>
    <cellStyle name="20% - Accent3 8 3 3 2 10" xfId="27349"/>
    <cellStyle name="20% - Accent3 8 3 3 2 11" xfId="50068"/>
    <cellStyle name="20% - Accent3 8 3 3 2 2" xfId="4608"/>
    <cellStyle name="20% - Accent3 8 3 3 2 2 10" xfId="50069"/>
    <cellStyle name="20% - Accent3 8 3 3 2 2 2" xfId="9157"/>
    <cellStyle name="20% - Accent3 8 3 3 2 2 2 2" xfId="14721"/>
    <cellStyle name="20% - Accent3 8 3 3 2 2 2 2 2" xfId="36333"/>
    <cellStyle name="20% - Accent3 8 3 3 2 2 2 3" xfId="30799"/>
    <cellStyle name="20% - Accent3 8 3 3 2 2 2 4" xfId="50070"/>
    <cellStyle name="20% - Accent3 8 3 3 2 2 3" xfId="17168"/>
    <cellStyle name="20% - Accent3 8 3 3 2 2 3 2" xfId="38761"/>
    <cellStyle name="20% - Accent3 8 3 3 2 2 4" xfId="19965"/>
    <cellStyle name="20% - Accent3 8 3 3 2 2 4 2" xfId="41544"/>
    <cellStyle name="20% - Accent3 8 3 3 2 2 5" xfId="22750"/>
    <cellStyle name="20% - Accent3 8 3 3 2 2 5 2" xfId="44327"/>
    <cellStyle name="20% - Accent3 8 3 3 2 2 6" xfId="25603"/>
    <cellStyle name="20% - Accent3 8 3 3 2 2 6 2" xfId="47178"/>
    <cellStyle name="20% - Accent3 8 3 3 2 2 7" xfId="11950"/>
    <cellStyle name="20% - Accent3 8 3 3 2 2 7 2" xfId="33573"/>
    <cellStyle name="20% - Accent3 8 3 3 2 2 8" xfId="6736"/>
    <cellStyle name="20% - Accent3 8 3 3 2 2 9" xfId="28384"/>
    <cellStyle name="20% - Accent3 8 3 3 2 3" xfId="8122"/>
    <cellStyle name="20% - Accent3 8 3 3 2 3 2" xfId="13686"/>
    <cellStyle name="20% - Accent3 8 3 3 2 3 2 2" xfId="35298"/>
    <cellStyle name="20% - Accent3 8 3 3 2 3 2 3" xfId="50072"/>
    <cellStyle name="20% - Accent3 8 3 3 2 3 3" xfId="29764"/>
    <cellStyle name="20% - Accent3 8 3 3 2 3 4" xfId="50071"/>
    <cellStyle name="20% - Accent3 8 3 3 2 4" xfId="16133"/>
    <cellStyle name="20% - Accent3 8 3 3 2 4 2" xfId="37726"/>
    <cellStyle name="20% - Accent3 8 3 3 2 4 3" xfId="50073"/>
    <cellStyle name="20% - Accent3 8 3 3 2 5" xfId="18930"/>
    <cellStyle name="20% - Accent3 8 3 3 2 5 2" xfId="40509"/>
    <cellStyle name="20% - Accent3 8 3 3 2 6" xfId="21713"/>
    <cellStyle name="20% - Accent3 8 3 3 2 6 2" xfId="43292"/>
    <cellStyle name="20% - Accent3 8 3 3 2 7" xfId="24568"/>
    <cellStyle name="20% - Accent3 8 3 3 2 7 2" xfId="46143"/>
    <cellStyle name="20% - Accent3 8 3 3 2 8" xfId="10915"/>
    <cellStyle name="20% - Accent3 8 3 3 2 8 2" xfId="32538"/>
    <cellStyle name="20% - Accent3 8 3 3 2 9" xfId="5652"/>
    <cellStyle name="20% - Accent3 8 3 3 3" xfId="3353"/>
    <cellStyle name="20% - Accent3 8 3 3 3 10" xfId="27694"/>
    <cellStyle name="20% - Accent3 8 3 3 3 11" xfId="50074"/>
    <cellStyle name="20% - Accent3 8 3 3 3 2" xfId="4953"/>
    <cellStyle name="20% - Accent3 8 3 3 3 2 10" xfId="50075"/>
    <cellStyle name="20% - Accent3 8 3 3 3 2 2" xfId="9502"/>
    <cellStyle name="20% - Accent3 8 3 3 3 2 2 2" xfId="15066"/>
    <cellStyle name="20% - Accent3 8 3 3 3 2 2 2 2" xfId="36678"/>
    <cellStyle name="20% - Accent3 8 3 3 3 2 2 3" xfId="31144"/>
    <cellStyle name="20% - Accent3 8 3 3 3 2 3" xfId="17513"/>
    <cellStyle name="20% - Accent3 8 3 3 3 2 3 2" xfId="39106"/>
    <cellStyle name="20% - Accent3 8 3 3 3 2 4" xfId="20310"/>
    <cellStyle name="20% - Accent3 8 3 3 3 2 4 2" xfId="41889"/>
    <cellStyle name="20% - Accent3 8 3 3 3 2 5" xfId="23095"/>
    <cellStyle name="20% - Accent3 8 3 3 3 2 5 2" xfId="44672"/>
    <cellStyle name="20% - Accent3 8 3 3 3 2 6" xfId="25948"/>
    <cellStyle name="20% - Accent3 8 3 3 3 2 6 2" xfId="47523"/>
    <cellStyle name="20% - Accent3 8 3 3 3 2 7" xfId="12295"/>
    <cellStyle name="20% - Accent3 8 3 3 3 2 7 2" xfId="33918"/>
    <cellStyle name="20% - Accent3 8 3 3 3 2 8" xfId="7083"/>
    <cellStyle name="20% - Accent3 8 3 3 3 2 9" xfId="28729"/>
    <cellStyle name="20% - Accent3 8 3 3 3 3" xfId="8467"/>
    <cellStyle name="20% - Accent3 8 3 3 3 3 2" xfId="14031"/>
    <cellStyle name="20% - Accent3 8 3 3 3 3 2 2" xfId="35643"/>
    <cellStyle name="20% - Accent3 8 3 3 3 3 3" xfId="30109"/>
    <cellStyle name="20% - Accent3 8 3 3 3 4" xfId="16478"/>
    <cellStyle name="20% - Accent3 8 3 3 3 4 2" xfId="38071"/>
    <cellStyle name="20% - Accent3 8 3 3 3 5" xfId="19275"/>
    <cellStyle name="20% - Accent3 8 3 3 3 5 2" xfId="40854"/>
    <cellStyle name="20% - Accent3 8 3 3 3 6" xfId="22060"/>
    <cellStyle name="20% - Accent3 8 3 3 3 6 2" xfId="43637"/>
    <cellStyle name="20% - Accent3 8 3 3 3 7" xfId="24913"/>
    <cellStyle name="20% - Accent3 8 3 3 3 7 2" xfId="46488"/>
    <cellStyle name="20% - Accent3 8 3 3 3 8" xfId="11260"/>
    <cellStyle name="20% - Accent3 8 3 3 3 8 2" xfId="32883"/>
    <cellStyle name="20% - Accent3 8 3 3 3 9" xfId="5997"/>
    <cellStyle name="20% - Accent3 8 3 3 4" xfId="2312"/>
    <cellStyle name="20% - Accent3 8 3 3 4 10" xfId="50076"/>
    <cellStyle name="20% - Accent3 8 3 3 4 2" xfId="4046"/>
    <cellStyle name="20% - Accent3 8 3 3 4 2 2" xfId="14159"/>
    <cellStyle name="20% - Accent3 8 3 3 4 2 2 2" xfId="35771"/>
    <cellStyle name="20% - Accent3 8 3 3 4 2 3" xfId="8595"/>
    <cellStyle name="20% - Accent3 8 3 3 4 2 4" xfId="30237"/>
    <cellStyle name="20% - Accent3 8 3 3 4 2 5" xfId="50077"/>
    <cellStyle name="20% - Accent3 8 3 3 4 3" xfId="16606"/>
    <cellStyle name="20% - Accent3 8 3 3 4 3 2" xfId="38199"/>
    <cellStyle name="20% - Accent3 8 3 3 4 4" xfId="19403"/>
    <cellStyle name="20% - Accent3 8 3 3 4 4 2" xfId="40982"/>
    <cellStyle name="20% - Accent3 8 3 3 4 5" xfId="22188"/>
    <cellStyle name="20% - Accent3 8 3 3 4 5 2" xfId="43765"/>
    <cellStyle name="20% - Accent3 8 3 3 4 6" xfId="25041"/>
    <cellStyle name="20% - Accent3 8 3 3 4 6 2" xfId="46616"/>
    <cellStyle name="20% - Accent3 8 3 3 4 7" xfId="11388"/>
    <cellStyle name="20% - Accent3 8 3 3 4 7 2" xfId="33011"/>
    <cellStyle name="20% - Accent3 8 3 3 4 8" xfId="6125"/>
    <cellStyle name="20% - Accent3 8 3 3 4 9" xfId="27822"/>
    <cellStyle name="20% - Accent3 8 3 3 5" xfId="3503"/>
    <cellStyle name="20% - Accent3 8 3 3 5 10" xfId="50078"/>
    <cellStyle name="20% - Accent3 8 3 3 5 2" xfId="9849"/>
    <cellStyle name="20% - Accent3 8 3 3 5 2 2" xfId="15411"/>
    <cellStyle name="20% - Accent3 8 3 3 5 2 2 2" xfId="37023"/>
    <cellStyle name="20% - Accent3 8 3 3 5 2 3" xfId="31489"/>
    <cellStyle name="20% - Accent3 8 3 3 5 3" xfId="17858"/>
    <cellStyle name="20% - Accent3 8 3 3 5 3 2" xfId="39451"/>
    <cellStyle name="20% - Accent3 8 3 3 5 4" xfId="20655"/>
    <cellStyle name="20% - Accent3 8 3 3 5 4 2" xfId="42234"/>
    <cellStyle name="20% - Accent3 8 3 3 5 5" xfId="23440"/>
    <cellStyle name="20% - Accent3 8 3 3 5 5 2" xfId="45017"/>
    <cellStyle name="20% - Accent3 8 3 3 5 6" xfId="26293"/>
    <cellStyle name="20% - Accent3 8 3 3 5 6 2" xfId="47868"/>
    <cellStyle name="20% - Accent3 8 3 3 5 7" xfId="12640"/>
    <cellStyle name="20% - Accent3 8 3 3 5 7 2" xfId="34263"/>
    <cellStyle name="20% - Accent3 8 3 3 5 8" xfId="7431"/>
    <cellStyle name="20% - Accent3 8 3 3 5 9" xfId="29074"/>
    <cellStyle name="20% - Accent3 8 3 3 6" xfId="7560"/>
    <cellStyle name="20% - Accent3 8 3 3 6 2" xfId="18203"/>
    <cellStyle name="20% - Accent3 8 3 3 6 2 2" xfId="39796"/>
    <cellStyle name="20% - Accent3 8 3 3 6 3" xfId="21000"/>
    <cellStyle name="20% - Accent3 8 3 3 6 3 2" xfId="42579"/>
    <cellStyle name="20% - Accent3 8 3 3 6 4" xfId="23785"/>
    <cellStyle name="20% - Accent3 8 3 3 6 4 2" xfId="45362"/>
    <cellStyle name="20% - Accent3 8 3 3 6 5" xfId="26638"/>
    <cellStyle name="20% - Accent3 8 3 3 6 5 2" xfId="48213"/>
    <cellStyle name="20% - Accent3 8 3 3 6 6" xfId="12995"/>
    <cellStyle name="20% - Accent3 8 3 3 6 6 2" xfId="34608"/>
    <cellStyle name="20% - Accent3 8 3 3 6 7" xfId="29202"/>
    <cellStyle name="20% - Accent3 8 3 3 7" xfId="10568"/>
    <cellStyle name="20% - Accent3 8 3 3 7 2" xfId="32193"/>
    <cellStyle name="20% - Accent3 8 3 3 8" xfId="13124"/>
    <cellStyle name="20% - Accent3 8 3 3 8 2" xfId="34736"/>
    <cellStyle name="20% - Accent3 8 3 3 9" xfId="15787"/>
    <cellStyle name="20% - Accent3 8 3 3 9 2" xfId="37381"/>
    <cellStyle name="20% - Accent3 8 3 4" xfId="2745"/>
    <cellStyle name="20% - Accent3 8 3 4 10" xfId="27119"/>
    <cellStyle name="20% - Accent3 8 3 4 11" xfId="50079"/>
    <cellStyle name="20% - Accent3 8 3 4 2" xfId="4378"/>
    <cellStyle name="20% - Accent3 8 3 4 2 10" xfId="50080"/>
    <cellStyle name="20% - Accent3 8 3 4 2 2" xfId="8927"/>
    <cellStyle name="20% - Accent3 8 3 4 2 2 2" xfId="14491"/>
    <cellStyle name="20% - Accent3 8 3 4 2 2 2 2" xfId="36103"/>
    <cellStyle name="20% - Accent3 8 3 4 2 2 3" xfId="30569"/>
    <cellStyle name="20% - Accent3 8 3 4 2 2 4" xfId="50081"/>
    <cellStyle name="20% - Accent3 8 3 4 2 3" xfId="16938"/>
    <cellStyle name="20% - Accent3 8 3 4 2 3 2" xfId="38531"/>
    <cellStyle name="20% - Accent3 8 3 4 2 4" xfId="19735"/>
    <cellStyle name="20% - Accent3 8 3 4 2 4 2" xfId="41314"/>
    <cellStyle name="20% - Accent3 8 3 4 2 5" xfId="22520"/>
    <cellStyle name="20% - Accent3 8 3 4 2 5 2" xfId="44097"/>
    <cellStyle name="20% - Accent3 8 3 4 2 6" xfId="25373"/>
    <cellStyle name="20% - Accent3 8 3 4 2 6 2" xfId="46948"/>
    <cellStyle name="20% - Accent3 8 3 4 2 7" xfId="11720"/>
    <cellStyle name="20% - Accent3 8 3 4 2 7 2" xfId="33343"/>
    <cellStyle name="20% - Accent3 8 3 4 2 8" xfId="6506"/>
    <cellStyle name="20% - Accent3 8 3 4 2 9" xfId="28154"/>
    <cellStyle name="20% - Accent3 8 3 4 3" xfId="7892"/>
    <cellStyle name="20% - Accent3 8 3 4 3 2" xfId="13456"/>
    <cellStyle name="20% - Accent3 8 3 4 3 2 2" xfId="35068"/>
    <cellStyle name="20% - Accent3 8 3 4 3 2 3" xfId="50083"/>
    <cellStyle name="20% - Accent3 8 3 4 3 3" xfId="29534"/>
    <cellStyle name="20% - Accent3 8 3 4 3 4" xfId="50082"/>
    <cellStyle name="20% - Accent3 8 3 4 4" xfId="15903"/>
    <cellStyle name="20% - Accent3 8 3 4 4 2" xfId="37496"/>
    <cellStyle name="20% - Accent3 8 3 4 4 3" xfId="50084"/>
    <cellStyle name="20% - Accent3 8 3 4 5" xfId="18700"/>
    <cellStyle name="20% - Accent3 8 3 4 5 2" xfId="40279"/>
    <cellStyle name="20% - Accent3 8 3 4 6" xfId="21483"/>
    <cellStyle name="20% - Accent3 8 3 4 6 2" xfId="43062"/>
    <cellStyle name="20% - Accent3 8 3 4 7" xfId="24338"/>
    <cellStyle name="20% - Accent3 8 3 4 7 2" xfId="45913"/>
    <cellStyle name="20% - Accent3 8 3 4 8" xfId="10685"/>
    <cellStyle name="20% - Accent3 8 3 4 8 2" xfId="32308"/>
    <cellStyle name="20% - Accent3 8 3 4 9" xfId="5422"/>
    <cellStyle name="20% - Accent3 8 3 5" xfId="3103"/>
    <cellStyle name="20% - Accent3 8 3 5 10" xfId="27464"/>
    <cellStyle name="20% - Accent3 8 3 5 11" xfId="50085"/>
    <cellStyle name="20% - Accent3 8 3 5 2" xfId="4723"/>
    <cellStyle name="20% - Accent3 8 3 5 2 10" xfId="50086"/>
    <cellStyle name="20% - Accent3 8 3 5 2 2" xfId="9272"/>
    <cellStyle name="20% - Accent3 8 3 5 2 2 2" xfId="14836"/>
    <cellStyle name="20% - Accent3 8 3 5 2 2 2 2" xfId="36448"/>
    <cellStyle name="20% - Accent3 8 3 5 2 2 3" xfId="30914"/>
    <cellStyle name="20% - Accent3 8 3 5 2 3" xfId="17283"/>
    <cellStyle name="20% - Accent3 8 3 5 2 3 2" xfId="38876"/>
    <cellStyle name="20% - Accent3 8 3 5 2 4" xfId="20080"/>
    <cellStyle name="20% - Accent3 8 3 5 2 4 2" xfId="41659"/>
    <cellStyle name="20% - Accent3 8 3 5 2 5" xfId="22865"/>
    <cellStyle name="20% - Accent3 8 3 5 2 5 2" xfId="44442"/>
    <cellStyle name="20% - Accent3 8 3 5 2 6" xfId="25718"/>
    <cellStyle name="20% - Accent3 8 3 5 2 6 2" xfId="47293"/>
    <cellStyle name="20% - Accent3 8 3 5 2 7" xfId="12065"/>
    <cellStyle name="20% - Accent3 8 3 5 2 7 2" xfId="33688"/>
    <cellStyle name="20% - Accent3 8 3 5 2 8" xfId="6853"/>
    <cellStyle name="20% - Accent3 8 3 5 2 9" xfId="28499"/>
    <cellStyle name="20% - Accent3 8 3 5 3" xfId="8237"/>
    <cellStyle name="20% - Accent3 8 3 5 3 2" xfId="13801"/>
    <cellStyle name="20% - Accent3 8 3 5 3 2 2" xfId="35413"/>
    <cellStyle name="20% - Accent3 8 3 5 3 3" xfId="29879"/>
    <cellStyle name="20% - Accent3 8 3 5 4" xfId="16248"/>
    <cellStyle name="20% - Accent3 8 3 5 4 2" xfId="37841"/>
    <cellStyle name="20% - Accent3 8 3 5 5" xfId="19045"/>
    <cellStyle name="20% - Accent3 8 3 5 5 2" xfId="40624"/>
    <cellStyle name="20% - Accent3 8 3 5 6" xfId="21830"/>
    <cellStyle name="20% - Accent3 8 3 5 6 2" xfId="43407"/>
    <cellStyle name="20% - Accent3 8 3 5 7" xfId="24683"/>
    <cellStyle name="20% - Accent3 8 3 5 7 2" xfId="46258"/>
    <cellStyle name="20% - Accent3 8 3 5 8" xfId="11030"/>
    <cellStyle name="20% - Accent3 8 3 5 8 2" xfId="32653"/>
    <cellStyle name="20% - Accent3 8 3 5 9" xfId="5767"/>
    <cellStyle name="20% - Accent3 8 3 6" xfId="2310"/>
    <cellStyle name="20% - Accent3 8 3 6 10" xfId="50087"/>
    <cellStyle name="20% - Accent3 8 3 6 2" xfId="4044"/>
    <cellStyle name="20% - Accent3 8 3 6 2 2" xfId="14157"/>
    <cellStyle name="20% - Accent3 8 3 6 2 2 2" xfId="35769"/>
    <cellStyle name="20% - Accent3 8 3 6 2 3" xfId="8593"/>
    <cellStyle name="20% - Accent3 8 3 6 2 4" xfId="30235"/>
    <cellStyle name="20% - Accent3 8 3 6 2 5" xfId="50088"/>
    <cellStyle name="20% - Accent3 8 3 6 3" xfId="16604"/>
    <cellStyle name="20% - Accent3 8 3 6 3 2" xfId="38197"/>
    <cellStyle name="20% - Accent3 8 3 6 4" xfId="19401"/>
    <cellStyle name="20% - Accent3 8 3 6 4 2" xfId="40980"/>
    <cellStyle name="20% - Accent3 8 3 6 5" xfId="22186"/>
    <cellStyle name="20% - Accent3 8 3 6 5 2" xfId="43763"/>
    <cellStyle name="20% - Accent3 8 3 6 6" xfId="25039"/>
    <cellStyle name="20% - Accent3 8 3 6 6 2" xfId="46614"/>
    <cellStyle name="20% - Accent3 8 3 6 7" xfId="11386"/>
    <cellStyle name="20% - Accent3 8 3 6 7 2" xfId="33009"/>
    <cellStyle name="20% - Accent3 8 3 6 8" xfId="6123"/>
    <cellStyle name="20% - Accent3 8 3 6 9" xfId="27820"/>
    <cellStyle name="20% - Accent3 8 3 7" xfId="3501"/>
    <cellStyle name="20% - Accent3 8 3 7 10" xfId="50089"/>
    <cellStyle name="20% - Accent3 8 3 7 2" xfId="9619"/>
    <cellStyle name="20% - Accent3 8 3 7 2 2" xfId="15181"/>
    <cellStyle name="20% - Accent3 8 3 7 2 2 2" xfId="36793"/>
    <cellStyle name="20% - Accent3 8 3 7 2 3" xfId="31259"/>
    <cellStyle name="20% - Accent3 8 3 7 3" xfId="17628"/>
    <cellStyle name="20% - Accent3 8 3 7 3 2" xfId="39221"/>
    <cellStyle name="20% - Accent3 8 3 7 4" xfId="20425"/>
    <cellStyle name="20% - Accent3 8 3 7 4 2" xfId="42004"/>
    <cellStyle name="20% - Accent3 8 3 7 5" xfId="23210"/>
    <cellStyle name="20% - Accent3 8 3 7 5 2" xfId="44787"/>
    <cellStyle name="20% - Accent3 8 3 7 6" xfId="26063"/>
    <cellStyle name="20% - Accent3 8 3 7 6 2" xfId="47638"/>
    <cellStyle name="20% - Accent3 8 3 7 7" xfId="12410"/>
    <cellStyle name="20% - Accent3 8 3 7 7 2" xfId="34033"/>
    <cellStyle name="20% - Accent3 8 3 7 8" xfId="7201"/>
    <cellStyle name="20% - Accent3 8 3 7 9" xfId="28844"/>
    <cellStyle name="20% - Accent3 8 3 8" xfId="7558"/>
    <cellStyle name="20% - Accent3 8 3 8 2" xfId="17973"/>
    <cellStyle name="20% - Accent3 8 3 8 2 2" xfId="39566"/>
    <cellStyle name="20% - Accent3 8 3 8 3" xfId="20770"/>
    <cellStyle name="20% - Accent3 8 3 8 3 2" xfId="42349"/>
    <cellStyle name="20% - Accent3 8 3 8 4" xfId="23555"/>
    <cellStyle name="20% - Accent3 8 3 8 4 2" xfId="45132"/>
    <cellStyle name="20% - Accent3 8 3 8 5" xfId="26408"/>
    <cellStyle name="20% - Accent3 8 3 8 5 2" xfId="47983"/>
    <cellStyle name="20% - Accent3 8 3 8 6" xfId="12765"/>
    <cellStyle name="20% - Accent3 8 3 8 6 2" xfId="34378"/>
    <cellStyle name="20% - Accent3 8 3 8 7" xfId="29200"/>
    <cellStyle name="20% - Accent3 8 3 9" xfId="10338"/>
    <cellStyle name="20% - Accent3 8 3 9 2" xfId="31963"/>
    <cellStyle name="20% - Accent3 8 4" xfId="189"/>
    <cellStyle name="20% - Accent3 8 4 10" xfId="13125"/>
    <cellStyle name="20% - Accent3 8 4 10 2" xfId="34737"/>
    <cellStyle name="20% - Accent3 8 4 11" xfId="15581"/>
    <cellStyle name="20% - Accent3 8 4 11 2" xfId="37175"/>
    <cellStyle name="20% - Accent3 8 4 12" xfId="18379"/>
    <cellStyle name="20% - Accent3 8 4 12 2" xfId="39958"/>
    <cellStyle name="20% - Accent3 8 4 13" xfId="21162"/>
    <cellStyle name="20% - Accent3 8 4 13 2" xfId="42741"/>
    <cellStyle name="20% - Accent3 8 4 14" xfId="24017"/>
    <cellStyle name="20% - Accent3 8 4 14 2" xfId="45592"/>
    <cellStyle name="20% - Accent3 8 4 15" xfId="9990"/>
    <cellStyle name="20% - Accent3 8 4 15 2" xfId="31630"/>
    <cellStyle name="20% - Accent3 8 4 16" xfId="5086"/>
    <cellStyle name="20% - Accent3 8 4 17" xfId="26786"/>
    <cellStyle name="20% - Accent3 8 4 18" xfId="50090"/>
    <cellStyle name="20% - Accent3 8 4 2" xfId="190"/>
    <cellStyle name="20% - Accent3 8 4 2 10" xfId="18517"/>
    <cellStyle name="20% - Accent3 8 4 2 10 2" xfId="40096"/>
    <cellStyle name="20% - Accent3 8 4 2 11" xfId="21300"/>
    <cellStyle name="20% - Accent3 8 4 2 11 2" xfId="42879"/>
    <cellStyle name="20% - Accent3 8 4 2 12" xfId="24155"/>
    <cellStyle name="20% - Accent3 8 4 2 12 2" xfId="45730"/>
    <cellStyle name="20% - Accent3 8 4 2 13" xfId="10128"/>
    <cellStyle name="20% - Accent3 8 4 2 13 2" xfId="31768"/>
    <cellStyle name="20% - Accent3 8 4 2 14" xfId="5087"/>
    <cellStyle name="20% - Accent3 8 4 2 15" xfId="26787"/>
    <cellStyle name="20% - Accent3 8 4 2 16" xfId="50091"/>
    <cellStyle name="20% - Accent3 8 4 2 2" xfId="2907"/>
    <cellStyle name="20% - Accent3 8 4 2 2 10" xfId="27281"/>
    <cellStyle name="20% - Accent3 8 4 2 2 11" xfId="50092"/>
    <cellStyle name="20% - Accent3 8 4 2 2 2" xfId="4540"/>
    <cellStyle name="20% - Accent3 8 4 2 2 2 10" xfId="50093"/>
    <cellStyle name="20% - Accent3 8 4 2 2 2 2" xfId="9089"/>
    <cellStyle name="20% - Accent3 8 4 2 2 2 2 2" xfId="14653"/>
    <cellStyle name="20% - Accent3 8 4 2 2 2 2 2 2" xfId="36265"/>
    <cellStyle name="20% - Accent3 8 4 2 2 2 2 3" xfId="30731"/>
    <cellStyle name="20% - Accent3 8 4 2 2 2 2 4" xfId="50094"/>
    <cellStyle name="20% - Accent3 8 4 2 2 2 3" xfId="17100"/>
    <cellStyle name="20% - Accent3 8 4 2 2 2 3 2" xfId="38693"/>
    <cellStyle name="20% - Accent3 8 4 2 2 2 4" xfId="19897"/>
    <cellStyle name="20% - Accent3 8 4 2 2 2 4 2" xfId="41476"/>
    <cellStyle name="20% - Accent3 8 4 2 2 2 5" xfId="22682"/>
    <cellStyle name="20% - Accent3 8 4 2 2 2 5 2" xfId="44259"/>
    <cellStyle name="20% - Accent3 8 4 2 2 2 6" xfId="25535"/>
    <cellStyle name="20% - Accent3 8 4 2 2 2 6 2" xfId="47110"/>
    <cellStyle name="20% - Accent3 8 4 2 2 2 7" xfId="11882"/>
    <cellStyle name="20% - Accent3 8 4 2 2 2 7 2" xfId="33505"/>
    <cellStyle name="20% - Accent3 8 4 2 2 2 8" xfId="6668"/>
    <cellStyle name="20% - Accent3 8 4 2 2 2 9" xfId="28316"/>
    <cellStyle name="20% - Accent3 8 4 2 2 3" xfId="8054"/>
    <cellStyle name="20% - Accent3 8 4 2 2 3 2" xfId="13618"/>
    <cellStyle name="20% - Accent3 8 4 2 2 3 2 2" xfId="35230"/>
    <cellStyle name="20% - Accent3 8 4 2 2 3 2 3" xfId="50096"/>
    <cellStyle name="20% - Accent3 8 4 2 2 3 3" xfId="29696"/>
    <cellStyle name="20% - Accent3 8 4 2 2 3 4" xfId="50095"/>
    <cellStyle name="20% - Accent3 8 4 2 2 4" xfId="16065"/>
    <cellStyle name="20% - Accent3 8 4 2 2 4 2" xfId="37658"/>
    <cellStyle name="20% - Accent3 8 4 2 2 4 3" xfId="50097"/>
    <cellStyle name="20% - Accent3 8 4 2 2 5" xfId="18862"/>
    <cellStyle name="20% - Accent3 8 4 2 2 5 2" xfId="40441"/>
    <cellStyle name="20% - Accent3 8 4 2 2 6" xfId="21645"/>
    <cellStyle name="20% - Accent3 8 4 2 2 6 2" xfId="43224"/>
    <cellStyle name="20% - Accent3 8 4 2 2 7" xfId="24500"/>
    <cellStyle name="20% - Accent3 8 4 2 2 7 2" xfId="46075"/>
    <cellStyle name="20% - Accent3 8 4 2 2 8" xfId="10847"/>
    <cellStyle name="20% - Accent3 8 4 2 2 8 2" xfId="32470"/>
    <cellStyle name="20% - Accent3 8 4 2 2 9" xfId="5584"/>
    <cellStyle name="20% - Accent3 8 4 2 3" xfId="3285"/>
    <cellStyle name="20% - Accent3 8 4 2 3 10" xfId="27626"/>
    <cellStyle name="20% - Accent3 8 4 2 3 11" xfId="50098"/>
    <cellStyle name="20% - Accent3 8 4 2 3 2" xfId="4885"/>
    <cellStyle name="20% - Accent3 8 4 2 3 2 10" xfId="50099"/>
    <cellStyle name="20% - Accent3 8 4 2 3 2 2" xfId="9434"/>
    <cellStyle name="20% - Accent3 8 4 2 3 2 2 2" xfId="14998"/>
    <cellStyle name="20% - Accent3 8 4 2 3 2 2 2 2" xfId="36610"/>
    <cellStyle name="20% - Accent3 8 4 2 3 2 2 3" xfId="31076"/>
    <cellStyle name="20% - Accent3 8 4 2 3 2 3" xfId="17445"/>
    <cellStyle name="20% - Accent3 8 4 2 3 2 3 2" xfId="39038"/>
    <cellStyle name="20% - Accent3 8 4 2 3 2 4" xfId="20242"/>
    <cellStyle name="20% - Accent3 8 4 2 3 2 4 2" xfId="41821"/>
    <cellStyle name="20% - Accent3 8 4 2 3 2 5" xfId="23027"/>
    <cellStyle name="20% - Accent3 8 4 2 3 2 5 2" xfId="44604"/>
    <cellStyle name="20% - Accent3 8 4 2 3 2 6" xfId="25880"/>
    <cellStyle name="20% - Accent3 8 4 2 3 2 6 2" xfId="47455"/>
    <cellStyle name="20% - Accent3 8 4 2 3 2 7" xfId="12227"/>
    <cellStyle name="20% - Accent3 8 4 2 3 2 7 2" xfId="33850"/>
    <cellStyle name="20% - Accent3 8 4 2 3 2 8" xfId="7015"/>
    <cellStyle name="20% - Accent3 8 4 2 3 2 9" xfId="28661"/>
    <cellStyle name="20% - Accent3 8 4 2 3 3" xfId="8399"/>
    <cellStyle name="20% - Accent3 8 4 2 3 3 2" xfId="13963"/>
    <cellStyle name="20% - Accent3 8 4 2 3 3 2 2" xfId="35575"/>
    <cellStyle name="20% - Accent3 8 4 2 3 3 3" xfId="30041"/>
    <cellStyle name="20% - Accent3 8 4 2 3 4" xfId="16410"/>
    <cellStyle name="20% - Accent3 8 4 2 3 4 2" xfId="38003"/>
    <cellStyle name="20% - Accent3 8 4 2 3 5" xfId="19207"/>
    <cellStyle name="20% - Accent3 8 4 2 3 5 2" xfId="40786"/>
    <cellStyle name="20% - Accent3 8 4 2 3 6" xfId="21992"/>
    <cellStyle name="20% - Accent3 8 4 2 3 6 2" xfId="43569"/>
    <cellStyle name="20% - Accent3 8 4 2 3 7" xfId="24845"/>
    <cellStyle name="20% - Accent3 8 4 2 3 7 2" xfId="46420"/>
    <cellStyle name="20% - Accent3 8 4 2 3 8" xfId="11192"/>
    <cellStyle name="20% - Accent3 8 4 2 3 8 2" xfId="32815"/>
    <cellStyle name="20% - Accent3 8 4 2 3 9" xfId="5929"/>
    <cellStyle name="20% - Accent3 8 4 2 4" xfId="2314"/>
    <cellStyle name="20% - Accent3 8 4 2 4 10" xfId="50100"/>
    <cellStyle name="20% - Accent3 8 4 2 4 2" xfId="4048"/>
    <cellStyle name="20% - Accent3 8 4 2 4 2 2" xfId="14161"/>
    <cellStyle name="20% - Accent3 8 4 2 4 2 2 2" xfId="35773"/>
    <cellStyle name="20% - Accent3 8 4 2 4 2 3" xfId="8597"/>
    <cellStyle name="20% - Accent3 8 4 2 4 2 4" xfId="30239"/>
    <cellStyle name="20% - Accent3 8 4 2 4 2 5" xfId="50101"/>
    <cellStyle name="20% - Accent3 8 4 2 4 3" xfId="16608"/>
    <cellStyle name="20% - Accent3 8 4 2 4 3 2" xfId="38201"/>
    <cellStyle name="20% - Accent3 8 4 2 4 4" xfId="19405"/>
    <cellStyle name="20% - Accent3 8 4 2 4 4 2" xfId="40984"/>
    <cellStyle name="20% - Accent3 8 4 2 4 5" xfId="22190"/>
    <cellStyle name="20% - Accent3 8 4 2 4 5 2" xfId="43767"/>
    <cellStyle name="20% - Accent3 8 4 2 4 6" xfId="25043"/>
    <cellStyle name="20% - Accent3 8 4 2 4 6 2" xfId="46618"/>
    <cellStyle name="20% - Accent3 8 4 2 4 7" xfId="11390"/>
    <cellStyle name="20% - Accent3 8 4 2 4 7 2" xfId="33013"/>
    <cellStyle name="20% - Accent3 8 4 2 4 8" xfId="6127"/>
    <cellStyle name="20% - Accent3 8 4 2 4 9" xfId="27824"/>
    <cellStyle name="20% - Accent3 8 4 2 5" xfId="3505"/>
    <cellStyle name="20% - Accent3 8 4 2 5 10" xfId="50102"/>
    <cellStyle name="20% - Accent3 8 4 2 5 2" xfId="9781"/>
    <cellStyle name="20% - Accent3 8 4 2 5 2 2" xfId="15343"/>
    <cellStyle name="20% - Accent3 8 4 2 5 2 2 2" xfId="36955"/>
    <cellStyle name="20% - Accent3 8 4 2 5 2 3" xfId="31421"/>
    <cellStyle name="20% - Accent3 8 4 2 5 3" xfId="17790"/>
    <cellStyle name="20% - Accent3 8 4 2 5 3 2" xfId="39383"/>
    <cellStyle name="20% - Accent3 8 4 2 5 4" xfId="20587"/>
    <cellStyle name="20% - Accent3 8 4 2 5 4 2" xfId="42166"/>
    <cellStyle name="20% - Accent3 8 4 2 5 5" xfId="23372"/>
    <cellStyle name="20% - Accent3 8 4 2 5 5 2" xfId="44949"/>
    <cellStyle name="20% - Accent3 8 4 2 5 6" xfId="26225"/>
    <cellStyle name="20% - Accent3 8 4 2 5 6 2" xfId="47800"/>
    <cellStyle name="20% - Accent3 8 4 2 5 7" xfId="12572"/>
    <cellStyle name="20% - Accent3 8 4 2 5 7 2" xfId="34195"/>
    <cellStyle name="20% - Accent3 8 4 2 5 8" xfId="7363"/>
    <cellStyle name="20% - Accent3 8 4 2 5 9" xfId="29006"/>
    <cellStyle name="20% - Accent3 8 4 2 6" xfId="7562"/>
    <cellStyle name="20% - Accent3 8 4 2 6 2" xfId="18135"/>
    <cellStyle name="20% - Accent3 8 4 2 6 2 2" xfId="39728"/>
    <cellStyle name="20% - Accent3 8 4 2 6 3" xfId="20932"/>
    <cellStyle name="20% - Accent3 8 4 2 6 3 2" xfId="42511"/>
    <cellStyle name="20% - Accent3 8 4 2 6 4" xfId="23717"/>
    <cellStyle name="20% - Accent3 8 4 2 6 4 2" xfId="45294"/>
    <cellStyle name="20% - Accent3 8 4 2 6 5" xfId="26570"/>
    <cellStyle name="20% - Accent3 8 4 2 6 5 2" xfId="48145"/>
    <cellStyle name="20% - Accent3 8 4 2 6 6" xfId="12927"/>
    <cellStyle name="20% - Accent3 8 4 2 6 6 2" xfId="34540"/>
    <cellStyle name="20% - Accent3 8 4 2 6 7" xfId="29204"/>
    <cellStyle name="20% - Accent3 8 4 2 7" xfId="10500"/>
    <cellStyle name="20% - Accent3 8 4 2 7 2" xfId="32125"/>
    <cellStyle name="20% - Accent3 8 4 2 8" xfId="13126"/>
    <cellStyle name="20% - Accent3 8 4 2 8 2" xfId="34738"/>
    <cellStyle name="20% - Accent3 8 4 2 9" xfId="15719"/>
    <cellStyle name="20% - Accent3 8 4 2 9 2" xfId="37313"/>
    <cellStyle name="20% - Accent3 8 4 3" xfId="191"/>
    <cellStyle name="20% - Accent3 8 4 3 10" xfId="18609"/>
    <cellStyle name="20% - Accent3 8 4 3 10 2" xfId="40188"/>
    <cellStyle name="20% - Accent3 8 4 3 11" xfId="21392"/>
    <cellStyle name="20% - Accent3 8 4 3 11 2" xfId="42971"/>
    <cellStyle name="20% - Accent3 8 4 3 12" xfId="24247"/>
    <cellStyle name="20% - Accent3 8 4 3 12 2" xfId="45822"/>
    <cellStyle name="20% - Accent3 8 4 3 13" xfId="10220"/>
    <cellStyle name="20% - Accent3 8 4 3 13 2" xfId="31860"/>
    <cellStyle name="20% - Accent3 8 4 3 14" xfId="5088"/>
    <cellStyle name="20% - Accent3 8 4 3 15" xfId="26788"/>
    <cellStyle name="20% - Accent3 8 4 3 16" xfId="50103"/>
    <cellStyle name="20% - Accent3 8 4 3 2" xfId="2999"/>
    <cellStyle name="20% - Accent3 8 4 3 2 10" xfId="27373"/>
    <cellStyle name="20% - Accent3 8 4 3 2 11" xfId="50104"/>
    <cellStyle name="20% - Accent3 8 4 3 2 2" xfId="4632"/>
    <cellStyle name="20% - Accent3 8 4 3 2 2 10" xfId="50105"/>
    <cellStyle name="20% - Accent3 8 4 3 2 2 2" xfId="9181"/>
    <cellStyle name="20% - Accent3 8 4 3 2 2 2 2" xfId="14745"/>
    <cellStyle name="20% - Accent3 8 4 3 2 2 2 2 2" xfId="36357"/>
    <cellStyle name="20% - Accent3 8 4 3 2 2 2 3" xfId="30823"/>
    <cellStyle name="20% - Accent3 8 4 3 2 2 3" xfId="17192"/>
    <cellStyle name="20% - Accent3 8 4 3 2 2 3 2" xfId="38785"/>
    <cellStyle name="20% - Accent3 8 4 3 2 2 4" xfId="19989"/>
    <cellStyle name="20% - Accent3 8 4 3 2 2 4 2" xfId="41568"/>
    <cellStyle name="20% - Accent3 8 4 3 2 2 5" xfId="22774"/>
    <cellStyle name="20% - Accent3 8 4 3 2 2 5 2" xfId="44351"/>
    <cellStyle name="20% - Accent3 8 4 3 2 2 6" xfId="25627"/>
    <cellStyle name="20% - Accent3 8 4 3 2 2 6 2" xfId="47202"/>
    <cellStyle name="20% - Accent3 8 4 3 2 2 7" xfId="11974"/>
    <cellStyle name="20% - Accent3 8 4 3 2 2 7 2" xfId="33597"/>
    <cellStyle name="20% - Accent3 8 4 3 2 2 8" xfId="6760"/>
    <cellStyle name="20% - Accent3 8 4 3 2 2 9" xfId="28408"/>
    <cellStyle name="20% - Accent3 8 4 3 2 3" xfId="8146"/>
    <cellStyle name="20% - Accent3 8 4 3 2 3 2" xfId="13710"/>
    <cellStyle name="20% - Accent3 8 4 3 2 3 2 2" xfId="35322"/>
    <cellStyle name="20% - Accent3 8 4 3 2 3 3" xfId="29788"/>
    <cellStyle name="20% - Accent3 8 4 3 2 4" xfId="16157"/>
    <cellStyle name="20% - Accent3 8 4 3 2 4 2" xfId="37750"/>
    <cellStyle name="20% - Accent3 8 4 3 2 5" xfId="18954"/>
    <cellStyle name="20% - Accent3 8 4 3 2 5 2" xfId="40533"/>
    <cellStyle name="20% - Accent3 8 4 3 2 6" xfId="21737"/>
    <cellStyle name="20% - Accent3 8 4 3 2 6 2" xfId="43316"/>
    <cellStyle name="20% - Accent3 8 4 3 2 7" xfId="24592"/>
    <cellStyle name="20% - Accent3 8 4 3 2 7 2" xfId="46167"/>
    <cellStyle name="20% - Accent3 8 4 3 2 8" xfId="10939"/>
    <cellStyle name="20% - Accent3 8 4 3 2 8 2" xfId="32562"/>
    <cellStyle name="20% - Accent3 8 4 3 2 9" xfId="5676"/>
    <cellStyle name="20% - Accent3 8 4 3 3" xfId="3377"/>
    <cellStyle name="20% - Accent3 8 4 3 3 10" xfId="27718"/>
    <cellStyle name="20% - Accent3 8 4 3 3 11" xfId="50106"/>
    <cellStyle name="20% - Accent3 8 4 3 3 2" xfId="4977"/>
    <cellStyle name="20% - Accent3 8 4 3 3 2 10" xfId="50107"/>
    <cellStyle name="20% - Accent3 8 4 3 3 2 2" xfId="9526"/>
    <cellStyle name="20% - Accent3 8 4 3 3 2 2 2" xfId="15090"/>
    <cellStyle name="20% - Accent3 8 4 3 3 2 2 2 2" xfId="36702"/>
    <cellStyle name="20% - Accent3 8 4 3 3 2 2 3" xfId="31168"/>
    <cellStyle name="20% - Accent3 8 4 3 3 2 3" xfId="17537"/>
    <cellStyle name="20% - Accent3 8 4 3 3 2 3 2" xfId="39130"/>
    <cellStyle name="20% - Accent3 8 4 3 3 2 4" xfId="20334"/>
    <cellStyle name="20% - Accent3 8 4 3 3 2 4 2" xfId="41913"/>
    <cellStyle name="20% - Accent3 8 4 3 3 2 5" xfId="23119"/>
    <cellStyle name="20% - Accent3 8 4 3 3 2 5 2" xfId="44696"/>
    <cellStyle name="20% - Accent3 8 4 3 3 2 6" xfId="25972"/>
    <cellStyle name="20% - Accent3 8 4 3 3 2 6 2" xfId="47547"/>
    <cellStyle name="20% - Accent3 8 4 3 3 2 7" xfId="12319"/>
    <cellStyle name="20% - Accent3 8 4 3 3 2 7 2" xfId="33942"/>
    <cellStyle name="20% - Accent3 8 4 3 3 2 8" xfId="7107"/>
    <cellStyle name="20% - Accent3 8 4 3 3 2 9" xfId="28753"/>
    <cellStyle name="20% - Accent3 8 4 3 3 3" xfId="8491"/>
    <cellStyle name="20% - Accent3 8 4 3 3 3 2" xfId="14055"/>
    <cellStyle name="20% - Accent3 8 4 3 3 3 2 2" xfId="35667"/>
    <cellStyle name="20% - Accent3 8 4 3 3 3 3" xfId="30133"/>
    <cellStyle name="20% - Accent3 8 4 3 3 4" xfId="16502"/>
    <cellStyle name="20% - Accent3 8 4 3 3 4 2" xfId="38095"/>
    <cellStyle name="20% - Accent3 8 4 3 3 5" xfId="19299"/>
    <cellStyle name="20% - Accent3 8 4 3 3 5 2" xfId="40878"/>
    <cellStyle name="20% - Accent3 8 4 3 3 6" xfId="22084"/>
    <cellStyle name="20% - Accent3 8 4 3 3 6 2" xfId="43661"/>
    <cellStyle name="20% - Accent3 8 4 3 3 7" xfId="24937"/>
    <cellStyle name="20% - Accent3 8 4 3 3 7 2" xfId="46512"/>
    <cellStyle name="20% - Accent3 8 4 3 3 8" xfId="11284"/>
    <cellStyle name="20% - Accent3 8 4 3 3 8 2" xfId="32907"/>
    <cellStyle name="20% - Accent3 8 4 3 3 9" xfId="6021"/>
    <cellStyle name="20% - Accent3 8 4 3 4" xfId="2315"/>
    <cellStyle name="20% - Accent3 8 4 3 4 10" xfId="50108"/>
    <cellStyle name="20% - Accent3 8 4 3 4 2" xfId="4049"/>
    <cellStyle name="20% - Accent3 8 4 3 4 2 2" xfId="14162"/>
    <cellStyle name="20% - Accent3 8 4 3 4 2 2 2" xfId="35774"/>
    <cellStyle name="20% - Accent3 8 4 3 4 2 3" xfId="8598"/>
    <cellStyle name="20% - Accent3 8 4 3 4 2 4" xfId="30240"/>
    <cellStyle name="20% - Accent3 8 4 3 4 3" xfId="16609"/>
    <cellStyle name="20% - Accent3 8 4 3 4 3 2" xfId="38202"/>
    <cellStyle name="20% - Accent3 8 4 3 4 4" xfId="19406"/>
    <cellStyle name="20% - Accent3 8 4 3 4 4 2" xfId="40985"/>
    <cellStyle name="20% - Accent3 8 4 3 4 5" xfId="22191"/>
    <cellStyle name="20% - Accent3 8 4 3 4 5 2" xfId="43768"/>
    <cellStyle name="20% - Accent3 8 4 3 4 6" xfId="25044"/>
    <cellStyle name="20% - Accent3 8 4 3 4 6 2" xfId="46619"/>
    <cellStyle name="20% - Accent3 8 4 3 4 7" xfId="11391"/>
    <cellStyle name="20% - Accent3 8 4 3 4 7 2" xfId="33014"/>
    <cellStyle name="20% - Accent3 8 4 3 4 8" xfId="6128"/>
    <cellStyle name="20% - Accent3 8 4 3 4 9" xfId="27825"/>
    <cellStyle name="20% - Accent3 8 4 3 5" xfId="3506"/>
    <cellStyle name="20% - Accent3 8 4 3 5 2" xfId="9873"/>
    <cellStyle name="20% - Accent3 8 4 3 5 2 2" xfId="15435"/>
    <cellStyle name="20% - Accent3 8 4 3 5 2 2 2" xfId="37047"/>
    <cellStyle name="20% - Accent3 8 4 3 5 2 3" xfId="31513"/>
    <cellStyle name="20% - Accent3 8 4 3 5 3" xfId="17882"/>
    <cellStyle name="20% - Accent3 8 4 3 5 3 2" xfId="39475"/>
    <cellStyle name="20% - Accent3 8 4 3 5 4" xfId="20679"/>
    <cellStyle name="20% - Accent3 8 4 3 5 4 2" xfId="42258"/>
    <cellStyle name="20% - Accent3 8 4 3 5 5" xfId="23464"/>
    <cellStyle name="20% - Accent3 8 4 3 5 5 2" xfId="45041"/>
    <cellStyle name="20% - Accent3 8 4 3 5 6" xfId="26317"/>
    <cellStyle name="20% - Accent3 8 4 3 5 6 2" xfId="47892"/>
    <cellStyle name="20% - Accent3 8 4 3 5 7" xfId="12664"/>
    <cellStyle name="20% - Accent3 8 4 3 5 7 2" xfId="34287"/>
    <cellStyle name="20% - Accent3 8 4 3 5 8" xfId="7455"/>
    <cellStyle name="20% - Accent3 8 4 3 5 9" xfId="29098"/>
    <cellStyle name="20% - Accent3 8 4 3 6" xfId="7563"/>
    <cellStyle name="20% - Accent3 8 4 3 6 2" xfId="18227"/>
    <cellStyle name="20% - Accent3 8 4 3 6 2 2" xfId="39820"/>
    <cellStyle name="20% - Accent3 8 4 3 6 3" xfId="21024"/>
    <cellStyle name="20% - Accent3 8 4 3 6 3 2" xfId="42603"/>
    <cellStyle name="20% - Accent3 8 4 3 6 4" xfId="23809"/>
    <cellStyle name="20% - Accent3 8 4 3 6 4 2" xfId="45386"/>
    <cellStyle name="20% - Accent3 8 4 3 6 5" xfId="26662"/>
    <cellStyle name="20% - Accent3 8 4 3 6 5 2" xfId="48237"/>
    <cellStyle name="20% - Accent3 8 4 3 6 6" xfId="13019"/>
    <cellStyle name="20% - Accent3 8 4 3 6 6 2" xfId="34632"/>
    <cellStyle name="20% - Accent3 8 4 3 6 7" xfId="29205"/>
    <cellStyle name="20% - Accent3 8 4 3 7" xfId="10592"/>
    <cellStyle name="20% - Accent3 8 4 3 7 2" xfId="32217"/>
    <cellStyle name="20% - Accent3 8 4 3 8" xfId="13127"/>
    <cellStyle name="20% - Accent3 8 4 3 8 2" xfId="34739"/>
    <cellStyle name="20% - Accent3 8 4 3 9" xfId="15811"/>
    <cellStyle name="20% - Accent3 8 4 3 9 2" xfId="37405"/>
    <cellStyle name="20% - Accent3 8 4 4" xfId="2769"/>
    <cellStyle name="20% - Accent3 8 4 4 10" xfId="27143"/>
    <cellStyle name="20% - Accent3 8 4 4 11" xfId="50109"/>
    <cellStyle name="20% - Accent3 8 4 4 2" xfId="4402"/>
    <cellStyle name="20% - Accent3 8 4 4 2 10" xfId="50110"/>
    <cellStyle name="20% - Accent3 8 4 4 2 2" xfId="8951"/>
    <cellStyle name="20% - Accent3 8 4 4 2 2 2" xfId="14515"/>
    <cellStyle name="20% - Accent3 8 4 4 2 2 2 2" xfId="36127"/>
    <cellStyle name="20% - Accent3 8 4 4 2 2 3" xfId="30593"/>
    <cellStyle name="20% - Accent3 8 4 4 2 3" xfId="16962"/>
    <cellStyle name="20% - Accent3 8 4 4 2 3 2" xfId="38555"/>
    <cellStyle name="20% - Accent3 8 4 4 2 4" xfId="19759"/>
    <cellStyle name="20% - Accent3 8 4 4 2 4 2" xfId="41338"/>
    <cellStyle name="20% - Accent3 8 4 4 2 5" xfId="22544"/>
    <cellStyle name="20% - Accent3 8 4 4 2 5 2" xfId="44121"/>
    <cellStyle name="20% - Accent3 8 4 4 2 6" xfId="25397"/>
    <cellStyle name="20% - Accent3 8 4 4 2 6 2" xfId="46972"/>
    <cellStyle name="20% - Accent3 8 4 4 2 7" xfId="11744"/>
    <cellStyle name="20% - Accent3 8 4 4 2 7 2" xfId="33367"/>
    <cellStyle name="20% - Accent3 8 4 4 2 8" xfId="6530"/>
    <cellStyle name="20% - Accent3 8 4 4 2 9" xfId="28178"/>
    <cellStyle name="20% - Accent3 8 4 4 3" xfId="7916"/>
    <cellStyle name="20% - Accent3 8 4 4 3 2" xfId="13480"/>
    <cellStyle name="20% - Accent3 8 4 4 3 2 2" xfId="35092"/>
    <cellStyle name="20% - Accent3 8 4 4 3 3" xfId="29558"/>
    <cellStyle name="20% - Accent3 8 4 4 4" xfId="15927"/>
    <cellStyle name="20% - Accent3 8 4 4 4 2" xfId="37520"/>
    <cellStyle name="20% - Accent3 8 4 4 5" xfId="18724"/>
    <cellStyle name="20% - Accent3 8 4 4 5 2" xfId="40303"/>
    <cellStyle name="20% - Accent3 8 4 4 6" xfId="21507"/>
    <cellStyle name="20% - Accent3 8 4 4 6 2" xfId="43086"/>
    <cellStyle name="20% - Accent3 8 4 4 7" xfId="24362"/>
    <cellStyle name="20% - Accent3 8 4 4 7 2" xfId="45937"/>
    <cellStyle name="20% - Accent3 8 4 4 8" xfId="10709"/>
    <cellStyle name="20% - Accent3 8 4 4 8 2" xfId="32332"/>
    <cellStyle name="20% - Accent3 8 4 4 9" xfId="5446"/>
    <cellStyle name="20% - Accent3 8 4 5" xfId="3127"/>
    <cellStyle name="20% - Accent3 8 4 5 10" xfId="27488"/>
    <cellStyle name="20% - Accent3 8 4 5 11" xfId="50111"/>
    <cellStyle name="20% - Accent3 8 4 5 2" xfId="4747"/>
    <cellStyle name="20% - Accent3 8 4 5 2 10" xfId="50112"/>
    <cellStyle name="20% - Accent3 8 4 5 2 2" xfId="9296"/>
    <cellStyle name="20% - Accent3 8 4 5 2 2 2" xfId="14860"/>
    <cellStyle name="20% - Accent3 8 4 5 2 2 2 2" xfId="36472"/>
    <cellStyle name="20% - Accent3 8 4 5 2 2 3" xfId="30938"/>
    <cellStyle name="20% - Accent3 8 4 5 2 3" xfId="17307"/>
    <cellStyle name="20% - Accent3 8 4 5 2 3 2" xfId="38900"/>
    <cellStyle name="20% - Accent3 8 4 5 2 4" xfId="20104"/>
    <cellStyle name="20% - Accent3 8 4 5 2 4 2" xfId="41683"/>
    <cellStyle name="20% - Accent3 8 4 5 2 5" xfId="22889"/>
    <cellStyle name="20% - Accent3 8 4 5 2 5 2" xfId="44466"/>
    <cellStyle name="20% - Accent3 8 4 5 2 6" xfId="25742"/>
    <cellStyle name="20% - Accent3 8 4 5 2 6 2" xfId="47317"/>
    <cellStyle name="20% - Accent3 8 4 5 2 7" xfId="12089"/>
    <cellStyle name="20% - Accent3 8 4 5 2 7 2" xfId="33712"/>
    <cellStyle name="20% - Accent3 8 4 5 2 8" xfId="6877"/>
    <cellStyle name="20% - Accent3 8 4 5 2 9" xfId="28523"/>
    <cellStyle name="20% - Accent3 8 4 5 3" xfId="8261"/>
    <cellStyle name="20% - Accent3 8 4 5 3 2" xfId="13825"/>
    <cellStyle name="20% - Accent3 8 4 5 3 2 2" xfId="35437"/>
    <cellStyle name="20% - Accent3 8 4 5 3 3" xfId="29903"/>
    <cellStyle name="20% - Accent3 8 4 5 4" xfId="16272"/>
    <cellStyle name="20% - Accent3 8 4 5 4 2" xfId="37865"/>
    <cellStyle name="20% - Accent3 8 4 5 5" xfId="19069"/>
    <cellStyle name="20% - Accent3 8 4 5 5 2" xfId="40648"/>
    <cellStyle name="20% - Accent3 8 4 5 6" xfId="21854"/>
    <cellStyle name="20% - Accent3 8 4 5 6 2" xfId="43431"/>
    <cellStyle name="20% - Accent3 8 4 5 7" xfId="24707"/>
    <cellStyle name="20% - Accent3 8 4 5 7 2" xfId="46282"/>
    <cellStyle name="20% - Accent3 8 4 5 8" xfId="11054"/>
    <cellStyle name="20% - Accent3 8 4 5 8 2" xfId="32677"/>
    <cellStyle name="20% - Accent3 8 4 5 9" xfId="5791"/>
    <cellStyle name="20% - Accent3 8 4 6" xfId="2313"/>
    <cellStyle name="20% - Accent3 8 4 6 10" xfId="50113"/>
    <cellStyle name="20% - Accent3 8 4 6 2" xfId="4047"/>
    <cellStyle name="20% - Accent3 8 4 6 2 2" xfId="14160"/>
    <cellStyle name="20% - Accent3 8 4 6 2 2 2" xfId="35772"/>
    <cellStyle name="20% - Accent3 8 4 6 2 3" xfId="8596"/>
    <cellStyle name="20% - Accent3 8 4 6 2 4" xfId="30238"/>
    <cellStyle name="20% - Accent3 8 4 6 3" xfId="16607"/>
    <cellStyle name="20% - Accent3 8 4 6 3 2" xfId="38200"/>
    <cellStyle name="20% - Accent3 8 4 6 4" xfId="19404"/>
    <cellStyle name="20% - Accent3 8 4 6 4 2" xfId="40983"/>
    <cellStyle name="20% - Accent3 8 4 6 5" xfId="22189"/>
    <cellStyle name="20% - Accent3 8 4 6 5 2" xfId="43766"/>
    <cellStyle name="20% - Accent3 8 4 6 6" xfId="25042"/>
    <cellStyle name="20% - Accent3 8 4 6 6 2" xfId="46617"/>
    <cellStyle name="20% - Accent3 8 4 6 7" xfId="11389"/>
    <cellStyle name="20% - Accent3 8 4 6 7 2" xfId="33012"/>
    <cellStyle name="20% - Accent3 8 4 6 8" xfId="6126"/>
    <cellStyle name="20% - Accent3 8 4 6 9" xfId="27823"/>
    <cellStyle name="20% - Accent3 8 4 7" xfId="3504"/>
    <cellStyle name="20% - Accent3 8 4 7 2" xfId="9643"/>
    <cellStyle name="20% - Accent3 8 4 7 2 2" xfId="15205"/>
    <cellStyle name="20% - Accent3 8 4 7 2 2 2" xfId="36817"/>
    <cellStyle name="20% - Accent3 8 4 7 2 3" xfId="31283"/>
    <cellStyle name="20% - Accent3 8 4 7 3" xfId="17652"/>
    <cellStyle name="20% - Accent3 8 4 7 3 2" xfId="39245"/>
    <cellStyle name="20% - Accent3 8 4 7 4" xfId="20449"/>
    <cellStyle name="20% - Accent3 8 4 7 4 2" xfId="42028"/>
    <cellStyle name="20% - Accent3 8 4 7 5" xfId="23234"/>
    <cellStyle name="20% - Accent3 8 4 7 5 2" xfId="44811"/>
    <cellStyle name="20% - Accent3 8 4 7 6" xfId="26087"/>
    <cellStyle name="20% - Accent3 8 4 7 6 2" xfId="47662"/>
    <cellStyle name="20% - Accent3 8 4 7 7" xfId="12434"/>
    <cellStyle name="20% - Accent3 8 4 7 7 2" xfId="34057"/>
    <cellStyle name="20% - Accent3 8 4 7 8" xfId="7225"/>
    <cellStyle name="20% - Accent3 8 4 7 9" xfId="28868"/>
    <cellStyle name="20% - Accent3 8 4 8" xfId="7561"/>
    <cellStyle name="20% - Accent3 8 4 8 2" xfId="17997"/>
    <cellStyle name="20% - Accent3 8 4 8 2 2" xfId="39590"/>
    <cellStyle name="20% - Accent3 8 4 8 3" xfId="20794"/>
    <cellStyle name="20% - Accent3 8 4 8 3 2" xfId="42373"/>
    <cellStyle name="20% - Accent3 8 4 8 4" xfId="23579"/>
    <cellStyle name="20% - Accent3 8 4 8 4 2" xfId="45156"/>
    <cellStyle name="20% - Accent3 8 4 8 5" xfId="26432"/>
    <cellStyle name="20% - Accent3 8 4 8 5 2" xfId="48007"/>
    <cellStyle name="20% - Accent3 8 4 8 6" xfId="12789"/>
    <cellStyle name="20% - Accent3 8 4 8 6 2" xfId="34402"/>
    <cellStyle name="20% - Accent3 8 4 8 7" xfId="29203"/>
    <cellStyle name="20% - Accent3 8 4 9" xfId="10362"/>
    <cellStyle name="20% - Accent3 8 4 9 2" xfId="31987"/>
    <cellStyle name="20% - Accent3 8 5" xfId="192"/>
    <cellStyle name="20% - Accent3 8 5 10" xfId="13128"/>
    <cellStyle name="20% - Accent3 8 5 10 2" xfId="34740"/>
    <cellStyle name="20% - Accent3 8 5 11" xfId="15605"/>
    <cellStyle name="20% - Accent3 8 5 11 2" xfId="37199"/>
    <cellStyle name="20% - Accent3 8 5 12" xfId="18403"/>
    <cellStyle name="20% - Accent3 8 5 12 2" xfId="39982"/>
    <cellStyle name="20% - Accent3 8 5 13" xfId="21186"/>
    <cellStyle name="20% - Accent3 8 5 13 2" xfId="42765"/>
    <cellStyle name="20% - Accent3 8 5 14" xfId="24041"/>
    <cellStyle name="20% - Accent3 8 5 14 2" xfId="45616"/>
    <cellStyle name="20% - Accent3 8 5 15" xfId="10014"/>
    <cellStyle name="20% - Accent3 8 5 15 2" xfId="31654"/>
    <cellStyle name="20% - Accent3 8 5 16" xfId="5089"/>
    <cellStyle name="20% - Accent3 8 5 17" xfId="26789"/>
    <cellStyle name="20% - Accent3 8 5 18" xfId="50114"/>
    <cellStyle name="20% - Accent3 8 5 2" xfId="193"/>
    <cellStyle name="20% - Accent3 8 5 2 10" xfId="18541"/>
    <cellStyle name="20% - Accent3 8 5 2 10 2" xfId="40120"/>
    <cellStyle name="20% - Accent3 8 5 2 11" xfId="21324"/>
    <cellStyle name="20% - Accent3 8 5 2 11 2" xfId="42903"/>
    <cellStyle name="20% - Accent3 8 5 2 12" xfId="24179"/>
    <cellStyle name="20% - Accent3 8 5 2 12 2" xfId="45754"/>
    <cellStyle name="20% - Accent3 8 5 2 13" xfId="10152"/>
    <cellStyle name="20% - Accent3 8 5 2 13 2" xfId="31792"/>
    <cellStyle name="20% - Accent3 8 5 2 14" xfId="5090"/>
    <cellStyle name="20% - Accent3 8 5 2 15" xfId="26790"/>
    <cellStyle name="20% - Accent3 8 5 2 16" xfId="50115"/>
    <cellStyle name="20% - Accent3 8 5 2 2" xfId="2931"/>
    <cellStyle name="20% - Accent3 8 5 2 2 10" xfId="27305"/>
    <cellStyle name="20% - Accent3 8 5 2 2 11" xfId="50116"/>
    <cellStyle name="20% - Accent3 8 5 2 2 2" xfId="4564"/>
    <cellStyle name="20% - Accent3 8 5 2 2 2 10" xfId="50117"/>
    <cellStyle name="20% - Accent3 8 5 2 2 2 2" xfId="9113"/>
    <cellStyle name="20% - Accent3 8 5 2 2 2 2 2" xfId="14677"/>
    <cellStyle name="20% - Accent3 8 5 2 2 2 2 2 2" xfId="36289"/>
    <cellStyle name="20% - Accent3 8 5 2 2 2 2 3" xfId="30755"/>
    <cellStyle name="20% - Accent3 8 5 2 2 2 3" xfId="17124"/>
    <cellStyle name="20% - Accent3 8 5 2 2 2 3 2" xfId="38717"/>
    <cellStyle name="20% - Accent3 8 5 2 2 2 4" xfId="19921"/>
    <cellStyle name="20% - Accent3 8 5 2 2 2 4 2" xfId="41500"/>
    <cellStyle name="20% - Accent3 8 5 2 2 2 5" xfId="22706"/>
    <cellStyle name="20% - Accent3 8 5 2 2 2 5 2" xfId="44283"/>
    <cellStyle name="20% - Accent3 8 5 2 2 2 6" xfId="25559"/>
    <cellStyle name="20% - Accent3 8 5 2 2 2 6 2" xfId="47134"/>
    <cellStyle name="20% - Accent3 8 5 2 2 2 7" xfId="11906"/>
    <cellStyle name="20% - Accent3 8 5 2 2 2 7 2" xfId="33529"/>
    <cellStyle name="20% - Accent3 8 5 2 2 2 8" xfId="6692"/>
    <cellStyle name="20% - Accent3 8 5 2 2 2 9" xfId="28340"/>
    <cellStyle name="20% - Accent3 8 5 2 2 3" xfId="8078"/>
    <cellStyle name="20% - Accent3 8 5 2 2 3 2" xfId="13642"/>
    <cellStyle name="20% - Accent3 8 5 2 2 3 2 2" xfId="35254"/>
    <cellStyle name="20% - Accent3 8 5 2 2 3 3" xfId="29720"/>
    <cellStyle name="20% - Accent3 8 5 2 2 4" xfId="16089"/>
    <cellStyle name="20% - Accent3 8 5 2 2 4 2" xfId="37682"/>
    <cellStyle name="20% - Accent3 8 5 2 2 5" xfId="18886"/>
    <cellStyle name="20% - Accent3 8 5 2 2 5 2" xfId="40465"/>
    <cellStyle name="20% - Accent3 8 5 2 2 6" xfId="21669"/>
    <cellStyle name="20% - Accent3 8 5 2 2 6 2" xfId="43248"/>
    <cellStyle name="20% - Accent3 8 5 2 2 7" xfId="24524"/>
    <cellStyle name="20% - Accent3 8 5 2 2 7 2" xfId="46099"/>
    <cellStyle name="20% - Accent3 8 5 2 2 8" xfId="10871"/>
    <cellStyle name="20% - Accent3 8 5 2 2 8 2" xfId="32494"/>
    <cellStyle name="20% - Accent3 8 5 2 2 9" xfId="5608"/>
    <cellStyle name="20% - Accent3 8 5 2 3" xfId="3309"/>
    <cellStyle name="20% - Accent3 8 5 2 3 10" xfId="27650"/>
    <cellStyle name="20% - Accent3 8 5 2 3 11" xfId="50118"/>
    <cellStyle name="20% - Accent3 8 5 2 3 2" xfId="4909"/>
    <cellStyle name="20% - Accent3 8 5 2 3 2 10" xfId="50119"/>
    <cellStyle name="20% - Accent3 8 5 2 3 2 2" xfId="9458"/>
    <cellStyle name="20% - Accent3 8 5 2 3 2 2 2" xfId="15022"/>
    <cellStyle name="20% - Accent3 8 5 2 3 2 2 2 2" xfId="36634"/>
    <cellStyle name="20% - Accent3 8 5 2 3 2 2 3" xfId="31100"/>
    <cellStyle name="20% - Accent3 8 5 2 3 2 3" xfId="17469"/>
    <cellStyle name="20% - Accent3 8 5 2 3 2 3 2" xfId="39062"/>
    <cellStyle name="20% - Accent3 8 5 2 3 2 4" xfId="20266"/>
    <cellStyle name="20% - Accent3 8 5 2 3 2 4 2" xfId="41845"/>
    <cellStyle name="20% - Accent3 8 5 2 3 2 5" xfId="23051"/>
    <cellStyle name="20% - Accent3 8 5 2 3 2 5 2" xfId="44628"/>
    <cellStyle name="20% - Accent3 8 5 2 3 2 6" xfId="25904"/>
    <cellStyle name="20% - Accent3 8 5 2 3 2 6 2" xfId="47479"/>
    <cellStyle name="20% - Accent3 8 5 2 3 2 7" xfId="12251"/>
    <cellStyle name="20% - Accent3 8 5 2 3 2 7 2" xfId="33874"/>
    <cellStyle name="20% - Accent3 8 5 2 3 2 8" xfId="7039"/>
    <cellStyle name="20% - Accent3 8 5 2 3 2 9" xfId="28685"/>
    <cellStyle name="20% - Accent3 8 5 2 3 3" xfId="8423"/>
    <cellStyle name="20% - Accent3 8 5 2 3 3 2" xfId="13987"/>
    <cellStyle name="20% - Accent3 8 5 2 3 3 2 2" xfId="35599"/>
    <cellStyle name="20% - Accent3 8 5 2 3 3 3" xfId="30065"/>
    <cellStyle name="20% - Accent3 8 5 2 3 4" xfId="16434"/>
    <cellStyle name="20% - Accent3 8 5 2 3 4 2" xfId="38027"/>
    <cellStyle name="20% - Accent3 8 5 2 3 5" xfId="19231"/>
    <cellStyle name="20% - Accent3 8 5 2 3 5 2" xfId="40810"/>
    <cellStyle name="20% - Accent3 8 5 2 3 6" xfId="22016"/>
    <cellStyle name="20% - Accent3 8 5 2 3 6 2" xfId="43593"/>
    <cellStyle name="20% - Accent3 8 5 2 3 7" xfId="24869"/>
    <cellStyle name="20% - Accent3 8 5 2 3 7 2" xfId="46444"/>
    <cellStyle name="20% - Accent3 8 5 2 3 8" xfId="11216"/>
    <cellStyle name="20% - Accent3 8 5 2 3 8 2" xfId="32839"/>
    <cellStyle name="20% - Accent3 8 5 2 3 9" xfId="5953"/>
    <cellStyle name="20% - Accent3 8 5 2 4" xfId="2317"/>
    <cellStyle name="20% - Accent3 8 5 2 4 10" xfId="50120"/>
    <cellStyle name="20% - Accent3 8 5 2 4 2" xfId="4051"/>
    <cellStyle name="20% - Accent3 8 5 2 4 2 2" xfId="14164"/>
    <cellStyle name="20% - Accent3 8 5 2 4 2 2 2" xfId="35776"/>
    <cellStyle name="20% - Accent3 8 5 2 4 2 3" xfId="8600"/>
    <cellStyle name="20% - Accent3 8 5 2 4 2 4" xfId="30242"/>
    <cellStyle name="20% - Accent3 8 5 2 4 3" xfId="16611"/>
    <cellStyle name="20% - Accent3 8 5 2 4 3 2" xfId="38204"/>
    <cellStyle name="20% - Accent3 8 5 2 4 4" xfId="19408"/>
    <cellStyle name="20% - Accent3 8 5 2 4 4 2" xfId="40987"/>
    <cellStyle name="20% - Accent3 8 5 2 4 5" xfId="22193"/>
    <cellStyle name="20% - Accent3 8 5 2 4 5 2" xfId="43770"/>
    <cellStyle name="20% - Accent3 8 5 2 4 6" xfId="25046"/>
    <cellStyle name="20% - Accent3 8 5 2 4 6 2" xfId="46621"/>
    <cellStyle name="20% - Accent3 8 5 2 4 7" xfId="11393"/>
    <cellStyle name="20% - Accent3 8 5 2 4 7 2" xfId="33016"/>
    <cellStyle name="20% - Accent3 8 5 2 4 8" xfId="6130"/>
    <cellStyle name="20% - Accent3 8 5 2 4 9" xfId="27827"/>
    <cellStyle name="20% - Accent3 8 5 2 5" xfId="3508"/>
    <cellStyle name="20% - Accent3 8 5 2 5 2" xfId="9805"/>
    <cellStyle name="20% - Accent3 8 5 2 5 2 2" xfId="15367"/>
    <cellStyle name="20% - Accent3 8 5 2 5 2 2 2" xfId="36979"/>
    <cellStyle name="20% - Accent3 8 5 2 5 2 3" xfId="31445"/>
    <cellStyle name="20% - Accent3 8 5 2 5 3" xfId="17814"/>
    <cellStyle name="20% - Accent3 8 5 2 5 3 2" xfId="39407"/>
    <cellStyle name="20% - Accent3 8 5 2 5 4" xfId="20611"/>
    <cellStyle name="20% - Accent3 8 5 2 5 4 2" xfId="42190"/>
    <cellStyle name="20% - Accent3 8 5 2 5 5" xfId="23396"/>
    <cellStyle name="20% - Accent3 8 5 2 5 5 2" xfId="44973"/>
    <cellStyle name="20% - Accent3 8 5 2 5 6" xfId="26249"/>
    <cellStyle name="20% - Accent3 8 5 2 5 6 2" xfId="47824"/>
    <cellStyle name="20% - Accent3 8 5 2 5 7" xfId="12596"/>
    <cellStyle name="20% - Accent3 8 5 2 5 7 2" xfId="34219"/>
    <cellStyle name="20% - Accent3 8 5 2 5 8" xfId="7387"/>
    <cellStyle name="20% - Accent3 8 5 2 5 9" xfId="29030"/>
    <cellStyle name="20% - Accent3 8 5 2 6" xfId="7565"/>
    <cellStyle name="20% - Accent3 8 5 2 6 2" xfId="18159"/>
    <cellStyle name="20% - Accent3 8 5 2 6 2 2" xfId="39752"/>
    <cellStyle name="20% - Accent3 8 5 2 6 3" xfId="20956"/>
    <cellStyle name="20% - Accent3 8 5 2 6 3 2" xfId="42535"/>
    <cellStyle name="20% - Accent3 8 5 2 6 4" xfId="23741"/>
    <cellStyle name="20% - Accent3 8 5 2 6 4 2" xfId="45318"/>
    <cellStyle name="20% - Accent3 8 5 2 6 5" xfId="26594"/>
    <cellStyle name="20% - Accent3 8 5 2 6 5 2" xfId="48169"/>
    <cellStyle name="20% - Accent3 8 5 2 6 6" xfId="12951"/>
    <cellStyle name="20% - Accent3 8 5 2 6 6 2" xfId="34564"/>
    <cellStyle name="20% - Accent3 8 5 2 6 7" xfId="29207"/>
    <cellStyle name="20% - Accent3 8 5 2 7" xfId="10524"/>
    <cellStyle name="20% - Accent3 8 5 2 7 2" xfId="32149"/>
    <cellStyle name="20% - Accent3 8 5 2 8" xfId="13129"/>
    <cellStyle name="20% - Accent3 8 5 2 8 2" xfId="34741"/>
    <cellStyle name="20% - Accent3 8 5 2 9" xfId="15743"/>
    <cellStyle name="20% - Accent3 8 5 2 9 2" xfId="37337"/>
    <cellStyle name="20% - Accent3 8 5 3" xfId="194"/>
    <cellStyle name="20% - Accent3 8 5 3 10" xfId="18633"/>
    <cellStyle name="20% - Accent3 8 5 3 10 2" xfId="40212"/>
    <cellStyle name="20% - Accent3 8 5 3 11" xfId="21416"/>
    <cellStyle name="20% - Accent3 8 5 3 11 2" xfId="42995"/>
    <cellStyle name="20% - Accent3 8 5 3 12" xfId="24271"/>
    <cellStyle name="20% - Accent3 8 5 3 12 2" xfId="45846"/>
    <cellStyle name="20% - Accent3 8 5 3 13" xfId="10244"/>
    <cellStyle name="20% - Accent3 8 5 3 13 2" xfId="31884"/>
    <cellStyle name="20% - Accent3 8 5 3 14" xfId="5091"/>
    <cellStyle name="20% - Accent3 8 5 3 15" xfId="26791"/>
    <cellStyle name="20% - Accent3 8 5 3 16" xfId="50121"/>
    <cellStyle name="20% - Accent3 8 5 3 2" xfId="3023"/>
    <cellStyle name="20% - Accent3 8 5 3 2 10" xfId="27397"/>
    <cellStyle name="20% - Accent3 8 5 3 2 11" xfId="50122"/>
    <cellStyle name="20% - Accent3 8 5 3 2 2" xfId="4656"/>
    <cellStyle name="20% - Accent3 8 5 3 2 2 2" xfId="9205"/>
    <cellStyle name="20% - Accent3 8 5 3 2 2 2 2" xfId="14769"/>
    <cellStyle name="20% - Accent3 8 5 3 2 2 2 2 2" xfId="36381"/>
    <cellStyle name="20% - Accent3 8 5 3 2 2 2 3" xfId="30847"/>
    <cellStyle name="20% - Accent3 8 5 3 2 2 3" xfId="17216"/>
    <cellStyle name="20% - Accent3 8 5 3 2 2 3 2" xfId="38809"/>
    <cellStyle name="20% - Accent3 8 5 3 2 2 4" xfId="20013"/>
    <cellStyle name="20% - Accent3 8 5 3 2 2 4 2" xfId="41592"/>
    <cellStyle name="20% - Accent3 8 5 3 2 2 5" xfId="22798"/>
    <cellStyle name="20% - Accent3 8 5 3 2 2 5 2" xfId="44375"/>
    <cellStyle name="20% - Accent3 8 5 3 2 2 6" xfId="25651"/>
    <cellStyle name="20% - Accent3 8 5 3 2 2 6 2" xfId="47226"/>
    <cellStyle name="20% - Accent3 8 5 3 2 2 7" xfId="11998"/>
    <cellStyle name="20% - Accent3 8 5 3 2 2 7 2" xfId="33621"/>
    <cellStyle name="20% - Accent3 8 5 3 2 2 8" xfId="6784"/>
    <cellStyle name="20% - Accent3 8 5 3 2 2 9" xfId="28432"/>
    <cellStyle name="20% - Accent3 8 5 3 2 3" xfId="8170"/>
    <cellStyle name="20% - Accent3 8 5 3 2 3 2" xfId="13734"/>
    <cellStyle name="20% - Accent3 8 5 3 2 3 2 2" xfId="35346"/>
    <cellStyle name="20% - Accent3 8 5 3 2 3 3" xfId="29812"/>
    <cellStyle name="20% - Accent3 8 5 3 2 4" xfId="16181"/>
    <cellStyle name="20% - Accent3 8 5 3 2 4 2" xfId="37774"/>
    <cellStyle name="20% - Accent3 8 5 3 2 5" xfId="18978"/>
    <cellStyle name="20% - Accent3 8 5 3 2 5 2" xfId="40557"/>
    <cellStyle name="20% - Accent3 8 5 3 2 6" xfId="21761"/>
    <cellStyle name="20% - Accent3 8 5 3 2 6 2" xfId="43340"/>
    <cellStyle name="20% - Accent3 8 5 3 2 7" xfId="24616"/>
    <cellStyle name="20% - Accent3 8 5 3 2 7 2" xfId="46191"/>
    <cellStyle name="20% - Accent3 8 5 3 2 8" xfId="10963"/>
    <cellStyle name="20% - Accent3 8 5 3 2 8 2" xfId="32586"/>
    <cellStyle name="20% - Accent3 8 5 3 2 9" xfId="5700"/>
    <cellStyle name="20% - Accent3 8 5 3 3" xfId="3401"/>
    <cellStyle name="20% - Accent3 8 5 3 3 10" xfId="27742"/>
    <cellStyle name="20% - Accent3 8 5 3 3 2" xfId="5001"/>
    <cellStyle name="20% - Accent3 8 5 3 3 2 2" xfId="9550"/>
    <cellStyle name="20% - Accent3 8 5 3 3 2 2 2" xfId="15114"/>
    <cellStyle name="20% - Accent3 8 5 3 3 2 2 2 2" xfId="36726"/>
    <cellStyle name="20% - Accent3 8 5 3 3 2 2 3" xfId="31192"/>
    <cellStyle name="20% - Accent3 8 5 3 3 2 3" xfId="17561"/>
    <cellStyle name="20% - Accent3 8 5 3 3 2 3 2" xfId="39154"/>
    <cellStyle name="20% - Accent3 8 5 3 3 2 4" xfId="20358"/>
    <cellStyle name="20% - Accent3 8 5 3 3 2 4 2" xfId="41937"/>
    <cellStyle name="20% - Accent3 8 5 3 3 2 5" xfId="23143"/>
    <cellStyle name="20% - Accent3 8 5 3 3 2 5 2" xfId="44720"/>
    <cellStyle name="20% - Accent3 8 5 3 3 2 6" xfId="25996"/>
    <cellStyle name="20% - Accent3 8 5 3 3 2 6 2" xfId="47571"/>
    <cellStyle name="20% - Accent3 8 5 3 3 2 7" xfId="12343"/>
    <cellStyle name="20% - Accent3 8 5 3 3 2 7 2" xfId="33966"/>
    <cellStyle name="20% - Accent3 8 5 3 3 2 8" xfId="7131"/>
    <cellStyle name="20% - Accent3 8 5 3 3 2 9" xfId="28777"/>
    <cellStyle name="20% - Accent3 8 5 3 3 3" xfId="8515"/>
    <cellStyle name="20% - Accent3 8 5 3 3 3 2" xfId="14079"/>
    <cellStyle name="20% - Accent3 8 5 3 3 3 2 2" xfId="35691"/>
    <cellStyle name="20% - Accent3 8 5 3 3 3 3" xfId="30157"/>
    <cellStyle name="20% - Accent3 8 5 3 3 4" xfId="16526"/>
    <cellStyle name="20% - Accent3 8 5 3 3 4 2" xfId="38119"/>
    <cellStyle name="20% - Accent3 8 5 3 3 5" xfId="19323"/>
    <cellStyle name="20% - Accent3 8 5 3 3 5 2" xfId="40902"/>
    <cellStyle name="20% - Accent3 8 5 3 3 6" xfId="22108"/>
    <cellStyle name="20% - Accent3 8 5 3 3 6 2" xfId="43685"/>
    <cellStyle name="20% - Accent3 8 5 3 3 7" xfId="24961"/>
    <cellStyle name="20% - Accent3 8 5 3 3 7 2" xfId="46536"/>
    <cellStyle name="20% - Accent3 8 5 3 3 8" xfId="11308"/>
    <cellStyle name="20% - Accent3 8 5 3 3 8 2" xfId="32931"/>
    <cellStyle name="20% - Accent3 8 5 3 3 9" xfId="6045"/>
    <cellStyle name="20% - Accent3 8 5 3 4" xfId="2318"/>
    <cellStyle name="20% - Accent3 8 5 3 4 2" xfId="4052"/>
    <cellStyle name="20% - Accent3 8 5 3 4 2 2" xfId="14165"/>
    <cellStyle name="20% - Accent3 8 5 3 4 2 2 2" xfId="35777"/>
    <cellStyle name="20% - Accent3 8 5 3 4 2 3" xfId="8601"/>
    <cellStyle name="20% - Accent3 8 5 3 4 2 4" xfId="30243"/>
    <cellStyle name="20% - Accent3 8 5 3 4 3" xfId="16612"/>
    <cellStyle name="20% - Accent3 8 5 3 4 3 2" xfId="38205"/>
    <cellStyle name="20% - Accent3 8 5 3 4 4" xfId="19409"/>
    <cellStyle name="20% - Accent3 8 5 3 4 4 2" xfId="40988"/>
    <cellStyle name="20% - Accent3 8 5 3 4 5" xfId="22194"/>
    <cellStyle name="20% - Accent3 8 5 3 4 5 2" xfId="43771"/>
    <cellStyle name="20% - Accent3 8 5 3 4 6" xfId="25047"/>
    <cellStyle name="20% - Accent3 8 5 3 4 6 2" xfId="46622"/>
    <cellStyle name="20% - Accent3 8 5 3 4 7" xfId="11394"/>
    <cellStyle name="20% - Accent3 8 5 3 4 7 2" xfId="33017"/>
    <cellStyle name="20% - Accent3 8 5 3 4 8" xfId="6131"/>
    <cellStyle name="20% - Accent3 8 5 3 4 9" xfId="27828"/>
    <cellStyle name="20% - Accent3 8 5 3 5" xfId="3509"/>
    <cellStyle name="20% - Accent3 8 5 3 5 2" xfId="9897"/>
    <cellStyle name="20% - Accent3 8 5 3 5 2 2" xfId="15459"/>
    <cellStyle name="20% - Accent3 8 5 3 5 2 2 2" xfId="37071"/>
    <cellStyle name="20% - Accent3 8 5 3 5 2 3" xfId="31537"/>
    <cellStyle name="20% - Accent3 8 5 3 5 3" xfId="17906"/>
    <cellStyle name="20% - Accent3 8 5 3 5 3 2" xfId="39499"/>
    <cellStyle name="20% - Accent3 8 5 3 5 4" xfId="20703"/>
    <cellStyle name="20% - Accent3 8 5 3 5 4 2" xfId="42282"/>
    <cellStyle name="20% - Accent3 8 5 3 5 5" xfId="23488"/>
    <cellStyle name="20% - Accent3 8 5 3 5 5 2" xfId="45065"/>
    <cellStyle name="20% - Accent3 8 5 3 5 6" xfId="26341"/>
    <cellStyle name="20% - Accent3 8 5 3 5 6 2" xfId="47916"/>
    <cellStyle name="20% - Accent3 8 5 3 5 7" xfId="12688"/>
    <cellStyle name="20% - Accent3 8 5 3 5 7 2" xfId="34311"/>
    <cellStyle name="20% - Accent3 8 5 3 5 8" xfId="7479"/>
    <cellStyle name="20% - Accent3 8 5 3 5 9" xfId="29122"/>
    <cellStyle name="20% - Accent3 8 5 3 6" xfId="7566"/>
    <cellStyle name="20% - Accent3 8 5 3 6 2" xfId="18251"/>
    <cellStyle name="20% - Accent3 8 5 3 6 2 2" xfId="39844"/>
    <cellStyle name="20% - Accent3 8 5 3 6 3" xfId="21048"/>
    <cellStyle name="20% - Accent3 8 5 3 6 3 2" xfId="42627"/>
    <cellStyle name="20% - Accent3 8 5 3 6 4" xfId="23833"/>
    <cellStyle name="20% - Accent3 8 5 3 6 4 2" xfId="45410"/>
    <cellStyle name="20% - Accent3 8 5 3 6 5" xfId="26686"/>
    <cellStyle name="20% - Accent3 8 5 3 6 5 2" xfId="48261"/>
    <cellStyle name="20% - Accent3 8 5 3 6 6" xfId="13043"/>
    <cellStyle name="20% - Accent3 8 5 3 6 6 2" xfId="34656"/>
    <cellStyle name="20% - Accent3 8 5 3 6 7" xfId="29208"/>
    <cellStyle name="20% - Accent3 8 5 3 7" xfId="10616"/>
    <cellStyle name="20% - Accent3 8 5 3 7 2" xfId="32241"/>
    <cellStyle name="20% - Accent3 8 5 3 8" xfId="13130"/>
    <cellStyle name="20% - Accent3 8 5 3 8 2" xfId="34742"/>
    <cellStyle name="20% - Accent3 8 5 3 9" xfId="15835"/>
    <cellStyle name="20% - Accent3 8 5 3 9 2" xfId="37429"/>
    <cellStyle name="20% - Accent3 8 5 4" xfId="2793"/>
    <cellStyle name="20% - Accent3 8 5 4 10" xfId="27167"/>
    <cellStyle name="20% - Accent3 8 5 4 11" xfId="50123"/>
    <cellStyle name="20% - Accent3 8 5 4 2" xfId="4426"/>
    <cellStyle name="20% - Accent3 8 5 4 2 10" xfId="50124"/>
    <cellStyle name="20% - Accent3 8 5 4 2 2" xfId="8975"/>
    <cellStyle name="20% - Accent3 8 5 4 2 2 2" xfId="14539"/>
    <cellStyle name="20% - Accent3 8 5 4 2 2 2 2" xfId="36151"/>
    <cellStyle name="20% - Accent3 8 5 4 2 2 3" xfId="30617"/>
    <cellStyle name="20% - Accent3 8 5 4 2 3" xfId="16986"/>
    <cellStyle name="20% - Accent3 8 5 4 2 3 2" xfId="38579"/>
    <cellStyle name="20% - Accent3 8 5 4 2 4" xfId="19783"/>
    <cellStyle name="20% - Accent3 8 5 4 2 4 2" xfId="41362"/>
    <cellStyle name="20% - Accent3 8 5 4 2 5" xfId="22568"/>
    <cellStyle name="20% - Accent3 8 5 4 2 5 2" xfId="44145"/>
    <cellStyle name="20% - Accent3 8 5 4 2 6" xfId="25421"/>
    <cellStyle name="20% - Accent3 8 5 4 2 6 2" xfId="46996"/>
    <cellStyle name="20% - Accent3 8 5 4 2 7" xfId="11768"/>
    <cellStyle name="20% - Accent3 8 5 4 2 7 2" xfId="33391"/>
    <cellStyle name="20% - Accent3 8 5 4 2 8" xfId="6554"/>
    <cellStyle name="20% - Accent3 8 5 4 2 9" xfId="28202"/>
    <cellStyle name="20% - Accent3 8 5 4 3" xfId="7940"/>
    <cellStyle name="20% - Accent3 8 5 4 3 2" xfId="13504"/>
    <cellStyle name="20% - Accent3 8 5 4 3 2 2" xfId="35116"/>
    <cellStyle name="20% - Accent3 8 5 4 3 3" xfId="29582"/>
    <cellStyle name="20% - Accent3 8 5 4 4" xfId="15951"/>
    <cellStyle name="20% - Accent3 8 5 4 4 2" xfId="37544"/>
    <cellStyle name="20% - Accent3 8 5 4 5" xfId="18748"/>
    <cellStyle name="20% - Accent3 8 5 4 5 2" xfId="40327"/>
    <cellStyle name="20% - Accent3 8 5 4 6" xfId="21531"/>
    <cellStyle name="20% - Accent3 8 5 4 6 2" xfId="43110"/>
    <cellStyle name="20% - Accent3 8 5 4 7" xfId="24386"/>
    <cellStyle name="20% - Accent3 8 5 4 7 2" xfId="45961"/>
    <cellStyle name="20% - Accent3 8 5 4 8" xfId="10733"/>
    <cellStyle name="20% - Accent3 8 5 4 8 2" xfId="32356"/>
    <cellStyle name="20% - Accent3 8 5 4 9" xfId="5470"/>
    <cellStyle name="20% - Accent3 8 5 5" xfId="3151"/>
    <cellStyle name="20% - Accent3 8 5 5 10" xfId="27512"/>
    <cellStyle name="20% - Accent3 8 5 5 11" xfId="50125"/>
    <cellStyle name="20% - Accent3 8 5 5 2" xfId="4771"/>
    <cellStyle name="20% - Accent3 8 5 5 2 2" xfId="9320"/>
    <cellStyle name="20% - Accent3 8 5 5 2 2 2" xfId="14884"/>
    <cellStyle name="20% - Accent3 8 5 5 2 2 2 2" xfId="36496"/>
    <cellStyle name="20% - Accent3 8 5 5 2 2 3" xfId="30962"/>
    <cellStyle name="20% - Accent3 8 5 5 2 3" xfId="17331"/>
    <cellStyle name="20% - Accent3 8 5 5 2 3 2" xfId="38924"/>
    <cellStyle name="20% - Accent3 8 5 5 2 4" xfId="20128"/>
    <cellStyle name="20% - Accent3 8 5 5 2 4 2" xfId="41707"/>
    <cellStyle name="20% - Accent3 8 5 5 2 5" xfId="22913"/>
    <cellStyle name="20% - Accent3 8 5 5 2 5 2" xfId="44490"/>
    <cellStyle name="20% - Accent3 8 5 5 2 6" xfId="25766"/>
    <cellStyle name="20% - Accent3 8 5 5 2 6 2" xfId="47341"/>
    <cellStyle name="20% - Accent3 8 5 5 2 7" xfId="12113"/>
    <cellStyle name="20% - Accent3 8 5 5 2 7 2" xfId="33736"/>
    <cellStyle name="20% - Accent3 8 5 5 2 8" xfId="6901"/>
    <cellStyle name="20% - Accent3 8 5 5 2 9" xfId="28547"/>
    <cellStyle name="20% - Accent3 8 5 5 3" xfId="8285"/>
    <cellStyle name="20% - Accent3 8 5 5 3 2" xfId="13849"/>
    <cellStyle name="20% - Accent3 8 5 5 3 2 2" xfId="35461"/>
    <cellStyle name="20% - Accent3 8 5 5 3 3" xfId="29927"/>
    <cellStyle name="20% - Accent3 8 5 5 4" xfId="16296"/>
    <cellStyle name="20% - Accent3 8 5 5 4 2" xfId="37889"/>
    <cellStyle name="20% - Accent3 8 5 5 5" xfId="19093"/>
    <cellStyle name="20% - Accent3 8 5 5 5 2" xfId="40672"/>
    <cellStyle name="20% - Accent3 8 5 5 6" xfId="21878"/>
    <cellStyle name="20% - Accent3 8 5 5 6 2" xfId="43455"/>
    <cellStyle name="20% - Accent3 8 5 5 7" xfId="24731"/>
    <cellStyle name="20% - Accent3 8 5 5 7 2" xfId="46306"/>
    <cellStyle name="20% - Accent3 8 5 5 8" xfId="11078"/>
    <cellStyle name="20% - Accent3 8 5 5 8 2" xfId="32701"/>
    <cellStyle name="20% - Accent3 8 5 5 9" xfId="5815"/>
    <cellStyle name="20% - Accent3 8 5 6" xfId="2316"/>
    <cellStyle name="20% - Accent3 8 5 6 2" xfId="4050"/>
    <cellStyle name="20% - Accent3 8 5 6 2 2" xfId="14163"/>
    <cellStyle name="20% - Accent3 8 5 6 2 2 2" xfId="35775"/>
    <cellStyle name="20% - Accent3 8 5 6 2 3" xfId="8599"/>
    <cellStyle name="20% - Accent3 8 5 6 2 4" xfId="30241"/>
    <cellStyle name="20% - Accent3 8 5 6 3" xfId="16610"/>
    <cellStyle name="20% - Accent3 8 5 6 3 2" xfId="38203"/>
    <cellStyle name="20% - Accent3 8 5 6 4" xfId="19407"/>
    <cellStyle name="20% - Accent3 8 5 6 4 2" xfId="40986"/>
    <cellStyle name="20% - Accent3 8 5 6 5" xfId="22192"/>
    <cellStyle name="20% - Accent3 8 5 6 5 2" xfId="43769"/>
    <cellStyle name="20% - Accent3 8 5 6 6" xfId="25045"/>
    <cellStyle name="20% - Accent3 8 5 6 6 2" xfId="46620"/>
    <cellStyle name="20% - Accent3 8 5 6 7" xfId="11392"/>
    <cellStyle name="20% - Accent3 8 5 6 7 2" xfId="33015"/>
    <cellStyle name="20% - Accent3 8 5 6 8" xfId="6129"/>
    <cellStyle name="20% - Accent3 8 5 6 9" xfId="27826"/>
    <cellStyle name="20% - Accent3 8 5 7" xfId="3507"/>
    <cellStyle name="20% - Accent3 8 5 7 2" xfId="9667"/>
    <cellStyle name="20% - Accent3 8 5 7 2 2" xfId="15229"/>
    <cellStyle name="20% - Accent3 8 5 7 2 2 2" xfId="36841"/>
    <cellStyle name="20% - Accent3 8 5 7 2 3" xfId="31307"/>
    <cellStyle name="20% - Accent3 8 5 7 3" xfId="17676"/>
    <cellStyle name="20% - Accent3 8 5 7 3 2" xfId="39269"/>
    <cellStyle name="20% - Accent3 8 5 7 4" xfId="20473"/>
    <cellStyle name="20% - Accent3 8 5 7 4 2" xfId="42052"/>
    <cellStyle name="20% - Accent3 8 5 7 5" xfId="23258"/>
    <cellStyle name="20% - Accent3 8 5 7 5 2" xfId="44835"/>
    <cellStyle name="20% - Accent3 8 5 7 6" xfId="26111"/>
    <cellStyle name="20% - Accent3 8 5 7 6 2" xfId="47686"/>
    <cellStyle name="20% - Accent3 8 5 7 7" xfId="12458"/>
    <cellStyle name="20% - Accent3 8 5 7 7 2" xfId="34081"/>
    <cellStyle name="20% - Accent3 8 5 7 8" xfId="7249"/>
    <cellStyle name="20% - Accent3 8 5 7 9" xfId="28892"/>
    <cellStyle name="20% - Accent3 8 5 8" xfId="7564"/>
    <cellStyle name="20% - Accent3 8 5 8 2" xfId="18021"/>
    <cellStyle name="20% - Accent3 8 5 8 2 2" xfId="39614"/>
    <cellStyle name="20% - Accent3 8 5 8 3" xfId="20818"/>
    <cellStyle name="20% - Accent3 8 5 8 3 2" xfId="42397"/>
    <cellStyle name="20% - Accent3 8 5 8 4" xfId="23603"/>
    <cellStyle name="20% - Accent3 8 5 8 4 2" xfId="45180"/>
    <cellStyle name="20% - Accent3 8 5 8 5" xfId="26456"/>
    <cellStyle name="20% - Accent3 8 5 8 5 2" xfId="48031"/>
    <cellStyle name="20% - Accent3 8 5 8 6" xfId="12813"/>
    <cellStyle name="20% - Accent3 8 5 8 6 2" xfId="34426"/>
    <cellStyle name="20% - Accent3 8 5 8 7" xfId="29206"/>
    <cellStyle name="20% - Accent3 8 5 9" xfId="10386"/>
    <cellStyle name="20% - Accent3 8 5 9 2" xfId="32011"/>
    <cellStyle name="20% - Accent3 8 6" xfId="50126"/>
    <cellStyle name="20% - Accent3 8 6 2" xfId="50127"/>
    <cellStyle name="20% - Accent3 8 6 2 2" xfId="50128"/>
    <cellStyle name="20% - Accent3 8 6 3" xfId="50129"/>
    <cellStyle name="20% - Accent3 8 6 3 2" xfId="50130"/>
    <cellStyle name="20% - Accent3 8 6 4" xfId="50131"/>
    <cellStyle name="20% - Accent3 8 7" xfId="50132"/>
    <cellStyle name="20% - Accent3 8 7 2" xfId="50133"/>
    <cellStyle name="20% - Accent3 8 8" xfId="50134"/>
    <cellStyle name="20% - Accent3 8 8 2" xfId="50135"/>
    <cellStyle name="20% - Accent3 8 9" xfId="50136"/>
    <cellStyle name="20% - Accent3 8 9 2" xfId="50137"/>
    <cellStyle name="20% - Accent3 9" xfId="195"/>
    <cellStyle name="20% - Accent3 9 10" xfId="50139"/>
    <cellStyle name="20% - Accent3 9 11" xfId="50138"/>
    <cellStyle name="20% - Accent3 9 2" xfId="196"/>
    <cellStyle name="20% - Accent3 9 2 10" xfId="13131"/>
    <cellStyle name="20% - Accent3 9 2 10 2" xfId="34743"/>
    <cellStyle name="20% - Accent3 9 2 11" xfId="15541"/>
    <cellStyle name="20% - Accent3 9 2 11 2" xfId="37135"/>
    <cellStyle name="20% - Accent3 9 2 12" xfId="18339"/>
    <cellStyle name="20% - Accent3 9 2 12 2" xfId="39918"/>
    <cellStyle name="20% - Accent3 9 2 13" xfId="21122"/>
    <cellStyle name="20% - Accent3 9 2 13 2" xfId="42701"/>
    <cellStyle name="20% - Accent3 9 2 14" xfId="23977"/>
    <cellStyle name="20% - Accent3 9 2 14 2" xfId="45552"/>
    <cellStyle name="20% - Accent3 9 2 15" xfId="9950"/>
    <cellStyle name="20% - Accent3 9 2 15 2" xfId="31590"/>
    <cellStyle name="20% - Accent3 9 2 16" xfId="5092"/>
    <cellStyle name="20% - Accent3 9 2 17" xfId="26792"/>
    <cellStyle name="20% - Accent3 9 2 18" xfId="50140"/>
    <cellStyle name="20% - Accent3 9 2 2" xfId="197"/>
    <cellStyle name="20% - Accent3 9 2 2 10" xfId="18477"/>
    <cellStyle name="20% - Accent3 9 2 2 10 2" xfId="40056"/>
    <cellStyle name="20% - Accent3 9 2 2 11" xfId="21260"/>
    <cellStyle name="20% - Accent3 9 2 2 11 2" xfId="42839"/>
    <cellStyle name="20% - Accent3 9 2 2 12" xfId="24115"/>
    <cellStyle name="20% - Accent3 9 2 2 12 2" xfId="45690"/>
    <cellStyle name="20% - Accent3 9 2 2 13" xfId="10088"/>
    <cellStyle name="20% - Accent3 9 2 2 13 2" xfId="31728"/>
    <cellStyle name="20% - Accent3 9 2 2 14" xfId="5093"/>
    <cellStyle name="20% - Accent3 9 2 2 15" xfId="26793"/>
    <cellStyle name="20% - Accent3 9 2 2 16" xfId="50141"/>
    <cellStyle name="20% - Accent3 9 2 2 2" xfId="2867"/>
    <cellStyle name="20% - Accent3 9 2 2 2 10" xfId="27241"/>
    <cellStyle name="20% - Accent3 9 2 2 2 11" xfId="50142"/>
    <cellStyle name="20% - Accent3 9 2 2 2 2" xfId="4500"/>
    <cellStyle name="20% - Accent3 9 2 2 2 2 10" xfId="50143"/>
    <cellStyle name="20% - Accent3 9 2 2 2 2 2" xfId="9049"/>
    <cellStyle name="20% - Accent3 9 2 2 2 2 2 2" xfId="14613"/>
    <cellStyle name="20% - Accent3 9 2 2 2 2 2 2 2" xfId="36225"/>
    <cellStyle name="20% - Accent3 9 2 2 2 2 2 2 2 2" xfId="50146"/>
    <cellStyle name="20% - Accent3 9 2 2 2 2 2 2 3" xfId="50145"/>
    <cellStyle name="20% - Accent3 9 2 2 2 2 2 3" xfId="30691"/>
    <cellStyle name="20% - Accent3 9 2 2 2 2 2 3 2" xfId="50148"/>
    <cellStyle name="20% - Accent3 9 2 2 2 2 2 3 3" xfId="50147"/>
    <cellStyle name="20% - Accent3 9 2 2 2 2 2 4" xfId="50149"/>
    <cellStyle name="20% - Accent3 9 2 2 2 2 2 5" xfId="50144"/>
    <cellStyle name="20% - Accent3 9 2 2 2 2 3" xfId="17060"/>
    <cellStyle name="20% - Accent3 9 2 2 2 2 3 2" xfId="38653"/>
    <cellStyle name="20% - Accent3 9 2 2 2 2 3 2 2" xfId="50151"/>
    <cellStyle name="20% - Accent3 9 2 2 2 2 3 3" xfId="50150"/>
    <cellStyle name="20% - Accent3 9 2 2 2 2 4" xfId="19857"/>
    <cellStyle name="20% - Accent3 9 2 2 2 2 4 2" xfId="41436"/>
    <cellStyle name="20% - Accent3 9 2 2 2 2 4 2 2" xfId="50153"/>
    <cellStyle name="20% - Accent3 9 2 2 2 2 4 3" xfId="50152"/>
    <cellStyle name="20% - Accent3 9 2 2 2 2 5" xfId="22642"/>
    <cellStyle name="20% - Accent3 9 2 2 2 2 5 2" xfId="44219"/>
    <cellStyle name="20% - Accent3 9 2 2 2 2 5 3" xfId="50154"/>
    <cellStyle name="20% - Accent3 9 2 2 2 2 6" xfId="25495"/>
    <cellStyle name="20% - Accent3 9 2 2 2 2 6 2" xfId="47070"/>
    <cellStyle name="20% - Accent3 9 2 2 2 2 7" xfId="11842"/>
    <cellStyle name="20% - Accent3 9 2 2 2 2 7 2" xfId="33465"/>
    <cellStyle name="20% - Accent3 9 2 2 2 2 8" xfId="6628"/>
    <cellStyle name="20% - Accent3 9 2 2 2 2 9" xfId="28276"/>
    <cellStyle name="20% - Accent3 9 2 2 2 3" xfId="8014"/>
    <cellStyle name="20% - Accent3 9 2 2 2 3 2" xfId="13578"/>
    <cellStyle name="20% - Accent3 9 2 2 2 3 2 2" xfId="35190"/>
    <cellStyle name="20% - Accent3 9 2 2 2 3 2 2 2" xfId="50157"/>
    <cellStyle name="20% - Accent3 9 2 2 2 3 2 3" xfId="50156"/>
    <cellStyle name="20% - Accent3 9 2 2 2 3 3" xfId="29656"/>
    <cellStyle name="20% - Accent3 9 2 2 2 3 3 2" xfId="50159"/>
    <cellStyle name="20% - Accent3 9 2 2 2 3 3 3" xfId="50158"/>
    <cellStyle name="20% - Accent3 9 2 2 2 3 4" xfId="50160"/>
    <cellStyle name="20% - Accent3 9 2 2 2 3 5" xfId="50155"/>
    <cellStyle name="20% - Accent3 9 2 2 2 4" xfId="16025"/>
    <cellStyle name="20% - Accent3 9 2 2 2 4 2" xfId="37618"/>
    <cellStyle name="20% - Accent3 9 2 2 2 4 2 2" xfId="50162"/>
    <cellStyle name="20% - Accent3 9 2 2 2 4 3" xfId="50161"/>
    <cellStyle name="20% - Accent3 9 2 2 2 5" xfId="18822"/>
    <cellStyle name="20% - Accent3 9 2 2 2 5 2" xfId="40401"/>
    <cellStyle name="20% - Accent3 9 2 2 2 5 2 2" xfId="50164"/>
    <cellStyle name="20% - Accent3 9 2 2 2 5 3" xfId="50163"/>
    <cellStyle name="20% - Accent3 9 2 2 2 6" xfId="21605"/>
    <cellStyle name="20% - Accent3 9 2 2 2 6 2" xfId="43184"/>
    <cellStyle name="20% - Accent3 9 2 2 2 6 3" xfId="50165"/>
    <cellStyle name="20% - Accent3 9 2 2 2 7" xfId="24460"/>
    <cellStyle name="20% - Accent3 9 2 2 2 7 2" xfId="46035"/>
    <cellStyle name="20% - Accent3 9 2 2 2 8" xfId="10807"/>
    <cellStyle name="20% - Accent3 9 2 2 2 8 2" xfId="32430"/>
    <cellStyle name="20% - Accent3 9 2 2 2 9" xfId="5544"/>
    <cellStyle name="20% - Accent3 9 2 2 3" xfId="3245"/>
    <cellStyle name="20% - Accent3 9 2 2 3 10" xfId="27586"/>
    <cellStyle name="20% - Accent3 9 2 2 3 11" xfId="50166"/>
    <cellStyle name="20% - Accent3 9 2 2 3 2" xfId="4845"/>
    <cellStyle name="20% - Accent3 9 2 2 3 2 10" xfId="50167"/>
    <cellStyle name="20% - Accent3 9 2 2 3 2 2" xfId="9394"/>
    <cellStyle name="20% - Accent3 9 2 2 3 2 2 2" xfId="14958"/>
    <cellStyle name="20% - Accent3 9 2 2 3 2 2 2 2" xfId="36570"/>
    <cellStyle name="20% - Accent3 9 2 2 3 2 2 2 3" xfId="50169"/>
    <cellStyle name="20% - Accent3 9 2 2 3 2 2 3" xfId="31036"/>
    <cellStyle name="20% - Accent3 9 2 2 3 2 2 4" xfId="50168"/>
    <cellStyle name="20% - Accent3 9 2 2 3 2 3" xfId="17405"/>
    <cellStyle name="20% - Accent3 9 2 2 3 2 3 2" xfId="38998"/>
    <cellStyle name="20% - Accent3 9 2 2 3 2 3 2 2" xfId="50171"/>
    <cellStyle name="20% - Accent3 9 2 2 3 2 3 3" xfId="50170"/>
    <cellStyle name="20% - Accent3 9 2 2 3 2 4" xfId="20202"/>
    <cellStyle name="20% - Accent3 9 2 2 3 2 4 2" xfId="41781"/>
    <cellStyle name="20% - Accent3 9 2 2 3 2 4 3" xfId="50172"/>
    <cellStyle name="20% - Accent3 9 2 2 3 2 5" xfId="22987"/>
    <cellStyle name="20% - Accent3 9 2 2 3 2 5 2" xfId="44564"/>
    <cellStyle name="20% - Accent3 9 2 2 3 2 6" xfId="25840"/>
    <cellStyle name="20% - Accent3 9 2 2 3 2 6 2" xfId="47415"/>
    <cellStyle name="20% - Accent3 9 2 2 3 2 7" xfId="12187"/>
    <cellStyle name="20% - Accent3 9 2 2 3 2 7 2" xfId="33810"/>
    <cellStyle name="20% - Accent3 9 2 2 3 2 8" xfId="6975"/>
    <cellStyle name="20% - Accent3 9 2 2 3 2 9" xfId="28621"/>
    <cellStyle name="20% - Accent3 9 2 2 3 3" xfId="8359"/>
    <cellStyle name="20% - Accent3 9 2 2 3 3 2" xfId="13923"/>
    <cellStyle name="20% - Accent3 9 2 2 3 3 2 2" xfId="35535"/>
    <cellStyle name="20% - Accent3 9 2 2 3 3 2 3" xfId="50174"/>
    <cellStyle name="20% - Accent3 9 2 2 3 3 3" xfId="30001"/>
    <cellStyle name="20% - Accent3 9 2 2 3 3 4" xfId="50173"/>
    <cellStyle name="20% - Accent3 9 2 2 3 4" xfId="16370"/>
    <cellStyle name="20% - Accent3 9 2 2 3 4 2" xfId="37963"/>
    <cellStyle name="20% - Accent3 9 2 2 3 4 2 2" xfId="50176"/>
    <cellStyle name="20% - Accent3 9 2 2 3 4 3" xfId="50175"/>
    <cellStyle name="20% - Accent3 9 2 2 3 5" xfId="19167"/>
    <cellStyle name="20% - Accent3 9 2 2 3 5 2" xfId="40746"/>
    <cellStyle name="20% - Accent3 9 2 2 3 5 3" xfId="50177"/>
    <cellStyle name="20% - Accent3 9 2 2 3 6" xfId="21952"/>
    <cellStyle name="20% - Accent3 9 2 2 3 6 2" xfId="43529"/>
    <cellStyle name="20% - Accent3 9 2 2 3 7" xfId="24805"/>
    <cellStyle name="20% - Accent3 9 2 2 3 7 2" xfId="46380"/>
    <cellStyle name="20% - Accent3 9 2 2 3 8" xfId="11152"/>
    <cellStyle name="20% - Accent3 9 2 2 3 8 2" xfId="32775"/>
    <cellStyle name="20% - Accent3 9 2 2 3 9" xfId="5889"/>
    <cellStyle name="20% - Accent3 9 2 2 4" xfId="2320"/>
    <cellStyle name="20% - Accent3 9 2 2 4 10" xfId="50178"/>
    <cellStyle name="20% - Accent3 9 2 2 4 2" xfId="4054"/>
    <cellStyle name="20% - Accent3 9 2 2 4 2 2" xfId="14167"/>
    <cellStyle name="20% - Accent3 9 2 2 4 2 2 2" xfId="35779"/>
    <cellStyle name="20% - Accent3 9 2 2 4 2 2 3" xfId="50180"/>
    <cellStyle name="20% - Accent3 9 2 2 4 2 3" xfId="8603"/>
    <cellStyle name="20% - Accent3 9 2 2 4 2 4" xfId="30245"/>
    <cellStyle name="20% - Accent3 9 2 2 4 2 5" xfId="50179"/>
    <cellStyle name="20% - Accent3 9 2 2 4 3" xfId="16614"/>
    <cellStyle name="20% - Accent3 9 2 2 4 3 2" xfId="38207"/>
    <cellStyle name="20% - Accent3 9 2 2 4 3 2 2" xfId="50182"/>
    <cellStyle name="20% - Accent3 9 2 2 4 3 3" xfId="50181"/>
    <cellStyle name="20% - Accent3 9 2 2 4 4" xfId="19411"/>
    <cellStyle name="20% - Accent3 9 2 2 4 4 2" xfId="40990"/>
    <cellStyle name="20% - Accent3 9 2 2 4 4 3" xfId="50183"/>
    <cellStyle name="20% - Accent3 9 2 2 4 5" xfId="22196"/>
    <cellStyle name="20% - Accent3 9 2 2 4 5 2" xfId="43773"/>
    <cellStyle name="20% - Accent3 9 2 2 4 6" xfId="25049"/>
    <cellStyle name="20% - Accent3 9 2 2 4 6 2" xfId="46624"/>
    <cellStyle name="20% - Accent3 9 2 2 4 7" xfId="11396"/>
    <cellStyle name="20% - Accent3 9 2 2 4 7 2" xfId="33019"/>
    <cellStyle name="20% - Accent3 9 2 2 4 8" xfId="6133"/>
    <cellStyle name="20% - Accent3 9 2 2 4 9" xfId="27830"/>
    <cellStyle name="20% - Accent3 9 2 2 5" xfId="3511"/>
    <cellStyle name="20% - Accent3 9 2 2 5 10" xfId="50184"/>
    <cellStyle name="20% - Accent3 9 2 2 5 2" xfId="9741"/>
    <cellStyle name="20% - Accent3 9 2 2 5 2 2" xfId="15303"/>
    <cellStyle name="20% - Accent3 9 2 2 5 2 2 2" xfId="36915"/>
    <cellStyle name="20% - Accent3 9 2 2 5 2 3" xfId="31381"/>
    <cellStyle name="20% - Accent3 9 2 2 5 2 4" xfId="50185"/>
    <cellStyle name="20% - Accent3 9 2 2 5 3" xfId="17750"/>
    <cellStyle name="20% - Accent3 9 2 2 5 3 2" xfId="39343"/>
    <cellStyle name="20% - Accent3 9 2 2 5 4" xfId="20547"/>
    <cellStyle name="20% - Accent3 9 2 2 5 4 2" xfId="42126"/>
    <cellStyle name="20% - Accent3 9 2 2 5 5" xfId="23332"/>
    <cellStyle name="20% - Accent3 9 2 2 5 5 2" xfId="44909"/>
    <cellStyle name="20% - Accent3 9 2 2 5 6" xfId="26185"/>
    <cellStyle name="20% - Accent3 9 2 2 5 6 2" xfId="47760"/>
    <cellStyle name="20% - Accent3 9 2 2 5 7" xfId="12532"/>
    <cellStyle name="20% - Accent3 9 2 2 5 7 2" xfId="34155"/>
    <cellStyle name="20% - Accent3 9 2 2 5 8" xfId="7323"/>
    <cellStyle name="20% - Accent3 9 2 2 5 9" xfId="28966"/>
    <cellStyle name="20% - Accent3 9 2 2 6" xfId="7568"/>
    <cellStyle name="20% - Accent3 9 2 2 6 2" xfId="18095"/>
    <cellStyle name="20% - Accent3 9 2 2 6 2 2" xfId="39688"/>
    <cellStyle name="20% - Accent3 9 2 2 6 2 3" xfId="50187"/>
    <cellStyle name="20% - Accent3 9 2 2 6 3" xfId="20892"/>
    <cellStyle name="20% - Accent3 9 2 2 6 3 2" xfId="42471"/>
    <cellStyle name="20% - Accent3 9 2 2 6 4" xfId="23677"/>
    <cellStyle name="20% - Accent3 9 2 2 6 4 2" xfId="45254"/>
    <cellStyle name="20% - Accent3 9 2 2 6 5" xfId="26530"/>
    <cellStyle name="20% - Accent3 9 2 2 6 5 2" xfId="48105"/>
    <cellStyle name="20% - Accent3 9 2 2 6 6" xfId="12887"/>
    <cellStyle name="20% - Accent3 9 2 2 6 6 2" xfId="34500"/>
    <cellStyle name="20% - Accent3 9 2 2 6 7" xfId="29210"/>
    <cellStyle name="20% - Accent3 9 2 2 6 8" xfId="50186"/>
    <cellStyle name="20% - Accent3 9 2 2 7" xfId="10460"/>
    <cellStyle name="20% - Accent3 9 2 2 7 2" xfId="32085"/>
    <cellStyle name="20% - Accent3 9 2 2 7 3" xfId="50188"/>
    <cellStyle name="20% - Accent3 9 2 2 8" xfId="13132"/>
    <cellStyle name="20% - Accent3 9 2 2 8 2" xfId="34744"/>
    <cellStyle name="20% - Accent3 9 2 2 9" xfId="15679"/>
    <cellStyle name="20% - Accent3 9 2 2 9 2" xfId="37273"/>
    <cellStyle name="20% - Accent3 9 2 3" xfId="198"/>
    <cellStyle name="20% - Accent3 9 2 3 10" xfId="18569"/>
    <cellStyle name="20% - Accent3 9 2 3 10 2" xfId="40148"/>
    <cellStyle name="20% - Accent3 9 2 3 11" xfId="21352"/>
    <cellStyle name="20% - Accent3 9 2 3 11 2" xfId="42931"/>
    <cellStyle name="20% - Accent3 9 2 3 12" xfId="24207"/>
    <cellStyle name="20% - Accent3 9 2 3 12 2" xfId="45782"/>
    <cellStyle name="20% - Accent3 9 2 3 13" xfId="10180"/>
    <cellStyle name="20% - Accent3 9 2 3 13 2" xfId="31820"/>
    <cellStyle name="20% - Accent3 9 2 3 14" xfId="5094"/>
    <cellStyle name="20% - Accent3 9 2 3 15" xfId="26794"/>
    <cellStyle name="20% - Accent3 9 2 3 16" xfId="50189"/>
    <cellStyle name="20% - Accent3 9 2 3 2" xfId="2959"/>
    <cellStyle name="20% - Accent3 9 2 3 2 10" xfId="27333"/>
    <cellStyle name="20% - Accent3 9 2 3 2 11" xfId="50190"/>
    <cellStyle name="20% - Accent3 9 2 3 2 2" xfId="4592"/>
    <cellStyle name="20% - Accent3 9 2 3 2 2 10" xfId="50191"/>
    <cellStyle name="20% - Accent3 9 2 3 2 2 2" xfId="9141"/>
    <cellStyle name="20% - Accent3 9 2 3 2 2 2 2" xfId="14705"/>
    <cellStyle name="20% - Accent3 9 2 3 2 2 2 2 2" xfId="36317"/>
    <cellStyle name="20% - Accent3 9 2 3 2 2 2 2 3" xfId="50193"/>
    <cellStyle name="20% - Accent3 9 2 3 2 2 2 3" xfId="30783"/>
    <cellStyle name="20% - Accent3 9 2 3 2 2 2 4" xfId="50192"/>
    <cellStyle name="20% - Accent3 9 2 3 2 2 3" xfId="17152"/>
    <cellStyle name="20% - Accent3 9 2 3 2 2 3 2" xfId="38745"/>
    <cellStyle name="20% - Accent3 9 2 3 2 2 3 2 2" xfId="50195"/>
    <cellStyle name="20% - Accent3 9 2 3 2 2 3 3" xfId="50194"/>
    <cellStyle name="20% - Accent3 9 2 3 2 2 4" xfId="19949"/>
    <cellStyle name="20% - Accent3 9 2 3 2 2 4 2" xfId="41528"/>
    <cellStyle name="20% - Accent3 9 2 3 2 2 4 3" xfId="50196"/>
    <cellStyle name="20% - Accent3 9 2 3 2 2 5" xfId="22734"/>
    <cellStyle name="20% - Accent3 9 2 3 2 2 5 2" xfId="44311"/>
    <cellStyle name="20% - Accent3 9 2 3 2 2 6" xfId="25587"/>
    <cellStyle name="20% - Accent3 9 2 3 2 2 6 2" xfId="47162"/>
    <cellStyle name="20% - Accent3 9 2 3 2 2 7" xfId="11934"/>
    <cellStyle name="20% - Accent3 9 2 3 2 2 7 2" xfId="33557"/>
    <cellStyle name="20% - Accent3 9 2 3 2 2 8" xfId="6720"/>
    <cellStyle name="20% - Accent3 9 2 3 2 2 9" xfId="28368"/>
    <cellStyle name="20% - Accent3 9 2 3 2 3" xfId="8106"/>
    <cellStyle name="20% - Accent3 9 2 3 2 3 2" xfId="13670"/>
    <cellStyle name="20% - Accent3 9 2 3 2 3 2 2" xfId="35282"/>
    <cellStyle name="20% - Accent3 9 2 3 2 3 2 3" xfId="50198"/>
    <cellStyle name="20% - Accent3 9 2 3 2 3 3" xfId="29748"/>
    <cellStyle name="20% - Accent3 9 2 3 2 3 4" xfId="50197"/>
    <cellStyle name="20% - Accent3 9 2 3 2 4" xfId="16117"/>
    <cellStyle name="20% - Accent3 9 2 3 2 4 2" xfId="37710"/>
    <cellStyle name="20% - Accent3 9 2 3 2 4 2 2" xfId="50200"/>
    <cellStyle name="20% - Accent3 9 2 3 2 4 3" xfId="50199"/>
    <cellStyle name="20% - Accent3 9 2 3 2 5" xfId="18914"/>
    <cellStyle name="20% - Accent3 9 2 3 2 5 2" xfId="40493"/>
    <cellStyle name="20% - Accent3 9 2 3 2 5 3" xfId="50201"/>
    <cellStyle name="20% - Accent3 9 2 3 2 6" xfId="21697"/>
    <cellStyle name="20% - Accent3 9 2 3 2 6 2" xfId="43276"/>
    <cellStyle name="20% - Accent3 9 2 3 2 7" xfId="24552"/>
    <cellStyle name="20% - Accent3 9 2 3 2 7 2" xfId="46127"/>
    <cellStyle name="20% - Accent3 9 2 3 2 8" xfId="10899"/>
    <cellStyle name="20% - Accent3 9 2 3 2 8 2" xfId="32522"/>
    <cellStyle name="20% - Accent3 9 2 3 2 9" xfId="5636"/>
    <cellStyle name="20% - Accent3 9 2 3 3" xfId="3337"/>
    <cellStyle name="20% - Accent3 9 2 3 3 10" xfId="27678"/>
    <cellStyle name="20% - Accent3 9 2 3 3 11" xfId="50202"/>
    <cellStyle name="20% - Accent3 9 2 3 3 2" xfId="4937"/>
    <cellStyle name="20% - Accent3 9 2 3 3 2 10" xfId="50203"/>
    <cellStyle name="20% - Accent3 9 2 3 3 2 2" xfId="9486"/>
    <cellStyle name="20% - Accent3 9 2 3 3 2 2 2" xfId="15050"/>
    <cellStyle name="20% - Accent3 9 2 3 3 2 2 2 2" xfId="36662"/>
    <cellStyle name="20% - Accent3 9 2 3 3 2 2 3" xfId="31128"/>
    <cellStyle name="20% - Accent3 9 2 3 3 2 2 4" xfId="50204"/>
    <cellStyle name="20% - Accent3 9 2 3 3 2 3" xfId="17497"/>
    <cellStyle name="20% - Accent3 9 2 3 3 2 3 2" xfId="39090"/>
    <cellStyle name="20% - Accent3 9 2 3 3 2 4" xfId="20294"/>
    <cellStyle name="20% - Accent3 9 2 3 3 2 4 2" xfId="41873"/>
    <cellStyle name="20% - Accent3 9 2 3 3 2 5" xfId="23079"/>
    <cellStyle name="20% - Accent3 9 2 3 3 2 5 2" xfId="44656"/>
    <cellStyle name="20% - Accent3 9 2 3 3 2 6" xfId="25932"/>
    <cellStyle name="20% - Accent3 9 2 3 3 2 6 2" xfId="47507"/>
    <cellStyle name="20% - Accent3 9 2 3 3 2 7" xfId="12279"/>
    <cellStyle name="20% - Accent3 9 2 3 3 2 7 2" xfId="33902"/>
    <cellStyle name="20% - Accent3 9 2 3 3 2 8" xfId="7067"/>
    <cellStyle name="20% - Accent3 9 2 3 3 2 9" xfId="28713"/>
    <cellStyle name="20% - Accent3 9 2 3 3 3" xfId="8451"/>
    <cellStyle name="20% - Accent3 9 2 3 3 3 2" xfId="14015"/>
    <cellStyle name="20% - Accent3 9 2 3 3 3 2 2" xfId="35627"/>
    <cellStyle name="20% - Accent3 9 2 3 3 3 2 3" xfId="50206"/>
    <cellStyle name="20% - Accent3 9 2 3 3 3 3" xfId="30093"/>
    <cellStyle name="20% - Accent3 9 2 3 3 3 4" xfId="50205"/>
    <cellStyle name="20% - Accent3 9 2 3 3 4" xfId="16462"/>
    <cellStyle name="20% - Accent3 9 2 3 3 4 2" xfId="38055"/>
    <cellStyle name="20% - Accent3 9 2 3 3 4 3" xfId="50207"/>
    <cellStyle name="20% - Accent3 9 2 3 3 5" xfId="19259"/>
    <cellStyle name="20% - Accent3 9 2 3 3 5 2" xfId="40838"/>
    <cellStyle name="20% - Accent3 9 2 3 3 6" xfId="22044"/>
    <cellStyle name="20% - Accent3 9 2 3 3 6 2" xfId="43621"/>
    <cellStyle name="20% - Accent3 9 2 3 3 7" xfId="24897"/>
    <cellStyle name="20% - Accent3 9 2 3 3 7 2" xfId="46472"/>
    <cellStyle name="20% - Accent3 9 2 3 3 8" xfId="11244"/>
    <cellStyle name="20% - Accent3 9 2 3 3 8 2" xfId="32867"/>
    <cellStyle name="20% - Accent3 9 2 3 3 9" xfId="5981"/>
    <cellStyle name="20% - Accent3 9 2 3 4" xfId="2321"/>
    <cellStyle name="20% - Accent3 9 2 3 4 10" xfId="50208"/>
    <cellStyle name="20% - Accent3 9 2 3 4 2" xfId="4055"/>
    <cellStyle name="20% - Accent3 9 2 3 4 2 2" xfId="14168"/>
    <cellStyle name="20% - Accent3 9 2 3 4 2 2 2" xfId="35780"/>
    <cellStyle name="20% - Accent3 9 2 3 4 2 3" xfId="8604"/>
    <cellStyle name="20% - Accent3 9 2 3 4 2 4" xfId="30246"/>
    <cellStyle name="20% - Accent3 9 2 3 4 2 5" xfId="50209"/>
    <cellStyle name="20% - Accent3 9 2 3 4 3" xfId="16615"/>
    <cellStyle name="20% - Accent3 9 2 3 4 3 2" xfId="38208"/>
    <cellStyle name="20% - Accent3 9 2 3 4 4" xfId="19412"/>
    <cellStyle name="20% - Accent3 9 2 3 4 4 2" xfId="40991"/>
    <cellStyle name="20% - Accent3 9 2 3 4 5" xfId="22197"/>
    <cellStyle name="20% - Accent3 9 2 3 4 5 2" xfId="43774"/>
    <cellStyle name="20% - Accent3 9 2 3 4 6" xfId="25050"/>
    <cellStyle name="20% - Accent3 9 2 3 4 6 2" xfId="46625"/>
    <cellStyle name="20% - Accent3 9 2 3 4 7" xfId="11397"/>
    <cellStyle name="20% - Accent3 9 2 3 4 7 2" xfId="33020"/>
    <cellStyle name="20% - Accent3 9 2 3 4 8" xfId="6134"/>
    <cellStyle name="20% - Accent3 9 2 3 4 9" xfId="27831"/>
    <cellStyle name="20% - Accent3 9 2 3 5" xfId="3512"/>
    <cellStyle name="20% - Accent3 9 2 3 5 10" xfId="50210"/>
    <cellStyle name="20% - Accent3 9 2 3 5 2" xfId="9833"/>
    <cellStyle name="20% - Accent3 9 2 3 5 2 2" xfId="15395"/>
    <cellStyle name="20% - Accent3 9 2 3 5 2 2 2" xfId="37007"/>
    <cellStyle name="20% - Accent3 9 2 3 5 2 3" xfId="31473"/>
    <cellStyle name="20% - Accent3 9 2 3 5 2 4" xfId="50211"/>
    <cellStyle name="20% - Accent3 9 2 3 5 3" xfId="17842"/>
    <cellStyle name="20% - Accent3 9 2 3 5 3 2" xfId="39435"/>
    <cellStyle name="20% - Accent3 9 2 3 5 4" xfId="20639"/>
    <cellStyle name="20% - Accent3 9 2 3 5 4 2" xfId="42218"/>
    <cellStyle name="20% - Accent3 9 2 3 5 5" xfId="23424"/>
    <cellStyle name="20% - Accent3 9 2 3 5 5 2" xfId="45001"/>
    <cellStyle name="20% - Accent3 9 2 3 5 6" xfId="26277"/>
    <cellStyle name="20% - Accent3 9 2 3 5 6 2" xfId="47852"/>
    <cellStyle name="20% - Accent3 9 2 3 5 7" xfId="12624"/>
    <cellStyle name="20% - Accent3 9 2 3 5 7 2" xfId="34247"/>
    <cellStyle name="20% - Accent3 9 2 3 5 8" xfId="7415"/>
    <cellStyle name="20% - Accent3 9 2 3 5 9" xfId="29058"/>
    <cellStyle name="20% - Accent3 9 2 3 6" xfId="7569"/>
    <cellStyle name="20% - Accent3 9 2 3 6 2" xfId="18187"/>
    <cellStyle name="20% - Accent3 9 2 3 6 2 2" xfId="39780"/>
    <cellStyle name="20% - Accent3 9 2 3 6 3" xfId="20984"/>
    <cellStyle name="20% - Accent3 9 2 3 6 3 2" xfId="42563"/>
    <cellStyle name="20% - Accent3 9 2 3 6 4" xfId="23769"/>
    <cellStyle name="20% - Accent3 9 2 3 6 4 2" xfId="45346"/>
    <cellStyle name="20% - Accent3 9 2 3 6 5" xfId="26622"/>
    <cellStyle name="20% - Accent3 9 2 3 6 5 2" xfId="48197"/>
    <cellStyle name="20% - Accent3 9 2 3 6 6" xfId="12979"/>
    <cellStyle name="20% - Accent3 9 2 3 6 6 2" xfId="34592"/>
    <cellStyle name="20% - Accent3 9 2 3 6 7" xfId="29211"/>
    <cellStyle name="20% - Accent3 9 2 3 6 8" xfId="50212"/>
    <cellStyle name="20% - Accent3 9 2 3 7" xfId="10552"/>
    <cellStyle name="20% - Accent3 9 2 3 7 2" xfId="32177"/>
    <cellStyle name="20% - Accent3 9 2 3 8" xfId="13133"/>
    <cellStyle name="20% - Accent3 9 2 3 8 2" xfId="34745"/>
    <cellStyle name="20% - Accent3 9 2 3 9" xfId="15771"/>
    <cellStyle name="20% - Accent3 9 2 3 9 2" xfId="37365"/>
    <cellStyle name="20% - Accent3 9 2 4" xfId="2729"/>
    <cellStyle name="20% - Accent3 9 2 4 10" xfId="27103"/>
    <cellStyle name="20% - Accent3 9 2 4 11" xfId="50213"/>
    <cellStyle name="20% - Accent3 9 2 4 2" xfId="4362"/>
    <cellStyle name="20% - Accent3 9 2 4 2 10" xfId="50214"/>
    <cellStyle name="20% - Accent3 9 2 4 2 2" xfId="8911"/>
    <cellStyle name="20% - Accent3 9 2 4 2 2 2" xfId="14475"/>
    <cellStyle name="20% - Accent3 9 2 4 2 2 2 2" xfId="36087"/>
    <cellStyle name="20% - Accent3 9 2 4 2 2 2 3" xfId="50216"/>
    <cellStyle name="20% - Accent3 9 2 4 2 2 3" xfId="30553"/>
    <cellStyle name="20% - Accent3 9 2 4 2 2 4" xfId="50215"/>
    <cellStyle name="20% - Accent3 9 2 4 2 3" xfId="16922"/>
    <cellStyle name="20% - Accent3 9 2 4 2 3 2" xfId="38515"/>
    <cellStyle name="20% - Accent3 9 2 4 2 3 2 2" xfId="50218"/>
    <cellStyle name="20% - Accent3 9 2 4 2 3 3" xfId="50217"/>
    <cellStyle name="20% - Accent3 9 2 4 2 4" xfId="19719"/>
    <cellStyle name="20% - Accent3 9 2 4 2 4 2" xfId="41298"/>
    <cellStyle name="20% - Accent3 9 2 4 2 4 3" xfId="50219"/>
    <cellStyle name="20% - Accent3 9 2 4 2 5" xfId="22504"/>
    <cellStyle name="20% - Accent3 9 2 4 2 5 2" xfId="44081"/>
    <cellStyle name="20% - Accent3 9 2 4 2 6" xfId="25357"/>
    <cellStyle name="20% - Accent3 9 2 4 2 6 2" xfId="46932"/>
    <cellStyle name="20% - Accent3 9 2 4 2 7" xfId="11704"/>
    <cellStyle name="20% - Accent3 9 2 4 2 7 2" xfId="33327"/>
    <cellStyle name="20% - Accent3 9 2 4 2 8" xfId="6490"/>
    <cellStyle name="20% - Accent3 9 2 4 2 9" xfId="28138"/>
    <cellStyle name="20% - Accent3 9 2 4 3" xfId="7876"/>
    <cellStyle name="20% - Accent3 9 2 4 3 2" xfId="13440"/>
    <cellStyle name="20% - Accent3 9 2 4 3 2 2" xfId="35052"/>
    <cellStyle name="20% - Accent3 9 2 4 3 2 3" xfId="50221"/>
    <cellStyle name="20% - Accent3 9 2 4 3 3" xfId="29518"/>
    <cellStyle name="20% - Accent3 9 2 4 3 4" xfId="50220"/>
    <cellStyle name="20% - Accent3 9 2 4 4" xfId="15887"/>
    <cellStyle name="20% - Accent3 9 2 4 4 2" xfId="37480"/>
    <cellStyle name="20% - Accent3 9 2 4 4 2 2" xfId="50223"/>
    <cellStyle name="20% - Accent3 9 2 4 4 3" xfId="50222"/>
    <cellStyle name="20% - Accent3 9 2 4 5" xfId="18684"/>
    <cellStyle name="20% - Accent3 9 2 4 5 2" xfId="40263"/>
    <cellStyle name="20% - Accent3 9 2 4 5 3" xfId="50224"/>
    <cellStyle name="20% - Accent3 9 2 4 6" xfId="21467"/>
    <cellStyle name="20% - Accent3 9 2 4 6 2" xfId="43046"/>
    <cellStyle name="20% - Accent3 9 2 4 7" xfId="24322"/>
    <cellStyle name="20% - Accent3 9 2 4 7 2" xfId="45897"/>
    <cellStyle name="20% - Accent3 9 2 4 8" xfId="10669"/>
    <cellStyle name="20% - Accent3 9 2 4 8 2" xfId="32292"/>
    <cellStyle name="20% - Accent3 9 2 4 9" xfId="5406"/>
    <cellStyle name="20% - Accent3 9 2 5" xfId="3087"/>
    <cellStyle name="20% - Accent3 9 2 5 10" xfId="27448"/>
    <cellStyle name="20% - Accent3 9 2 5 11" xfId="50225"/>
    <cellStyle name="20% - Accent3 9 2 5 2" xfId="4707"/>
    <cellStyle name="20% - Accent3 9 2 5 2 10" xfId="50226"/>
    <cellStyle name="20% - Accent3 9 2 5 2 2" xfId="9256"/>
    <cellStyle name="20% - Accent3 9 2 5 2 2 2" xfId="14820"/>
    <cellStyle name="20% - Accent3 9 2 5 2 2 2 2" xfId="36432"/>
    <cellStyle name="20% - Accent3 9 2 5 2 2 3" xfId="30898"/>
    <cellStyle name="20% - Accent3 9 2 5 2 2 4" xfId="50227"/>
    <cellStyle name="20% - Accent3 9 2 5 2 3" xfId="17267"/>
    <cellStyle name="20% - Accent3 9 2 5 2 3 2" xfId="38860"/>
    <cellStyle name="20% - Accent3 9 2 5 2 4" xfId="20064"/>
    <cellStyle name="20% - Accent3 9 2 5 2 4 2" xfId="41643"/>
    <cellStyle name="20% - Accent3 9 2 5 2 5" xfId="22849"/>
    <cellStyle name="20% - Accent3 9 2 5 2 5 2" xfId="44426"/>
    <cellStyle name="20% - Accent3 9 2 5 2 6" xfId="25702"/>
    <cellStyle name="20% - Accent3 9 2 5 2 6 2" xfId="47277"/>
    <cellStyle name="20% - Accent3 9 2 5 2 7" xfId="12049"/>
    <cellStyle name="20% - Accent3 9 2 5 2 7 2" xfId="33672"/>
    <cellStyle name="20% - Accent3 9 2 5 2 8" xfId="6837"/>
    <cellStyle name="20% - Accent3 9 2 5 2 9" xfId="28483"/>
    <cellStyle name="20% - Accent3 9 2 5 3" xfId="8221"/>
    <cellStyle name="20% - Accent3 9 2 5 3 2" xfId="13785"/>
    <cellStyle name="20% - Accent3 9 2 5 3 2 2" xfId="35397"/>
    <cellStyle name="20% - Accent3 9 2 5 3 2 3" xfId="50229"/>
    <cellStyle name="20% - Accent3 9 2 5 3 3" xfId="29863"/>
    <cellStyle name="20% - Accent3 9 2 5 3 4" xfId="50228"/>
    <cellStyle name="20% - Accent3 9 2 5 4" xfId="16232"/>
    <cellStyle name="20% - Accent3 9 2 5 4 2" xfId="37825"/>
    <cellStyle name="20% - Accent3 9 2 5 4 3" xfId="50230"/>
    <cellStyle name="20% - Accent3 9 2 5 5" xfId="19029"/>
    <cellStyle name="20% - Accent3 9 2 5 5 2" xfId="40608"/>
    <cellStyle name="20% - Accent3 9 2 5 6" xfId="21814"/>
    <cellStyle name="20% - Accent3 9 2 5 6 2" xfId="43391"/>
    <cellStyle name="20% - Accent3 9 2 5 7" xfId="24667"/>
    <cellStyle name="20% - Accent3 9 2 5 7 2" xfId="46242"/>
    <cellStyle name="20% - Accent3 9 2 5 8" xfId="11014"/>
    <cellStyle name="20% - Accent3 9 2 5 8 2" xfId="32637"/>
    <cellStyle name="20% - Accent3 9 2 5 9" xfId="5751"/>
    <cellStyle name="20% - Accent3 9 2 6" xfId="2319"/>
    <cellStyle name="20% - Accent3 9 2 6 10" xfId="50231"/>
    <cellStyle name="20% - Accent3 9 2 6 2" xfId="4053"/>
    <cellStyle name="20% - Accent3 9 2 6 2 2" xfId="14166"/>
    <cellStyle name="20% - Accent3 9 2 6 2 2 2" xfId="35778"/>
    <cellStyle name="20% - Accent3 9 2 6 2 3" xfId="8602"/>
    <cellStyle name="20% - Accent3 9 2 6 2 4" xfId="30244"/>
    <cellStyle name="20% - Accent3 9 2 6 2 5" xfId="50232"/>
    <cellStyle name="20% - Accent3 9 2 6 3" xfId="16613"/>
    <cellStyle name="20% - Accent3 9 2 6 3 2" xfId="38206"/>
    <cellStyle name="20% - Accent3 9 2 6 4" xfId="19410"/>
    <cellStyle name="20% - Accent3 9 2 6 4 2" xfId="40989"/>
    <cellStyle name="20% - Accent3 9 2 6 5" xfId="22195"/>
    <cellStyle name="20% - Accent3 9 2 6 5 2" xfId="43772"/>
    <cellStyle name="20% - Accent3 9 2 6 6" xfId="25048"/>
    <cellStyle name="20% - Accent3 9 2 6 6 2" xfId="46623"/>
    <cellStyle name="20% - Accent3 9 2 6 7" xfId="11395"/>
    <cellStyle name="20% - Accent3 9 2 6 7 2" xfId="33018"/>
    <cellStyle name="20% - Accent3 9 2 6 8" xfId="6132"/>
    <cellStyle name="20% - Accent3 9 2 6 9" xfId="27829"/>
    <cellStyle name="20% - Accent3 9 2 7" xfId="3510"/>
    <cellStyle name="20% - Accent3 9 2 7 10" xfId="50233"/>
    <cellStyle name="20% - Accent3 9 2 7 2" xfId="9603"/>
    <cellStyle name="20% - Accent3 9 2 7 2 2" xfId="15165"/>
    <cellStyle name="20% - Accent3 9 2 7 2 2 2" xfId="36777"/>
    <cellStyle name="20% - Accent3 9 2 7 2 3" xfId="31243"/>
    <cellStyle name="20% - Accent3 9 2 7 2 4" xfId="50234"/>
    <cellStyle name="20% - Accent3 9 2 7 3" xfId="17612"/>
    <cellStyle name="20% - Accent3 9 2 7 3 2" xfId="39205"/>
    <cellStyle name="20% - Accent3 9 2 7 4" xfId="20409"/>
    <cellStyle name="20% - Accent3 9 2 7 4 2" xfId="41988"/>
    <cellStyle name="20% - Accent3 9 2 7 5" xfId="23194"/>
    <cellStyle name="20% - Accent3 9 2 7 5 2" xfId="44771"/>
    <cellStyle name="20% - Accent3 9 2 7 6" xfId="26047"/>
    <cellStyle name="20% - Accent3 9 2 7 6 2" xfId="47622"/>
    <cellStyle name="20% - Accent3 9 2 7 7" xfId="12394"/>
    <cellStyle name="20% - Accent3 9 2 7 7 2" xfId="34017"/>
    <cellStyle name="20% - Accent3 9 2 7 8" xfId="7185"/>
    <cellStyle name="20% - Accent3 9 2 7 9" xfId="28828"/>
    <cellStyle name="20% - Accent3 9 2 8" xfId="7567"/>
    <cellStyle name="20% - Accent3 9 2 8 2" xfId="17957"/>
    <cellStyle name="20% - Accent3 9 2 8 2 2" xfId="39550"/>
    <cellStyle name="20% - Accent3 9 2 8 3" xfId="20754"/>
    <cellStyle name="20% - Accent3 9 2 8 3 2" xfId="42333"/>
    <cellStyle name="20% - Accent3 9 2 8 4" xfId="23539"/>
    <cellStyle name="20% - Accent3 9 2 8 4 2" xfId="45116"/>
    <cellStyle name="20% - Accent3 9 2 8 5" xfId="26392"/>
    <cellStyle name="20% - Accent3 9 2 8 5 2" xfId="47967"/>
    <cellStyle name="20% - Accent3 9 2 8 6" xfId="12749"/>
    <cellStyle name="20% - Accent3 9 2 8 6 2" xfId="34362"/>
    <cellStyle name="20% - Accent3 9 2 8 7" xfId="29209"/>
    <cellStyle name="20% - Accent3 9 2 8 8" xfId="50235"/>
    <cellStyle name="20% - Accent3 9 2 9" xfId="10322"/>
    <cellStyle name="20% - Accent3 9 2 9 2" xfId="31947"/>
    <cellStyle name="20% - Accent3 9 3" xfId="199"/>
    <cellStyle name="20% - Accent3 9 3 10" xfId="13134"/>
    <cellStyle name="20% - Accent3 9 3 10 2" xfId="34746"/>
    <cellStyle name="20% - Accent3 9 3 11" xfId="15567"/>
    <cellStyle name="20% - Accent3 9 3 11 2" xfId="37161"/>
    <cellStyle name="20% - Accent3 9 3 12" xfId="18365"/>
    <cellStyle name="20% - Accent3 9 3 12 2" xfId="39944"/>
    <cellStyle name="20% - Accent3 9 3 13" xfId="21148"/>
    <cellStyle name="20% - Accent3 9 3 13 2" xfId="42727"/>
    <cellStyle name="20% - Accent3 9 3 14" xfId="24003"/>
    <cellStyle name="20% - Accent3 9 3 14 2" xfId="45578"/>
    <cellStyle name="20% - Accent3 9 3 15" xfId="9976"/>
    <cellStyle name="20% - Accent3 9 3 15 2" xfId="31616"/>
    <cellStyle name="20% - Accent3 9 3 16" xfId="5095"/>
    <cellStyle name="20% - Accent3 9 3 17" xfId="26795"/>
    <cellStyle name="20% - Accent3 9 3 18" xfId="50236"/>
    <cellStyle name="20% - Accent3 9 3 2" xfId="200"/>
    <cellStyle name="20% - Accent3 9 3 2 10" xfId="18503"/>
    <cellStyle name="20% - Accent3 9 3 2 10 2" xfId="40082"/>
    <cellStyle name="20% - Accent3 9 3 2 11" xfId="21286"/>
    <cellStyle name="20% - Accent3 9 3 2 11 2" xfId="42865"/>
    <cellStyle name="20% - Accent3 9 3 2 12" xfId="24141"/>
    <cellStyle name="20% - Accent3 9 3 2 12 2" xfId="45716"/>
    <cellStyle name="20% - Accent3 9 3 2 13" xfId="10114"/>
    <cellStyle name="20% - Accent3 9 3 2 13 2" xfId="31754"/>
    <cellStyle name="20% - Accent3 9 3 2 14" xfId="5096"/>
    <cellStyle name="20% - Accent3 9 3 2 15" xfId="26796"/>
    <cellStyle name="20% - Accent3 9 3 2 16" xfId="50237"/>
    <cellStyle name="20% - Accent3 9 3 2 2" xfId="2893"/>
    <cellStyle name="20% - Accent3 9 3 2 2 10" xfId="27267"/>
    <cellStyle name="20% - Accent3 9 3 2 2 11" xfId="50238"/>
    <cellStyle name="20% - Accent3 9 3 2 2 2" xfId="4526"/>
    <cellStyle name="20% - Accent3 9 3 2 2 2 10" xfId="50239"/>
    <cellStyle name="20% - Accent3 9 3 2 2 2 2" xfId="9075"/>
    <cellStyle name="20% - Accent3 9 3 2 2 2 2 2" xfId="14639"/>
    <cellStyle name="20% - Accent3 9 3 2 2 2 2 2 2" xfId="36251"/>
    <cellStyle name="20% - Accent3 9 3 2 2 2 2 2 3" xfId="50241"/>
    <cellStyle name="20% - Accent3 9 3 2 2 2 2 3" xfId="30717"/>
    <cellStyle name="20% - Accent3 9 3 2 2 2 2 4" xfId="50240"/>
    <cellStyle name="20% - Accent3 9 3 2 2 2 3" xfId="17086"/>
    <cellStyle name="20% - Accent3 9 3 2 2 2 3 2" xfId="38679"/>
    <cellStyle name="20% - Accent3 9 3 2 2 2 3 2 2" xfId="50243"/>
    <cellStyle name="20% - Accent3 9 3 2 2 2 3 3" xfId="50242"/>
    <cellStyle name="20% - Accent3 9 3 2 2 2 4" xfId="19883"/>
    <cellStyle name="20% - Accent3 9 3 2 2 2 4 2" xfId="41462"/>
    <cellStyle name="20% - Accent3 9 3 2 2 2 4 3" xfId="50244"/>
    <cellStyle name="20% - Accent3 9 3 2 2 2 5" xfId="22668"/>
    <cellStyle name="20% - Accent3 9 3 2 2 2 5 2" xfId="44245"/>
    <cellStyle name="20% - Accent3 9 3 2 2 2 6" xfId="25521"/>
    <cellStyle name="20% - Accent3 9 3 2 2 2 6 2" xfId="47096"/>
    <cellStyle name="20% - Accent3 9 3 2 2 2 7" xfId="11868"/>
    <cellStyle name="20% - Accent3 9 3 2 2 2 7 2" xfId="33491"/>
    <cellStyle name="20% - Accent3 9 3 2 2 2 8" xfId="6654"/>
    <cellStyle name="20% - Accent3 9 3 2 2 2 9" xfId="28302"/>
    <cellStyle name="20% - Accent3 9 3 2 2 3" xfId="8040"/>
    <cellStyle name="20% - Accent3 9 3 2 2 3 2" xfId="13604"/>
    <cellStyle name="20% - Accent3 9 3 2 2 3 2 2" xfId="35216"/>
    <cellStyle name="20% - Accent3 9 3 2 2 3 2 3" xfId="50246"/>
    <cellStyle name="20% - Accent3 9 3 2 2 3 3" xfId="29682"/>
    <cellStyle name="20% - Accent3 9 3 2 2 3 4" xfId="50245"/>
    <cellStyle name="20% - Accent3 9 3 2 2 4" xfId="16051"/>
    <cellStyle name="20% - Accent3 9 3 2 2 4 2" xfId="37644"/>
    <cellStyle name="20% - Accent3 9 3 2 2 4 2 2" xfId="50248"/>
    <cellStyle name="20% - Accent3 9 3 2 2 4 3" xfId="50247"/>
    <cellStyle name="20% - Accent3 9 3 2 2 5" xfId="18848"/>
    <cellStyle name="20% - Accent3 9 3 2 2 5 2" xfId="40427"/>
    <cellStyle name="20% - Accent3 9 3 2 2 5 3" xfId="50249"/>
    <cellStyle name="20% - Accent3 9 3 2 2 6" xfId="21631"/>
    <cellStyle name="20% - Accent3 9 3 2 2 6 2" xfId="43210"/>
    <cellStyle name="20% - Accent3 9 3 2 2 7" xfId="24486"/>
    <cellStyle name="20% - Accent3 9 3 2 2 7 2" xfId="46061"/>
    <cellStyle name="20% - Accent3 9 3 2 2 8" xfId="10833"/>
    <cellStyle name="20% - Accent3 9 3 2 2 8 2" xfId="32456"/>
    <cellStyle name="20% - Accent3 9 3 2 2 9" xfId="5570"/>
    <cellStyle name="20% - Accent3 9 3 2 3" xfId="3271"/>
    <cellStyle name="20% - Accent3 9 3 2 3 10" xfId="27612"/>
    <cellStyle name="20% - Accent3 9 3 2 3 11" xfId="50250"/>
    <cellStyle name="20% - Accent3 9 3 2 3 2" xfId="4871"/>
    <cellStyle name="20% - Accent3 9 3 2 3 2 10" xfId="50251"/>
    <cellStyle name="20% - Accent3 9 3 2 3 2 2" xfId="9420"/>
    <cellStyle name="20% - Accent3 9 3 2 3 2 2 2" xfId="14984"/>
    <cellStyle name="20% - Accent3 9 3 2 3 2 2 2 2" xfId="36596"/>
    <cellStyle name="20% - Accent3 9 3 2 3 2 2 3" xfId="31062"/>
    <cellStyle name="20% - Accent3 9 3 2 3 2 2 4" xfId="50252"/>
    <cellStyle name="20% - Accent3 9 3 2 3 2 3" xfId="17431"/>
    <cellStyle name="20% - Accent3 9 3 2 3 2 3 2" xfId="39024"/>
    <cellStyle name="20% - Accent3 9 3 2 3 2 4" xfId="20228"/>
    <cellStyle name="20% - Accent3 9 3 2 3 2 4 2" xfId="41807"/>
    <cellStyle name="20% - Accent3 9 3 2 3 2 5" xfId="23013"/>
    <cellStyle name="20% - Accent3 9 3 2 3 2 5 2" xfId="44590"/>
    <cellStyle name="20% - Accent3 9 3 2 3 2 6" xfId="25866"/>
    <cellStyle name="20% - Accent3 9 3 2 3 2 6 2" xfId="47441"/>
    <cellStyle name="20% - Accent3 9 3 2 3 2 7" xfId="12213"/>
    <cellStyle name="20% - Accent3 9 3 2 3 2 7 2" xfId="33836"/>
    <cellStyle name="20% - Accent3 9 3 2 3 2 8" xfId="7001"/>
    <cellStyle name="20% - Accent3 9 3 2 3 2 9" xfId="28647"/>
    <cellStyle name="20% - Accent3 9 3 2 3 3" xfId="8385"/>
    <cellStyle name="20% - Accent3 9 3 2 3 3 2" xfId="13949"/>
    <cellStyle name="20% - Accent3 9 3 2 3 3 2 2" xfId="35561"/>
    <cellStyle name="20% - Accent3 9 3 2 3 3 2 3" xfId="50254"/>
    <cellStyle name="20% - Accent3 9 3 2 3 3 3" xfId="30027"/>
    <cellStyle name="20% - Accent3 9 3 2 3 3 4" xfId="50253"/>
    <cellStyle name="20% - Accent3 9 3 2 3 4" xfId="16396"/>
    <cellStyle name="20% - Accent3 9 3 2 3 4 2" xfId="37989"/>
    <cellStyle name="20% - Accent3 9 3 2 3 4 3" xfId="50255"/>
    <cellStyle name="20% - Accent3 9 3 2 3 5" xfId="19193"/>
    <cellStyle name="20% - Accent3 9 3 2 3 5 2" xfId="40772"/>
    <cellStyle name="20% - Accent3 9 3 2 3 6" xfId="21978"/>
    <cellStyle name="20% - Accent3 9 3 2 3 6 2" xfId="43555"/>
    <cellStyle name="20% - Accent3 9 3 2 3 7" xfId="24831"/>
    <cellStyle name="20% - Accent3 9 3 2 3 7 2" xfId="46406"/>
    <cellStyle name="20% - Accent3 9 3 2 3 8" xfId="11178"/>
    <cellStyle name="20% - Accent3 9 3 2 3 8 2" xfId="32801"/>
    <cellStyle name="20% - Accent3 9 3 2 3 9" xfId="5915"/>
    <cellStyle name="20% - Accent3 9 3 2 4" xfId="2323"/>
    <cellStyle name="20% - Accent3 9 3 2 4 10" xfId="50256"/>
    <cellStyle name="20% - Accent3 9 3 2 4 2" xfId="4057"/>
    <cellStyle name="20% - Accent3 9 3 2 4 2 2" xfId="14170"/>
    <cellStyle name="20% - Accent3 9 3 2 4 2 2 2" xfId="35782"/>
    <cellStyle name="20% - Accent3 9 3 2 4 2 3" xfId="8606"/>
    <cellStyle name="20% - Accent3 9 3 2 4 2 4" xfId="30248"/>
    <cellStyle name="20% - Accent3 9 3 2 4 2 5" xfId="50257"/>
    <cellStyle name="20% - Accent3 9 3 2 4 3" xfId="16617"/>
    <cellStyle name="20% - Accent3 9 3 2 4 3 2" xfId="38210"/>
    <cellStyle name="20% - Accent3 9 3 2 4 4" xfId="19414"/>
    <cellStyle name="20% - Accent3 9 3 2 4 4 2" xfId="40993"/>
    <cellStyle name="20% - Accent3 9 3 2 4 5" xfId="22199"/>
    <cellStyle name="20% - Accent3 9 3 2 4 5 2" xfId="43776"/>
    <cellStyle name="20% - Accent3 9 3 2 4 6" xfId="25052"/>
    <cellStyle name="20% - Accent3 9 3 2 4 6 2" xfId="46627"/>
    <cellStyle name="20% - Accent3 9 3 2 4 7" xfId="11399"/>
    <cellStyle name="20% - Accent3 9 3 2 4 7 2" xfId="33022"/>
    <cellStyle name="20% - Accent3 9 3 2 4 8" xfId="6136"/>
    <cellStyle name="20% - Accent3 9 3 2 4 9" xfId="27833"/>
    <cellStyle name="20% - Accent3 9 3 2 5" xfId="3514"/>
    <cellStyle name="20% - Accent3 9 3 2 5 10" xfId="50258"/>
    <cellStyle name="20% - Accent3 9 3 2 5 2" xfId="9767"/>
    <cellStyle name="20% - Accent3 9 3 2 5 2 2" xfId="15329"/>
    <cellStyle name="20% - Accent3 9 3 2 5 2 2 2" xfId="36941"/>
    <cellStyle name="20% - Accent3 9 3 2 5 2 3" xfId="31407"/>
    <cellStyle name="20% - Accent3 9 3 2 5 2 4" xfId="50259"/>
    <cellStyle name="20% - Accent3 9 3 2 5 3" xfId="17776"/>
    <cellStyle name="20% - Accent3 9 3 2 5 3 2" xfId="39369"/>
    <cellStyle name="20% - Accent3 9 3 2 5 4" xfId="20573"/>
    <cellStyle name="20% - Accent3 9 3 2 5 4 2" xfId="42152"/>
    <cellStyle name="20% - Accent3 9 3 2 5 5" xfId="23358"/>
    <cellStyle name="20% - Accent3 9 3 2 5 5 2" xfId="44935"/>
    <cellStyle name="20% - Accent3 9 3 2 5 6" xfId="26211"/>
    <cellStyle name="20% - Accent3 9 3 2 5 6 2" xfId="47786"/>
    <cellStyle name="20% - Accent3 9 3 2 5 7" xfId="12558"/>
    <cellStyle name="20% - Accent3 9 3 2 5 7 2" xfId="34181"/>
    <cellStyle name="20% - Accent3 9 3 2 5 8" xfId="7349"/>
    <cellStyle name="20% - Accent3 9 3 2 5 9" xfId="28992"/>
    <cellStyle name="20% - Accent3 9 3 2 6" xfId="7571"/>
    <cellStyle name="20% - Accent3 9 3 2 6 2" xfId="18121"/>
    <cellStyle name="20% - Accent3 9 3 2 6 2 2" xfId="39714"/>
    <cellStyle name="20% - Accent3 9 3 2 6 3" xfId="20918"/>
    <cellStyle name="20% - Accent3 9 3 2 6 3 2" xfId="42497"/>
    <cellStyle name="20% - Accent3 9 3 2 6 4" xfId="23703"/>
    <cellStyle name="20% - Accent3 9 3 2 6 4 2" xfId="45280"/>
    <cellStyle name="20% - Accent3 9 3 2 6 5" xfId="26556"/>
    <cellStyle name="20% - Accent3 9 3 2 6 5 2" xfId="48131"/>
    <cellStyle name="20% - Accent3 9 3 2 6 6" xfId="12913"/>
    <cellStyle name="20% - Accent3 9 3 2 6 6 2" xfId="34526"/>
    <cellStyle name="20% - Accent3 9 3 2 6 7" xfId="29213"/>
    <cellStyle name="20% - Accent3 9 3 2 6 8" xfId="50260"/>
    <cellStyle name="20% - Accent3 9 3 2 7" xfId="10486"/>
    <cellStyle name="20% - Accent3 9 3 2 7 2" xfId="32111"/>
    <cellStyle name="20% - Accent3 9 3 2 8" xfId="13135"/>
    <cellStyle name="20% - Accent3 9 3 2 8 2" xfId="34747"/>
    <cellStyle name="20% - Accent3 9 3 2 9" xfId="15705"/>
    <cellStyle name="20% - Accent3 9 3 2 9 2" xfId="37299"/>
    <cellStyle name="20% - Accent3 9 3 3" xfId="201"/>
    <cellStyle name="20% - Accent3 9 3 3 10" xfId="18595"/>
    <cellStyle name="20% - Accent3 9 3 3 10 2" xfId="40174"/>
    <cellStyle name="20% - Accent3 9 3 3 11" xfId="21378"/>
    <cellStyle name="20% - Accent3 9 3 3 11 2" xfId="42957"/>
    <cellStyle name="20% - Accent3 9 3 3 12" xfId="24233"/>
    <cellStyle name="20% - Accent3 9 3 3 12 2" xfId="45808"/>
    <cellStyle name="20% - Accent3 9 3 3 13" xfId="10206"/>
    <cellStyle name="20% - Accent3 9 3 3 13 2" xfId="31846"/>
    <cellStyle name="20% - Accent3 9 3 3 14" xfId="5097"/>
    <cellStyle name="20% - Accent3 9 3 3 15" xfId="26797"/>
    <cellStyle name="20% - Accent3 9 3 3 16" xfId="50261"/>
    <cellStyle name="20% - Accent3 9 3 3 2" xfId="2985"/>
    <cellStyle name="20% - Accent3 9 3 3 2 10" xfId="27359"/>
    <cellStyle name="20% - Accent3 9 3 3 2 11" xfId="50262"/>
    <cellStyle name="20% - Accent3 9 3 3 2 2" xfId="4618"/>
    <cellStyle name="20% - Accent3 9 3 3 2 2 10" xfId="50263"/>
    <cellStyle name="20% - Accent3 9 3 3 2 2 2" xfId="9167"/>
    <cellStyle name="20% - Accent3 9 3 3 2 2 2 2" xfId="14731"/>
    <cellStyle name="20% - Accent3 9 3 3 2 2 2 2 2" xfId="36343"/>
    <cellStyle name="20% - Accent3 9 3 3 2 2 2 3" xfId="30809"/>
    <cellStyle name="20% - Accent3 9 3 3 2 2 2 4" xfId="50264"/>
    <cellStyle name="20% - Accent3 9 3 3 2 2 3" xfId="17178"/>
    <cellStyle name="20% - Accent3 9 3 3 2 2 3 2" xfId="38771"/>
    <cellStyle name="20% - Accent3 9 3 3 2 2 4" xfId="19975"/>
    <cellStyle name="20% - Accent3 9 3 3 2 2 4 2" xfId="41554"/>
    <cellStyle name="20% - Accent3 9 3 3 2 2 5" xfId="22760"/>
    <cellStyle name="20% - Accent3 9 3 3 2 2 5 2" xfId="44337"/>
    <cellStyle name="20% - Accent3 9 3 3 2 2 6" xfId="25613"/>
    <cellStyle name="20% - Accent3 9 3 3 2 2 6 2" xfId="47188"/>
    <cellStyle name="20% - Accent3 9 3 3 2 2 7" xfId="11960"/>
    <cellStyle name="20% - Accent3 9 3 3 2 2 7 2" xfId="33583"/>
    <cellStyle name="20% - Accent3 9 3 3 2 2 8" xfId="6746"/>
    <cellStyle name="20% - Accent3 9 3 3 2 2 9" xfId="28394"/>
    <cellStyle name="20% - Accent3 9 3 3 2 3" xfId="8132"/>
    <cellStyle name="20% - Accent3 9 3 3 2 3 2" xfId="13696"/>
    <cellStyle name="20% - Accent3 9 3 3 2 3 2 2" xfId="35308"/>
    <cellStyle name="20% - Accent3 9 3 3 2 3 2 3" xfId="50266"/>
    <cellStyle name="20% - Accent3 9 3 3 2 3 3" xfId="29774"/>
    <cellStyle name="20% - Accent3 9 3 3 2 3 4" xfId="50265"/>
    <cellStyle name="20% - Accent3 9 3 3 2 4" xfId="16143"/>
    <cellStyle name="20% - Accent3 9 3 3 2 4 2" xfId="37736"/>
    <cellStyle name="20% - Accent3 9 3 3 2 4 3" xfId="50267"/>
    <cellStyle name="20% - Accent3 9 3 3 2 5" xfId="18940"/>
    <cellStyle name="20% - Accent3 9 3 3 2 5 2" xfId="40519"/>
    <cellStyle name="20% - Accent3 9 3 3 2 6" xfId="21723"/>
    <cellStyle name="20% - Accent3 9 3 3 2 6 2" xfId="43302"/>
    <cellStyle name="20% - Accent3 9 3 3 2 7" xfId="24578"/>
    <cellStyle name="20% - Accent3 9 3 3 2 7 2" xfId="46153"/>
    <cellStyle name="20% - Accent3 9 3 3 2 8" xfId="10925"/>
    <cellStyle name="20% - Accent3 9 3 3 2 8 2" xfId="32548"/>
    <cellStyle name="20% - Accent3 9 3 3 2 9" xfId="5662"/>
    <cellStyle name="20% - Accent3 9 3 3 3" xfId="3363"/>
    <cellStyle name="20% - Accent3 9 3 3 3 10" xfId="27704"/>
    <cellStyle name="20% - Accent3 9 3 3 3 11" xfId="50268"/>
    <cellStyle name="20% - Accent3 9 3 3 3 2" xfId="4963"/>
    <cellStyle name="20% - Accent3 9 3 3 3 2 10" xfId="50269"/>
    <cellStyle name="20% - Accent3 9 3 3 3 2 2" xfId="9512"/>
    <cellStyle name="20% - Accent3 9 3 3 3 2 2 2" xfId="15076"/>
    <cellStyle name="20% - Accent3 9 3 3 3 2 2 2 2" xfId="36688"/>
    <cellStyle name="20% - Accent3 9 3 3 3 2 2 3" xfId="31154"/>
    <cellStyle name="20% - Accent3 9 3 3 3 2 3" xfId="17523"/>
    <cellStyle name="20% - Accent3 9 3 3 3 2 3 2" xfId="39116"/>
    <cellStyle name="20% - Accent3 9 3 3 3 2 4" xfId="20320"/>
    <cellStyle name="20% - Accent3 9 3 3 3 2 4 2" xfId="41899"/>
    <cellStyle name="20% - Accent3 9 3 3 3 2 5" xfId="23105"/>
    <cellStyle name="20% - Accent3 9 3 3 3 2 5 2" xfId="44682"/>
    <cellStyle name="20% - Accent3 9 3 3 3 2 6" xfId="25958"/>
    <cellStyle name="20% - Accent3 9 3 3 3 2 6 2" xfId="47533"/>
    <cellStyle name="20% - Accent3 9 3 3 3 2 7" xfId="12305"/>
    <cellStyle name="20% - Accent3 9 3 3 3 2 7 2" xfId="33928"/>
    <cellStyle name="20% - Accent3 9 3 3 3 2 8" xfId="7093"/>
    <cellStyle name="20% - Accent3 9 3 3 3 2 9" xfId="28739"/>
    <cellStyle name="20% - Accent3 9 3 3 3 3" xfId="8477"/>
    <cellStyle name="20% - Accent3 9 3 3 3 3 2" xfId="14041"/>
    <cellStyle name="20% - Accent3 9 3 3 3 3 2 2" xfId="35653"/>
    <cellStyle name="20% - Accent3 9 3 3 3 3 3" xfId="30119"/>
    <cellStyle name="20% - Accent3 9 3 3 3 4" xfId="16488"/>
    <cellStyle name="20% - Accent3 9 3 3 3 4 2" xfId="38081"/>
    <cellStyle name="20% - Accent3 9 3 3 3 5" xfId="19285"/>
    <cellStyle name="20% - Accent3 9 3 3 3 5 2" xfId="40864"/>
    <cellStyle name="20% - Accent3 9 3 3 3 6" xfId="22070"/>
    <cellStyle name="20% - Accent3 9 3 3 3 6 2" xfId="43647"/>
    <cellStyle name="20% - Accent3 9 3 3 3 7" xfId="24923"/>
    <cellStyle name="20% - Accent3 9 3 3 3 7 2" xfId="46498"/>
    <cellStyle name="20% - Accent3 9 3 3 3 8" xfId="11270"/>
    <cellStyle name="20% - Accent3 9 3 3 3 8 2" xfId="32893"/>
    <cellStyle name="20% - Accent3 9 3 3 3 9" xfId="6007"/>
    <cellStyle name="20% - Accent3 9 3 3 4" xfId="2324"/>
    <cellStyle name="20% - Accent3 9 3 3 4 10" xfId="50270"/>
    <cellStyle name="20% - Accent3 9 3 3 4 2" xfId="4058"/>
    <cellStyle name="20% - Accent3 9 3 3 4 2 2" xfId="14171"/>
    <cellStyle name="20% - Accent3 9 3 3 4 2 2 2" xfId="35783"/>
    <cellStyle name="20% - Accent3 9 3 3 4 2 3" xfId="8607"/>
    <cellStyle name="20% - Accent3 9 3 3 4 2 4" xfId="30249"/>
    <cellStyle name="20% - Accent3 9 3 3 4 2 5" xfId="50271"/>
    <cellStyle name="20% - Accent3 9 3 3 4 3" xfId="16618"/>
    <cellStyle name="20% - Accent3 9 3 3 4 3 2" xfId="38211"/>
    <cellStyle name="20% - Accent3 9 3 3 4 4" xfId="19415"/>
    <cellStyle name="20% - Accent3 9 3 3 4 4 2" xfId="40994"/>
    <cellStyle name="20% - Accent3 9 3 3 4 5" xfId="22200"/>
    <cellStyle name="20% - Accent3 9 3 3 4 5 2" xfId="43777"/>
    <cellStyle name="20% - Accent3 9 3 3 4 6" xfId="25053"/>
    <cellStyle name="20% - Accent3 9 3 3 4 6 2" xfId="46628"/>
    <cellStyle name="20% - Accent3 9 3 3 4 7" xfId="11400"/>
    <cellStyle name="20% - Accent3 9 3 3 4 7 2" xfId="33023"/>
    <cellStyle name="20% - Accent3 9 3 3 4 8" xfId="6137"/>
    <cellStyle name="20% - Accent3 9 3 3 4 9" xfId="27834"/>
    <cellStyle name="20% - Accent3 9 3 3 5" xfId="3515"/>
    <cellStyle name="20% - Accent3 9 3 3 5 10" xfId="50272"/>
    <cellStyle name="20% - Accent3 9 3 3 5 2" xfId="9859"/>
    <cellStyle name="20% - Accent3 9 3 3 5 2 2" xfId="15421"/>
    <cellStyle name="20% - Accent3 9 3 3 5 2 2 2" xfId="37033"/>
    <cellStyle name="20% - Accent3 9 3 3 5 2 3" xfId="31499"/>
    <cellStyle name="20% - Accent3 9 3 3 5 3" xfId="17868"/>
    <cellStyle name="20% - Accent3 9 3 3 5 3 2" xfId="39461"/>
    <cellStyle name="20% - Accent3 9 3 3 5 4" xfId="20665"/>
    <cellStyle name="20% - Accent3 9 3 3 5 4 2" xfId="42244"/>
    <cellStyle name="20% - Accent3 9 3 3 5 5" xfId="23450"/>
    <cellStyle name="20% - Accent3 9 3 3 5 5 2" xfId="45027"/>
    <cellStyle name="20% - Accent3 9 3 3 5 6" xfId="26303"/>
    <cellStyle name="20% - Accent3 9 3 3 5 6 2" xfId="47878"/>
    <cellStyle name="20% - Accent3 9 3 3 5 7" xfId="12650"/>
    <cellStyle name="20% - Accent3 9 3 3 5 7 2" xfId="34273"/>
    <cellStyle name="20% - Accent3 9 3 3 5 8" xfId="7441"/>
    <cellStyle name="20% - Accent3 9 3 3 5 9" xfId="29084"/>
    <cellStyle name="20% - Accent3 9 3 3 6" xfId="7572"/>
    <cellStyle name="20% - Accent3 9 3 3 6 2" xfId="18213"/>
    <cellStyle name="20% - Accent3 9 3 3 6 2 2" xfId="39806"/>
    <cellStyle name="20% - Accent3 9 3 3 6 3" xfId="21010"/>
    <cellStyle name="20% - Accent3 9 3 3 6 3 2" xfId="42589"/>
    <cellStyle name="20% - Accent3 9 3 3 6 4" xfId="23795"/>
    <cellStyle name="20% - Accent3 9 3 3 6 4 2" xfId="45372"/>
    <cellStyle name="20% - Accent3 9 3 3 6 5" xfId="26648"/>
    <cellStyle name="20% - Accent3 9 3 3 6 5 2" xfId="48223"/>
    <cellStyle name="20% - Accent3 9 3 3 6 6" xfId="13005"/>
    <cellStyle name="20% - Accent3 9 3 3 6 6 2" xfId="34618"/>
    <cellStyle name="20% - Accent3 9 3 3 6 7" xfId="29214"/>
    <cellStyle name="20% - Accent3 9 3 3 7" xfId="10578"/>
    <cellStyle name="20% - Accent3 9 3 3 7 2" xfId="32203"/>
    <cellStyle name="20% - Accent3 9 3 3 8" xfId="13136"/>
    <cellStyle name="20% - Accent3 9 3 3 8 2" xfId="34748"/>
    <cellStyle name="20% - Accent3 9 3 3 9" xfId="15797"/>
    <cellStyle name="20% - Accent3 9 3 3 9 2" xfId="37391"/>
    <cellStyle name="20% - Accent3 9 3 4" xfId="2755"/>
    <cellStyle name="20% - Accent3 9 3 4 10" xfId="27129"/>
    <cellStyle name="20% - Accent3 9 3 4 11" xfId="50273"/>
    <cellStyle name="20% - Accent3 9 3 4 2" xfId="4388"/>
    <cellStyle name="20% - Accent3 9 3 4 2 10" xfId="50274"/>
    <cellStyle name="20% - Accent3 9 3 4 2 2" xfId="8937"/>
    <cellStyle name="20% - Accent3 9 3 4 2 2 2" xfId="14501"/>
    <cellStyle name="20% - Accent3 9 3 4 2 2 2 2" xfId="36113"/>
    <cellStyle name="20% - Accent3 9 3 4 2 2 3" xfId="30579"/>
    <cellStyle name="20% - Accent3 9 3 4 2 2 4" xfId="50275"/>
    <cellStyle name="20% - Accent3 9 3 4 2 3" xfId="16948"/>
    <cellStyle name="20% - Accent3 9 3 4 2 3 2" xfId="38541"/>
    <cellStyle name="20% - Accent3 9 3 4 2 4" xfId="19745"/>
    <cellStyle name="20% - Accent3 9 3 4 2 4 2" xfId="41324"/>
    <cellStyle name="20% - Accent3 9 3 4 2 5" xfId="22530"/>
    <cellStyle name="20% - Accent3 9 3 4 2 5 2" xfId="44107"/>
    <cellStyle name="20% - Accent3 9 3 4 2 6" xfId="25383"/>
    <cellStyle name="20% - Accent3 9 3 4 2 6 2" xfId="46958"/>
    <cellStyle name="20% - Accent3 9 3 4 2 7" xfId="11730"/>
    <cellStyle name="20% - Accent3 9 3 4 2 7 2" xfId="33353"/>
    <cellStyle name="20% - Accent3 9 3 4 2 8" xfId="6516"/>
    <cellStyle name="20% - Accent3 9 3 4 2 9" xfId="28164"/>
    <cellStyle name="20% - Accent3 9 3 4 3" xfId="7902"/>
    <cellStyle name="20% - Accent3 9 3 4 3 2" xfId="13466"/>
    <cellStyle name="20% - Accent3 9 3 4 3 2 2" xfId="35078"/>
    <cellStyle name="20% - Accent3 9 3 4 3 2 3" xfId="50277"/>
    <cellStyle name="20% - Accent3 9 3 4 3 3" xfId="29544"/>
    <cellStyle name="20% - Accent3 9 3 4 3 4" xfId="50276"/>
    <cellStyle name="20% - Accent3 9 3 4 4" xfId="15913"/>
    <cellStyle name="20% - Accent3 9 3 4 4 2" xfId="37506"/>
    <cellStyle name="20% - Accent3 9 3 4 4 3" xfId="50278"/>
    <cellStyle name="20% - Accent3 9 3 4 5" xfId="18710"/>
    <cellStyle name="20% - Accent3 9 3 4 5 2" xfId="40289"/>
    <cellStyle name="20% - Accent3 9 3 4 6" xfId="21493"/>
    <cellStyle name="20% - Accent3 9 3 4 6 2" xfId="43072"/>
    <cellStyle name="20% - Accent3 9 3 4 7" xfId="24348"/>
    <cellStyle name="20% - Accent3 9 3 4 7 2" xfId="45923"/>
    <cellStyle name="20% - Accent3 9 3 4 8" xfId="10695"/>
    <cellStyle name="20% - Accent3 9 3 4 8 2" xfId="32318"/>
    <cellStyle name="20% - Accent3 9 3 4 9" xfId="5432"/>
    <cellStyle name="20% - Accent3 9 3 5" xfId="3113"/>
    <cellStyle name="20% - Accent3 9 3 5 10" xfId="27474"/>
    <cellStyle name="20% - Accent3 9 3 5 11" xfId="50279"/>
    <cellStyle name="20% - Accent3 9 3 5 2" xfId="4733"/>
    <cellStyle name="20% - Accent3 9 3 5 2 10" xfId="50280"/>
    <cellStyle name="20% - Accent3 9 3 5 2 2" xfId="9282"/>
    <cellStyle name="20% - Accent3 9 3 5 2 2 2" xfId="14846"/>
    <cellStyle name="20% - Accent3 9 3 5 2 2 2 2" xfId="36458"/>
    <cellStyle name="20% - Accent3 9 3 5 2 2 3" xfId="30924"/>
    <cellStyle name="20% - Accent3 9 3 5 2 3" xfId="17293"/>
    <cellStyle name="20% - Accent3 9 3 5 2 3 2" xfId="38886"/>
    <cellStyle name="20% - Accent3 9 3 5 2 4" xfId="20090"/>
    <cellStyle name="20% - Accent3 9 3 5 2 4 2" xfId="41669"/>
    <cellStyle name="20% - Accent3 9 3 5 2 5" xfId="22875"/>
    <cellStyle name="20% - Accent3 9 3 5 2 5 2" xfId="44452"/>
    <cellStyle name="20% - Accent3 9 3 5 2 6" xfId="25728"/>
    <cellStyle name="20% - Accent3 9 3 5 2 6 2" xfId="47303"/>
    <cellStyle name="20% - Accent3 9 3 5 2 7" xfId="12075"/>
    <cellStyle name="20% - Accent3 9 3 5 2 7 2" xfId="33698"/>
    <cellStyle name="20% - Accent3 9 3 5 2 8" xfId="6863"/>
    <cellStyle name="20% - Accent3 9 3 5 2 9" xfId="28509"/>
    <cellStyle name="20% - Accent3 9 3 5 3" xfId="8247"/>
    <cellStyle name="20% - Accent3 9 3 5 3 2" xfId="13811"/>
    <cellStyle name="20% - Accent3 9 3 5 3 2 2" xfId="35423"/>
    <cellStyle name="20% - Accent3 9 3 5 3 3" xfId="29889"/>
    <cellStyle name="20% - Accent3 9 3 5 4" xfId="16258"/>
    <cellStyle name="20% - Accent3 9 3 5 4 2" xfId="37851"/>
    <cellStyle name="20% - Accent3 9 3 5 5" xfId="19055"/>
    <cellStyle name="20% - Accent3 9 3 5 5 2" xfId="40634"/>
    <cellStyle name="20% - Accent3 9 3 5 6" xfId="21840"/>
    <cellStyle name="20% - Accent3 9 3 5 6 2" xfId="43417"/>
    <cellStyle name="20% - Accent3 9 3 5 7" xfId="24693"/>
    <cellStyle name="20% - Accent3 9 3 5 7 2" xfId="46268"/>
    <cellStyle name="20% - Accent3 9 3 5 8" xfId="11040"/>
    <cellStyle name="20% - Accent3 9 3 5 8 2" xfId="32663"/>
    <cellStyle name="20% - Accent3 9 3 5 9" xfId="5777"/>
    <cellStyle name="20% - Accent3 9 3 6" xfId="2322"/>
    <cellStyle name="20% - Accent3 9 3 6 10" xfId="50281"/>
    <cellStyle name="20% - Accent3 9 3 6 2" xfId="4056"/>
    <cellStyle name="20% - Accent3 9 3 6 2 2" xfId="14169"/>
    <cellStyle name="20% - Accent3 9 3 6 2 2 2" xfId="35781"/>
    <cellStyle name="20% - Accent3 9 3 6 2 3" xfId="8605"/>
    <cellStyle name="20% - Accent3 9 3 6 2 4" xfId="30247"/>
    <cellStyle name="20% - Accent3 9 3 6 2 5" xfId="50282"/>
    <cellStyle name="20% - Accent3 9 3 6 3" xfId="16616"/>
    <cellStyle name="20% - Accent3 9 3 6 3 2" xfId="38209"/>
    <cellStyle name="20% - Accent3 9 3 6 4" xfId="19413"/>
    <cellStyle name="20% - Accent3 9 3 6 4 2" xfId="40992"/>
    <cellStyle name="20% - Accent3 9 3 6 5" xfId="22198"/>
    <cellStyle name="20% - Accent3 9 3 6 5 2" xfId="43775"/>
    <cellStyle name="20% - Accent3 9 3 6 6" xfId="25051"/>
    <cellStyle name="20% - Accent3 9 3 6 6 2" xfId="46626"/>
    <cellStyle name="20% - Accent3 9 3 6 7" xfId="11398"/>
    <cellStyle name="20% - Accent3 9 3 6 7 2" xfId="33021"/>
    <cellStyle name="20% - Accent3 9 3 6 8" xfId="6135"/>
    <cellStyle name="20% - Accent3 9 3 6 9" xfId="27832"/>
    <cellStyle name="20% - Accent3 9 3 7" xfId="3513"/>
    <cellStyle name="20% - Accent3 9 3 7 10" xfId="50283"/>
    <cellStyle name="20% - Accent3 9 3 7 2" xfId="9629"/>
    <cellStyle name="20% - Accent3 9 3 7 2 2" xfId="15191"/>
    <cellStyle name="20% - Accent3 9 3 7 2 2 2" xfId="36803"/>
    <cellStyle name="20% - Accent3 9 3 7 2 3" xfId="31269"/>
    <cellStyle name="20% - Accent3 9 3 7 3" xfId="17638"/>
    <cellStyle name="20% - Accent3 9 3 7 3 2" xfId="39231"/>
    <cellStyle name="20% - Accent3 9 3 7 4" xfId="20435"/>
    <cellStyle name="20% - Accent3 9 3 7 4 2" xfId="42014"/>
    <cellStyle name="20% - Accent3 9 3 7 5" xfId="23220"/>
    <cellStyle name="20% - Accent3 9 3 7 5 2" xfId="44797"/>
    <cellStyle name="20% - Accent3 9 3 7 6" xfId="26073"/>
    <cellStyle name="20% - Accent3 9 3 7 6 2" xfId="47648"/>
    <cellStyle name="20% - Accent3 9 3 7 7" xfId="12420"/>
    <cellStyle name="20% - Accent3 9 3 7 7 2" xfId="34043"/>
    <cellStyle name="20% - Accent3 9 3 7 8" xfId="7211"/>
    <cellStyle name="20% - Accent3 9 3 7 9" xfId="28854"/>
    <cellStyle name="20% - Accent3 9 3 8" xfId="7570"/>
    <cellStyle name="20% - Accent3 9 3 8 2" xfId="17983"/>
    <cellStyle name="20% - Accent3 9 3 8 2 2" xfId="39576"/>
    <cellStyle name="20% - Accent3 9 3 8 3" xfId="20780"/>
    <cellStyle name="20% - Accent3 9 3 8 3 2" xfId="42359"/>
    <cellStyle name="20% - Accent3 9 3 8 4" xfId="23565"/>
    <cellStyle name="20% - Accent3 9 3 8 4 2" xfId="45142"/>
    <cellStyle name="20% - Accent3 9 3 8 5" xfId="26418"/>
    <cellStyle name="20% - Accent3 9 3 8 5 2" xfId="47993"/>
    <cellStyle name="20% - Accent3 9 3 8 6" xfId="12775"/>
    <cellStyle name="20% - Accent3 9 3 8 6 2" xfId="34388"/>
    <cellStyle name="20% - Accent3 9 3 8 7" xfId="29212"/>
    <cellStyle name="20% - Accent3 9 3 9" xfId="10348"/>
    <cellStyle name="20% - Accent3 9 3 9 2" xfId="31973"/>
    <cellStyle name="20% - Accent3 9 4" xfId="202"/>
    <cellStyle name="20% - Accent3 9 4 10" xfId="13137"/>
    <cellStyle name="20% - Accent3 9 4 10 2" xfId="34749"/>
    <cellStyle name="20% - Accent3 9 4 11" xfId="15591"/>
    <cellStyle name="20% - Accent3 9 4 11 2" xfId="37185"/>
    <cellStyle name="20% - Accent3 9 4 12" xfId="18389"/>
    <cellStyle name="20% - Accent3 9 4 12 2" xfId="39968"/>
    <cellStyle name="20% - Accent3 9 4 13" xfId="21172"/>
    <cellStyle name="20% - Accent3 9 4 13 2" xfId="42751"/>
    <cellStyle name="20% - Accent3 9 4 14" xfId="24027"/>
    <cellStyle name="20% - Accent3 9 4 14 2" xfId="45602"/>
    <cellStyle name="20% - Accent3 9 4 15" xfId="10000"/>
    <cellStyle name="20% - Accent3 9 4 15 2" xfId="31640"/>
    <cellStyle name="20% - Accent3 9 4 16" xfId="5098"/>
    <cellStyle name="20% - Accent3 9 4 17" xfId="26798"/>
    <cellStyle name="20% - Accent3 9 4 18" xfId="50284"/>
    <cellStyle name="20% - Accent3 9 4 2" xfId="203"/>
    <cellStyle name="20% - Accent3 9 4 2 10" xfId="18527"/>
    <cellStyle name="20% - Accent3 9 4 2 10 2" xfId="40106"/>
    <cellStyle name="20% - Accent3 9 4 2 11" xfId="21310"/>
    <cellStyle name="20% - Accent3 9 4 2 11 2" xfId="42889"/>
    <cellStyle name="20% - Accent3 9 4 2 12" xfId="24165"/>
    <cellStyle name="20% - Accent3 9 4 2 12 2" xfId="45740"/>
    <cellStyle name="20% - Accent3 9 4 2 13" xfId="10138"/>
    <cellStyle name="20% - Accent3 9 4 2 13 2" xfId="31778"/>
    <cellStyle name="20% - Accent3 9 4 2 14" xfId="5099"/>
    <cellStyle name="20% - Accent3 9 4 2 15" xfId="26799"/>
    <cellStyle name="20% - Accent3 9 4 2 16" xfId="50285"/>
    <cellStyle name="20% - Accent3 9 4 2 2" xfId="2917"/>
    <cellStyle name="20% - Accent3 9 4 2 2 10" xfId="27291"/>
    <cellStyle name="20% - Accent3 9 4 2 2 11" xfId="50286"/>
    <cellStyle name="20% - Accent3 9 4 2 2 2" xfId="4550"/>
    <cellStyle name="20% - Accent3 9 4 2 2 2 10" xfId="50287"/>
    <cellStyle name="20% - Accent3 9 4 2 2 2 2" xfId="9099"/>
    <cellStyle name="20% - Accent3 9 4 2 2 2 2 2" xfId="14663"/>
    <cellStyle name="20% - Accent3 9 4 2 2 2 2 2 2" xfId="36275"/>
    <cellStyle name="20% - Accent3 9 4 2 2 2 2 3" xfId="30741"/>
    <cellStyle name="20% - Accent3 9 4 2 2 2 2 4" xfId="50288"/>
    <cellStyle name="20% - Accent3 9 4 2 2 2 3" xfId="17110"/>
    <cellStyle name="20% - Accent3 9 4 2 2 2 3 2" xfId="38703"/>
    <cellStyle name="20% - Accent3 9 4 2 2 2 4" xfId="19907"/>
    <cellStyle name="20% - Accent3 9 4 2 2 2 4 2" xfId="41486"/>
    <cellStyle name="20% - Accent3 9 4 2 2 2 5" xfId="22692"/>
    <cellStyle name="20% - Accent3 9 4 2 2 2 5 2" xfId="44269"/>
    <cellStyle name="20% - Accent3 9 4 2 2 2 6" xfId="25545"/>
    <cellStyle name="20% - Accent3 9 4 2 2 2 6 2" xfId="47120"/>
    <cellStyle name="20% - Accent3 9 4 2 2 2 7" xfId="11892"/>
    <cellStyle name="20% - Accent3 9 4 2 2 2 7 2" xfId="33515"/>
    <cellStyle name="20% - Accent3 9 4 2 2 2 8" xfId="6678"/>
    <cellStyle name="20% - Accent3 9 4 2 2 2 9" xfId="28326"/>
    <cellStyle name="20% - Accent3 9 4 2 2 3" xfId="8064"/>
    <cellStyle name="20% - Accent3 9 4 2 2 3 2" xfId="13628"/>
    <cellStyle name="20% - Accent3 9 4 2 2 3 2 2" xfId="35240"/>
    <cellStyle name="20% - Accent3 9 4 2 2 3 2 3" xfId="50290"/>
    <cellStyle name="20% - Accent3 9 4 2 2 3 3" xfId="29706"/>
    <cellStyle name="20% - Accent3 9 4 2 2 3 4" xfId="50289"/>
    <cellStyle name="20% - Accent3 9 4 2 2 4" xfId="16075"/>
    <cellStyle name="20% - Accent3 9 4 2 2 4 2" xfId="37668"/>
    <cellStyle name="20% - Accent3 9 4 2 2 4 3" xfId="50291"/>
    <cellStyle name="20% - Accent3 9 4 2 2 5" xfId="18872"/>
    <cellStyle name="20% - Accent3 9 4 2 2 5 2" xfId="40451"/>
    <cellStyle name="20% - Accent3 9 4 2 2 6" xfId="21655"/>
    <cellStyle name="20% - Accent3 9 4 2 2 6 2" xfId="43234"/>
    <cellStyle name="20% - Accent3 9 4 2 2 7" xfId="24510"/>
    <cellStyle name="20% - Accent3 9 4 2 2 7 2" xfId="46085"/>
    <cellStyle name="20% - Accent3 9 4 2 2 8" xfId="10857"/>
    <cellStyle name="20% - Accent3 9 4 2 2 8 2" xfId="32480"/>
    <cellStyle name="20% - Accent3 9 4 2 2 9" xfId="5594"/>
    <cellStyle name="20% - Accent3 9 4 2 3" xfId="3295"/>
    <cellStyle name="20% - Accent3 9 4 2 3 10" xfId="27636"/>
    <cellStyle name="20% - Accent3 9 4 2 3 11" xfId="50292"/>
    <cellStyle name="20% - Accent3 9 4 2 3 2" xfId="4895"/>
    <cellStyle name="20% - Accent3 9 4 2 3 2 10" xfId="50293"/>
    <cellStyle name="20% - Accent3 9 4 2 3 2 2" xfId="9444"/>
    <cellStyle name="20% - Accent3 9 4 2 3 2 2 2" xfId="15008"/>
    <cellStyle name="20% - Accent3 9 4 2 3 2 2 2 2" xfId="36620"/>
    <cellStyle name="20% - Accent3 9 4 2 3 2 2 3" xfId="31086"/>
    <cellStyle name="20% - Accent3 9 4 2 3 2 3" xfId="17455"/>
    <cellStyle name="20% - Accent3 9 4 2 3 2 3 2" xfId="39048"/>
    <cellStyle name="20% - Accent3 9 4 2 3 2 4" xfId="20252"/>
    <cellStyle name="20% - Accent3 9 4 2 3 2 4 2" xfId="41831"/>
    <cellStyle name="20% - Accent3 9 4 2 3 2 5" xfId="23037"/>
    <cellStyle name="20% - Accent3 9 4 2 3 2 5 2" xfId="44614"/>
    <cellStyle name="20% - Accent3 9 4 2 3 2 6" xfId="25890"/>
    <cellStyle name="20% - Accent3 9 4 2 3 2 6 2" xfId="47465"/>
    <cellStyle name="20% - Accent3 9 4 2 3 2 7" xfId="12237"/>
    <cellStyle name="20% - Accent3 9 4 2 3 2 7 2" xfId="33860"/>
    <cellStyle name="20% - Accent3 9 4 2 3 2 8" xfId="7025"/>
    <cellStyle name="20% - Accent3 9 4 2 3 2 9" xfId="28671"/>
    <cellStyle name="20% - Accent3 9 4 2 3 3" xfId="8409"/>
    <cellStyle name="20% - Accent3 9 4 2 3 3 2" xfId="13973"/>
    <cellStyle name="20% - Accent3 9 4 2 3 3 2 2" xfId="35585"/>
    <cellStyle name="20% - Accent3 9 4 2 3 3 3" xfId="30051"/>
    <cellStyle name="20% - Accent3 9 4 2 3 4" xfId="16420"/>
    <cellStyle name="20% - Accent3 9 4 2 3 4 2" xfId="38013"/>
    <cellStyle name="20% - Accent3 9 4 2 3 5" xfId="19217"/>
    <cellStyle name="20% - Accent3 9 4 2 3 5 2" xfId="40796"/>
    <cellStyle name="20% - Accent3 9 4 2 3 6" xfId="22002"/>
    <cellStyle name="20% - Accent3 9 4 2 3 6 2" xfId="43579"/>
    <cellStyle name="20% - Accent3 9 4 2 3 7" xfId="24855"/>
    <cellStyle name="20% - Accent3 9 4 2 3 7 2" xfId="46430"/>
    <cellStyle name="20% - Accent3 9 4 2 3 8" xfId="11202"/>
    <cellStyle name="20% - Accent3 9 4 2 3 8 2" xfId="32825"/>
    <cellStyle name="20% - Accent3 9 4 2 3 9" xfId="5939"/>
    <cellStyle name="20% - Accent3 9 4 2 4" xfId="2326"/>
    <cellStyle name="20% - Accent3 9 4 2 4 10" xfId="50294"/>
    <cellStyle name="20% - Accent3 9 4 2 4 2" xfId="4060"/>
    <cellStyle name="20% - Accent3 9 4 2 4 2 2" xfId="14173"/>
    <cellStyle name="20% - Accent3 9 4 2 4 2 2 2" xfId="35785"/>
    <cellStyle name="20% - Accent3 9 4 2 4 2 3" xfId="8609"/>
    <cellStyle name="20% - Accent3 9 4 2 4 2 4" xfId="30251"/>
    <cellStyle name="20% - Accent3 9 4 2 4 2 5" xfId="50295"/>
    <cellStyle name="20% - Accent3 9 4 2 4 3" xfId="16620"/>
    <cellStyle name="20% - Accent3 9 4 2 4 3 2" xfId="38213"/>
    <cellStyle name="20% - Accent3 9 4 2 4 4" xfId="19417"/>
    <cellStyle name="20% - Accent3 9 4 2 4 4 2" xfId="40996"/>
    <cellStyle name="20% - Accent3 9 4 2 4 5" xfId="22202"/>
    <cellStyle name="20% - Accent3 9 4 2 4 5 2" xfId="43779"/>
    <cellStyle name="20% - Accent3 9 4 2 4 6" xfId="25055"/>
    <cellStyle name="20% - Accent3 9 4 2 4 6 2" xfId="46630"/>
    <cellStyle name="20% - Accent3 9 4 2 4 7" xfId="11402"/>
    <cellStyle name="20% - Accent3 9 4 2 4 7 2" xfId="33025"/>
    <cellStyle name="20% - Accent3 9 4 2 4 8" xfId="6139"/>
    <cellStyle name="20% - Accent3 9 4 2 4 9" xfId="27836"/>
    <cellStyle name="20% - Accent3 9 4 2 5" xfId="3517"/>
    <cellStyle name="20% - Accent3 9 4 2 5 10" xfId="50296"/>
    <cellStyle name="20% - Accent3 9 4 2 5 2" xfId="9791"/>
    <cellStyle name="20% - Accent3 9 4 2 5 2 2" xfId="15353"/>
    <cellStyle name="20% - Accent3 9 4 2 5 2 2 2" xfId="36965"/>
    <cellStyle name="20% - Accent3 9 4 2 5 2 3" xfId="31431"/>
    <cellStyle name="20% - Accent3 9 4 2 5 3" xfId="17800"/>
    <cellStyle name="20% - Accent3 9 4 2 5 3 2" xfId="39393"/>
    <cellStyle name="20% - Accent3 9 4 2 5 4" xfId="20597"/>
    <cellStyle name="20% - Accent3 9 4 2 5 4 2" xfId="42176"/>
    <cellStyle name="20% - Accent3 9 4 2 5 5" xfId="23382"/>
    <cellStyle name="20% - Accent3 9 4 2 5 5 2" xfId="44959"/>
    <cellStyle name="20% - Accent3 9 4 2 5 6" xfId="26235"/>
    <cellStyle name="20% - Accent3 9 4 2 5 6 2" xfId="47810"/>
    <cellStyle name="20% - Accent3 9 4 2 5 7" xfId="12582"/>
    <cellStyle name="20% - Accent3 9 4 2 5 7 2" xfId="34205"/>
    <cellStyle name="20% - Accent3 9 4 2 5 8" xfId="7373"/>
    <cellStyle name="20% - Accent3 9 4 2 5 9" xfId="29016"/>
    <cellStyle name="20% - Accent3 9 4 2 6" xfId="7574"/>
    <cellStyle name="20% - Accent3 9 4 2 6 2" xfId="18145"/>
    <cellStyle name="20% - Accent3 9 4 2 6 2 2" xfId="39738"/>
    <cellStyle name="20% - Accent3 9 4 2 6 3" xfId="20942"/>
    <cellStyle name="20% - Accent3 9 4 2 6 3 2" xfId="42521"/>
    <cellStyle name="20% - Accent3 9 4 2 6 4" xfId="23727"/>
    <cellStyle name="20% - Accent3 9 4 2 6 4 2" xfId="45304"/>
    <cellStyle name="20% - Accent3 9 4 2 6 5" xfId="26580"/>
    <cellStyle name="20% - Accent3 9 4 2 6 5 2" xfId="48155"/>
    <cellStyle name="20% - Accent3 9 4 2 6 6" xfId="12937"/>
    <cellStyle name="20% - Accent3 9 4 2 6 6 2" xfId="34550"/>
    <cellStyle name="20% - Accent3 9 4 2 6 7" xfId="29216"/>
    <cellStyle name="20% - Accent3 9 4 2 7" xfId="10510"/>
    <cellStyle name="20% - Accent3 9 4 2 7 2" xfId="32135"/>
    <cellStyle name="20% - Accent3 9 4 2 8" xfId="13138"/>
    <cellStyle name="20% - Accent3 9 4 2 8 2" xfId="34750"/>
    <cellStyle name="20% - Accent3 9 4 2 9" xfId="15729"/>
    <cellStyle name="20% - Accent3 9 4 2 9 2" xfId="37323"/>
    <cellStyle name="20% - Accent3 9 4 3" xfId="204"/>
    <cellStyle name="20% - Accent3 9 4 3 10" xfId="18619"/>
    <cellStyle name="20% - Accent3 9 4 3 10 2" xfId="40198"/>
    <cellStyle name="20% - Accent3 9 4 3 11" xfId="21402"/>
    <cellStyle name="20% - Accent3 9 4 3 11 2" xfId="42981"/>
    <cellStyle name="20% - Accent3 9 4 3 12" xfId="24257"/>
    <cellStyle name="20% - Accent3 9 4 3 12 2" xfId="45832"/>
    <cellStyle name="20% - Accent3 9 4 3 13" xfId="10230"/>
    <cellStyle name="20% - Accent3 9 4 3 13 2" xfId="31870"/>
    <cellStyle name="20% - Accent3 9 4 3 14" xfId="5100"/>
    <cellStyle name="20% - Accent3 9 4 3 15" xfId="26800"/>
    <cellStyle name="20% - Accent3 9 4 3 16" xfId="50297"/>
    <cellStyle name="20% - Accent3 9 4 3 2" xfId="3009"/>
    <cellStyle name="20% - Accent3 9 4 3 2 10" xfId="27383"/>
    <cellStyle name="20% - Accent3 9 4 3 2 11" xfId="50298"/>
    <cellStyle name="20% - Accent3 9 4 3 2 2" xfId="4642"/>
    <cellStyle name="20% - Accent3 9 4 3 2 2 10" xfId="50299"/>
    <cellStyle name="20% - Accent3 9 4 3 2 2 2" xfId="9191"/>
    <cellStyle name="20% - Accent3 9 4 3 2 2 2 2" xfId="14755"/>
    <cellStyle name="20% - Accent3 9 4 3 2 2 2 2 2" xfId="36367"/>
    <cellStyle name="20% - Accent3 9 4 3 2 2 2 3" xfId="30833"/>
    <cellStyle name="20% - Accent3 9 4 3 2 2 3" xfId="17202"/>
    <cellStyle name="20% - Accent3 9 4 3 2 2 3 2" xfId="38795"/>
    <cellStyle name="20% - Accent3 9 4 3 2 2 4" xfId="19999"/>
    <cellStyle name="20% - Accent3 9 4 3 2 2 4 2" xfId="41578"/>
    <cellStyle name="20% - Accent3 9 4 3 2 2 5" xfId="22784"/>
    <cellStyle name="20% - Accent3 9 4 3 2 2 5 2" xfId="44361"/>
    <cellStyle name="20% - Accent3 9 4 3 2 2 6" xfId="25637"/>
    <cellStyle name="20% - Accent3 9 4 3 2 2 6 2" xfId="47212"/>
    <cellStyle name="20% - Accent3 9 4 3 2 2 7" xfId="11984"/>
    <cellStyle name="20% - Accent3 9 4 3 2 2 7 2" xfId="33607"/>
    <cellStyle name="20% - Accent3 9 4 3 2 2 8" xfId="6770"/>
    <cellStyle name="20% - Accent3 9 4 3 2 2 9" xfId="28418"/>
    <cellStyle name="20% - Accent3 9 4 3 2 3" xfId="8156"/>
    <cellStyle name="20% - Accent3 9 4 3 2 3 2" xfId="13720"/>
    <cellStyle name="20% - Accent3 9 4 3 2 3 2 2" xfId="35332"/>
    <cellStyle name="20% - Accent3 9 4 3 2 3 3" xfId="29798"/>
    <cellStyle name="20% - Accent3 9 4 3 2 4" xfId="16167"/>
    <cellStyle name="20% - Accent3 9 4 3 2 4 2" xfId="37760"/>
    <cellStyle name="20% - Accent3 9 4 3 2 5" xfId="18964"/>
    <cellStyle name="20% - Accent3 9 4 3 2 5 2" xfId="40543"/>
    <cellStyle name="20% - Accent3 9 4 3 2 6" xfId="21747"/>
    <cellStyle name="20% - Accent3 9 4 3 2 6 2" xfId="43326"/>
    <cellStyle name="20% - Accent3 9 4 3 2 7" xfId="24602"/>
    <cellStyle name="20% - Accent3 9 4 3 2 7 2" xfId="46177"/>
    <cellStyle name="20% - Accent3 9 4 3 2 8" xfId="10949"/>
    <cellStyle name="20% - Accent3 9 4 3 2 8 2" xfId="32572"/>
    <cellStyle name="20% - Accent3 9 4 3 2 9" xfId="5686"/>
    <cellStyle name="20% - Accent3 9 4 3 3" xfId="3387"/>
    <cellStyle name="20% - Accent3 9 4 3 3 10" xfId="27728"/>
    <cellStyle name="20% - Accent3 9 4 3 3 11" xfId="50300"/>
    <cellStyle name="20% - Accent3 9 4 3 3 2" xfId="4987"/>
    <cellStyle name="20% - Accent3 9 4 3 3 2 10" xfId="50301"/>
    <cellStyle name="20% - Accent3 9 4 3 3 2 2" xfId="9536"/>
    <cellStyle name="20% - Accent3 9 4 3 3 2 2 2" xfId="15100"/>
    <cellStyle name="20% - Accent3 9 4 3 3 2 2 2 2" xfId="36712"/>
    <cellStyle name="20% - Accent3 9 4 3 3 2 2 3" xfId="31178"/>
    <cellStyle name="20% - Accent3 9 4 3 3 2 3" xfId="17547"/>
    <cellStyle name="20% - Accent3 9 4 3 3 2 3 2" xfId="39140"/>
    <cellStyle name="20% - Accent3 9 4 3 3 2 4" xfId="20344"/>
    <cellStyle name="20% - Accent3 9 4 3 3 2 4 2" xfId="41923"/>
    <cellStyle name="20% - Accent3 9 4 3 3 2 5" xfId="23129"/>
    <cellStyle name="20% - Accent3 9 4 3 3 2 5 2" xfId="44706"/>
    <cellStyle name="20% - Accent3 9 4 3 3 2 6" xfId="25982"/>
    <cellStyle name="20% - Accent3 9 4 3 3 2 6 2" xfId="47557"/>
    <cellStyle name="20% - Accent3 9 4 3 3 2 7" xfId="12329"/>
    <cellStyle name="20% - Accent3 9 4 3 3 2 7 2" xfId="33952"/>
    <cellStyle name="20% - Accent3 9 4 3 3 2 8" xfId="7117"/>
    <cellStyle name="20% - Accent3 9 4 3 3 2 9" xfId="28763"/>
    <cellStyle name="20% - Accent3 9 4 3 3 3" xfId="8501"/>
    <cellStyle name="20% - Accent3 9 4 3 3 3 2" xfId="14065"/>
    <cellStyle name="20% - Accent3 9 4 3 3 3 2 2" xfId="35677"/>
    <cellStyle name="20% - Accent3 9 4 3 3 3 3" xfId="30143"/>
    <cellStyle name="20% - Accent3 9 4 3 3 4" xfId="16512"/>
    <cellStyle name="20% - Accent3 9 4 3 3 4 2" xfId="38105"/>
    <cellStyle name="20% - Accent3 9 4 3 3 5" xfId="19309"/>
    <cellStyle name="20% - Accent3 9 4 3 3 5 2" xfId="40888"/>
    <cellStyle name="20% - Accent3 9 4 3 3 6" xfId="22094"/>
    <cellStyle name="20% - Accent3 9 4 3 3 6 2" xfId="43671"/>
    <cellStyle name="20% - Accent3 9 4 3 3 7" xfId="24947"/>
    <cellStyle name="20% - Accent3 9 4 3 3 7 2" xfId="46522"/>
    <cellStyle name="20% - Accent3 9 4 3 3 8" xfId="11294"/>
    <cellStyle name="20% - Accent3 9 4 3 3 8 2" xfId="32917"/>
    <cellStyle name="20% - Accent3 9 4 3 3 9" xfId="6031"/>
    <cellStyle name="20% - Accent3 9 4 3 4" xfId="2327"/>
    <cellStyle name="20% - Accent3 9 4 3 4 10" xfId="50302"/>
    <cellStyle name="20% - Accent3 9 4 3 4 2" xfId="4061"/>
    <cellStyle name="20% - Accent3 9 4 3 4 2 2" xfId="14174"/>
    <cellStyle name="20% - Accent3 9 4 3 4 2 2 2" xfId="35786"/>
    <cellStyle name="20% - Accent3 9 4 3 4 2 3" xfId="8610"/>
    <cellStyle name="20% - Accent3 9 4 3 4 2 4" xfId="30252"/>
    <cellStyle name="20% - Accent3 9 4 3 4 3" xfId="16621"/>
    <cellStyle name="20% - Accent3 9 4 3 4 3 2" xfId="38214"/>
    <cellStyle name="20% - Accent3 9 4 3 4 4" xfId="19418"/>
    <cellStyle name="20% - Accent3 9 4 3 4 4 2" xfId="40997"/>
    <cellStyle name="20% - Accent3 9 4 3 4 5" xfId="22203"/>
    <cellStyle name="20% - Accent3 9 4 3 4 5 2" xfId="43780"/>
    <cellStyle name="20% - Accent3 9 4 3 4 6" xfId="25056"/>
    <cellStyle name="20% - Accent3 9 4 3 4 6 2" xfId="46631"/>
    <cellStyle name="20% - Accent3 9 4 3 4 7" xfId="11403"/>
    <cellStyle name="20% - Accent3 9 4 3 4 7 2" xfId="33026"/>
    <cellStyle name="20% - Accent3 9 4 3 4 8" xfId="6140"/>
    <cellStyle name="20% - Accent3 9 4 3 4 9" xfId="27837"/>
    <cellStyle name="20% - Accent3 9 4 3 5" xfId="3518"/>
    <cellStyle name="20% - Accent3 9 4 3 5 2" xfId="9883"/>
    <cellStyle name="20% - Accent3 9 4 3 5 2 2" xfId="15445"/>
    <cellStyle name="20% - Accent3 9 4 3 5 2 2 2" xfId="37057"/>
    <cellStyle name="20% - Accent3 9 4 3 5 2 3" xfId="31523"/>
    <cellStyle name="20% - Accent3 9 4 3 5 3" xfId="17892"/>
    <cellStyle name="20% - Accent3 9 4 3 5 3 2" xfId="39485"/>
    <cellStyle name="20% - Accent3 9 4 3 5 4" xfId="20689"/>
    <cellStyle name="20% - Accent3 9 4 3 5 4 2" xfId="42268"/>
    <cellStyle name="20% - Accent3 9 4 3 5 5" xfId="23474"/>
    <cellStyle name="20% - Accent3 9 4 3 5 5 2" xfId="45051"/>
    <cellStyle name="20% - Accent3 9 4 3 5 6" xfId="26327"/>
    <cellStyle name="20% - Accent3 9 4 3 5 6 2" xfId="47902"/>
    <cellStyle name="20% - Accent3 9 4 3 5 7" xfId="12674"/>
    <cellStyle name="20% - Accent3 9 4 3 5 7 2" xfId="34297"/>
    <cellStyle name="20% - Accent3 9 4 3 5 8" xfId="7465"/>
    <cellStyle name="20% - Accent3 9 4 3 5 9" xfId="29108"/>
    <cellStyle name="20% - Accent3 9 4 3 6" xfId="7575"/>
    <cellStyle name="20% - Accent3 9 4 3 6 2" xfId="18237"/>
    <cellStyle name="20% - Accent3 9 4 3 6 2 2" xfId="39830"/>
    <cellStyle name="20% - Accent3 9 4 3 6 3" xfId="21034"/>
    <cellStyle name="20% - Accent3 9 4 3 6 3 2" xfId="42613"/>
    <cellStyle name="20% - Accent3 9 4 3 6 4" xfId="23819"/>
    <cellStyle name="20% - Accent3 9 4 3 6 4 2" xfId="45396"/>
    <cellStyle name="20% - Accent3 9 4 3 6 5" xfId="26672"/>
    <cellStyle name="20% - Accent3 9 4 3 6 5 2" xfId="48247"/>
    <cellStyle name="20% - Accent3 9 4 3 6 6" xfId="13029"/>
    <cellStyle name="20% - Accent3 9 4 3 6 6 2" xfId="34642"/>
    <cellStyle name="20% - Accent3 9 4 3 6 7" xfId="29217"/>
    <cellStyle name="20% - Accent3 9 4 3 7" xfId="10602"/>
    <cellStyle name="20% - Accent3 9 4 3 7 2" xfId="32227"/>
    <cellStyle name="20% - Accent3 9 4 3 8" xfId="13139"/>
    <cellStyle name="20% - Accent3 9 4 3 8 2" xfId="34751"/>
    <cellStyle name="20% - Accent3 9 4 3 9" xfId="15821"/>
    <cellStyle name="20% - Accent3 9 4 3 9 2" xfId="37415"/>
    <cellStyle name="20% - Accent3 9 4 4" xfId="2779"/>
    <cellStyle name="20% - Accent3 9 4 4 10" xfId="27153"/>
    <cellStyle name="20% - Accent3 9 4 4 11" xfId="50303"/>
    <cellStyle name="20% - Accent3 9 4 4 2" xfId="4412"/>
    <cellStyle name="20% - Accent3 9 4 4 2 10" xfId="50304"/>
    <cellStyle name="20% - Accent3 9 4 4 2 2" xfId="8961"/>
    <cellStyle name="20% - Accent3 9 4 4 2 2 2" xfId="14525"/>
    <cellStyle name="20% - Accent3 9 4 4 2 2 2 2" xfId="36137"/>
    <cellStyle name="20% - Accent3 9 4 4 2 2 3" xfId="30603"/>
    <cellStyle name="20% - Accent3 9 4 4 2 3" xfId="16972"/>
    <cellStyle name="20% - Accent3 9 4 4 2 3 2" xfId="38565"/>
    <cellStyle name="20% - Accent3 9 4 4 2 4" xfId="19769"/>
    <cellStyle name="20% - Accent3 9 4 4 2 4 2" xfId="41348"/>
    <cellStyle name="20% - Accent3 9 4 4 2 5" xfId="22554"/>
    <cellStyle name="20% - Accent3 9 4 4 2 5 2" xfId="44131"/>
    <cellStyle name="20% - Accent3 9 4 4 2 6" xfId="25407"/>
    <cellStyle name="20% - Accent3 9 4 4 2 6 2" xfId="46982"/>
    <cellStyle name="20% - Accent3 9 4 4 2 7" xfId="11754"/>
    <cellStyle name="20% - Accent3 9 4 4 2 7 2" xfId="33377"/>
    <cellStyle name="20% - Accent3 9 4 4 2 8" xfId="6540"/>
    <cellStyle name="20% - Accent3 9 4 4 2 9" xfId="28188"/>
    <cellStyle name="20% - Accent3 9 4 4 3" xfId="7926"/>
    <cellStyle name="20% - Accent3 9 4 4 3 2" xfId="13490"/>
    <cellStyle name="20% - Accent3 9 4 4 3 2 2" xfId="35102"/>
    <cellStyle name="20% - Accent3 9 4 4 3 3" xfId="29568"/>
    <cellStyle name="20% - Accent3 9 4 4 4" xfId="15937"/>
    <cellStyle name="20% - Accent3 9 4 4 4 2" xfId="37530"/>
    <cellStyle name="20% - Accent3 9 4 4 5" xfId="18734"/>
    <cellStyle name="20% - Accent3 9 4 4 5 2" xfId="40313"/>
    <cellStyle name="20% - Accent3 9 4 4 6" xfId="21517"/>
    <cellStyle name="20% - Accent3 9 4 4 6 2" xfId="43096"/>
    <cellStyle name="20% - Accent3 9 4 4 7" xfId="24372"/>
    <cellStyle name="20% - Accent3 9 4 4 7 2" xfId="45947"/>
    <cellStyle name="20% - Accent3 9 4 4 8" xfId="10719"/>
    <cellStyle name="20% - Accent3 9 4 4 8 2" xfId="32342"/>
    <cellStyle name="20% - Accent3 9 4 4 9" xfId="5456"/>
    <cellStyle name="20% - Accent3 9 4 5" xfId="3137"/>
    <cellStyle name="20% - Accent3 9 4 5 10" xfId="27498"/>
    <cellStyle name="20% - Accent3 9 4 5 11" xfId="50305"/>
    <cellStyle name="20% - Accent3 9 4 5 2" xfId="4757"/>
    <cellStyle name="20% - Accent3 9 4 5 2 10" xfId="50306"/>
    <cellStyle name="20% - Accent3 9 4 5 2 2" xfId="9306"/>
    <cellStyle name="20% - Accent3 9 4 5 2 2 2" xfId="14870"/>
    <cellStyle name="20% - Accent3 9 4 5 2 2 2 2" xfId="36482"/>
    <cellStyle name="20% - Accent3 9 4 5 2 2 3" xfId="30948"/>
    <cellStyle name="20% - Accent3 9 4 5 2 3" xfId="17317"/>
    <cellStyle name="20% - Accent3 9 4 5 2 3 2" xfId="38910"/>
    <cellStyle name="20% - Accent3 9 4 5 2 4" xfId="20114"/>
    <cellStyle name="20% - Accent3 9 4 5 2 4 2" xfId="41693"/>
    <cellStyle name="20% - Accent3 9 4 5 2 5" xfId="22899"/>
    <cellStyle name="20% - Accent3 9 4 5 2 5 2" xfId="44476"/>
    <cellStyle name="20% - Accent3 9 4 5 2 6" xfId="25752"/>
    <cellStyle name="20% - Accent3 9 4 5 2 6 2" xfId="47327"/>
    <cellStyle name="20% - Accent3 9 4 5 2 7" xfId="12099"/>
    <cellStyle name="20% - Accent3 9 4 5 2 7 2" xfId="33722"/>
    <cellStyle name="20% - Accent3 9 4 5 2 8" xfId="6887"/>
    <cellStyle name="20% - Accent3 9 4 5 2 9" xfId="28533"/>
    <cellStyle name="20% - Accent3 9 4 5 3" xfId="8271"/>
    <cellStyle name="20% - Accent3 9 4 5 3 2" xfId="13835"/>
    <cellStyle name="20% - Accent3 9 4 5 3 2 2" xfId="35447"/>
    <cellStyle name="20% - Accent3 9 4 5 3 3" xfId="29913"/>
    <cellStyle name="20% - Accent3 9 4 5 4" xfId="16282"/>
    <cellStyle name="20% - Accent3 9 4 5 4 2" xfId="37875"/>
    <cellStyle name="20% - Accent3 9 4 5 5" xfId="19079"/>
    <cellStyle name="20% - Accent3 9 4 5 5 2" xfId="40658"/>
    <cellStyle name="20% - Accent3 9 4 5 6" xfId="21864"/>
    <cellStyle name="20% - Accent3 9 4 5 6 2" xfId="43441"/>
    <cellStyle name="20% - Accent3 9 4 5 7" xfId="24717"/>
    <cellStyle name="20% - Accent3 9 4 5 7 2" xfId="46292"/>
    <cellStyle name="20% - Accent3 9 4 5 8" xfId="11064"/>
    <cellStyle name="20% - Accent3 9 4 5 8 2" xfId="32687"/>
    <cellStyle name="20% - Accent3 9 4 5 9" xfId="5801"/>
    <cellStyle name="20% - Accent3 9 4 6" xfId="2325"/>
    <cellStyle name="20% - Accent3 9 4 6 10" xfId="50307"/>
    <cellStyle name="20% - Accent3 9 4 6 2" xfId="4059"/>
    <cellStyle name="20% - Accent3 9 4 6 2 2" xfId="14172"/>
    <cellStyle name="20% - Accent3 9 4 6 2 2 2" xfId="35784"/>
    <cellStyle name="20% - Accent3 9 4 6 2 3" xfId="8608"/>
    <cellStyle name="20% - Accent3 9 4 6 2 4" xfId="30250"/>
    <cellStyle name="20% - Accent3 9 4 6 3" xfId="16619"/>
    <cellStyle name="20% - Accent3 9 4 6 3 2" xfId="38212"/>
    <cellStyle name="20% - Accent3 9 4 6 4" xfId="19416"/>
    <cellStyle name="20% - Accent3 9 4 6 4 2" xfId="40995"/>
    <cellStyle name="20% - Accent3 9 4 6 5" xfId="22201"/>
    <cellStyle name="20% - Accent3 9 4 6 5 2" xfId="43778"/>
    <cellStyle name="20% - Accent3 9 4 6 6" xfId="25054"/>
    <cellStyle name="20% - Accent3 9 4 6 6 2" xfId="46629"/>
    <cellStyle name="20% - Accent3 9 4 6 7" xfId="11401"/>
    <cellStyle name="20% - Accent3 9 4 6 7 2" xfId="33024"/>
    <cellStyle name="20% - Accent3 9 4 6 8" xfId="6138"/>
    <cellStyle name="20% - Accent3 9 4 6 9" xfId="27835"/>
    <cellStyle name="20% - Accent3 9 4 7" xfId="3516"/>
    <cellStyle name="20% - Accent3 9 4 7 2" xfId="9653"/>
    <cellStyle name="20% - Accent3 9 4 7 2 2" xfId="15215"/>
    <cellStyle name="20% - Accent3 9 4 7 2 2 2" xfId="36827"/>
    <cellStyle name="20% - Accent3 9 4 7 2 3" xfId="31293"/>
    <cellStyle name="20% - Accent3 9 4 7 3" xfId="17662"/>
    <cellStyle name="20% - Accent3 9 4 7 3 2" xfId="39255"/>
    <cellStyle name="20% - Accent3 9 4 7 4" xfId="20459"/>
    <cellStyle name="20% - Accent3 9 4 7 4 2" xfId="42038"/>
    <cellStyle name="20% - Accent3 9 4 7 5" xfId="23244"/>
    <cellStyle name="20% - Accent3 9 4 7 5 2" xfId="44821"/>
    <cellStyle name="20% - Accent3 9 4 7 6" xfId="26097"/>
    <cellStyle name="20% - Accent3 9 4 7 6 2" xfId="47672"/>
    <cellStyle name="20% - Accent3 9 4 7 7" xfId="12444"/>
    <cellStyle name="20% - Accent3 9 4 7 7 2" xfId="34067"/>
    <cellStyle name="20% - Accent3 9 4 7 8" xfId="7235"/>
    <cellStyle name="20% - Accent3 9 4 7 9" xfId="28878"/>
    <cellStyle name="20% - Accent3 9 4 8" xfId="7573"/>
    <cellStyle name="20% - Accent3 9 4 8 2" xfId="18007"/>
    <cellStyle name="20% - Accent3 9 4 8 2 2" xfId="39600"/>
    <cellStyle name="20% - Accent3 9 4 8 3" xfId="20804"/>
    <cellStyle name="20% - Accent3 9 4 8 3 2" xfId="42383"/>
    <cellStyle name="20% - Accent3 9 4 8 4" xfId="23589"/>
    <cellStyle name="20% - Accent3 9 4 8 4 2" xfId="45166"/>
    <cellStyle name="20% - Accent3 9 4 8 5" xfId="26442"/>
    <cellStyle name="20% - Accent3 9 4 8 5 2" xfId="48017"/>
    <cellStyle name="20% - Accent3 9 4 8 6" xfId="12799"/>
    <cellStyle name="20% - Accent3 9 4 8 6 2" xfId="34412"/>
    <cellStyle name="20% - Accent3 9 4 8 7" xfId="29215"/>
    <cellStyle name="20% - Accent3 9 4 9" xfId="10372"/>
    <cellStyle name="20% - Accent3 9 4 9 2" xfId="31997"/>
    <cellStyle name="20% - Accent3 9 5" xfId="205"/>
    <cellStyle name="20% - Accent3 9 5 10" xfId="13140"/>
    <cellStyle name="20% - Accent3 9 5 10 2" xfId="34752"/>
    <cellStyle name="20% - Accent3 9 5 11" xfId="15615"/>
    <cellStyle name="20% - Accent3 9 5 11 2" xfId="37209"/>
    <cellStyle name="20% - Accent3 9 5 12" xfId="18413"/>
    <cellStyle name="20% - Accent3 9 5 12 2" xfId="39992"/>
    <cellStyle name="20% - Accent3 9 5 13" xfId="21196"/>
    <cellStyle name="20% - Accent3 9 5 13 2" xfId="42775"/>
    <cellStyle name="20% - Accent3 9 5 14" xfId="24051"/>
    <cellStyle name="20% - Accent3 9 5 14 2" xfId="45626"/>
    <cellStyle name="20% - Accent3 9 5 15" xfId="10024"/>
    <cellStyle name="20% - Accent3 9 5 15 2" xfId="31664"/>
    <cellStyle name="20% - Accent3 9 5 16" xfId="5101"/>
    <cellStyle name="20% - Accent3 9 5 17" xfId="26801"/>
    <cellStyle name="20% - Accent3 9 5 18" xfId="50308"/>
    <cellStyle name="20% - Accent3 9 5 2" xfId="206"/>
    <cellStyle name="20% - Accent3 9 5 2 10" xfId="18551"/>
    <cellStyle name="20% - Accent3 9 5 2 10 2" xfId="40130"/>
    <cellStyle name="20% - Accent3 9 5 2 11" xfId="21334"/>
    <cellStyle name="20% - Accent3 9 5 2 11 2" xfId="42913"/>
    <cellStyle name="20% - Accent3 9 5 2 12" xfId="24189"/>
    <cellStyle name="20% - Accent3 9 5 2 12 2" xfId="45764"/>
    <cellStyle name="20% - Accent3 9 5 2 13" xfId="10162"/>
    <cellStyle name="20% - Accent3 9 5 2 13 2" xfId="31802"/>
    <cellStyle name="20% - Accent3 9 5 2 14" xfId="5102"/>
    <cellStyle name="20% - Accent3 9 5 2 15" xfId="26802"/>
    <cellStyle name="20% - Accent3 9 5 2 16" xfId="50309"/>
    <cellStyle name="20% - Accent3 9 5 2 2" xfId="2941"/>
    <cellStyle name="20% - Accent3 9 5 2 2 10" xfId="27315"/>
    <cellStyle name="20% - Accent3 9 5 2 2 11" xfId="50310"/>
    <cellStyle name="20% - Accent3 9 5 2 2 2" xfId="4574"/>
    <cellStyle name="20% - Accent3 9 5 2 2 2 10" xfId="50311"/>
    <cellStyle name="20% - Accent3 9 5 2 2 2 2" xfId="9123"/>
    <cellStyle name="20% - Accent3 9 5 2 2 2 2 2" xfId="14687"/>
    <cellStyle name="20% - Accent3 9 5 2 2 2 2 2 2" xfId="36299"/>
    <cellStyle name="20% - Accent3 9 5 2 2 2 2 3" xfId="30765"/>
    <cellStyle name="20% - Accent3 9 5 2 2 2 3" xfId="17134"/>
    <cellStyle name="20% - Accent3 9 5 2 2 2 3 2" xfId="38727"/>
    <cellStyle name="20% - Accent3 9 5 2 2 2 4" xfId="19931"/>
    <cellStyle name="20% - Accent3 9 5 2 2 2 4 2" xfId="41510"/>
    <cellStyle name="20% - Accent3 9 5 2 2 2 5" xfId="22716"/>
    <cellStyle name="20% - Accent3 9 5 2 2 2 5 2" xfId="44293"/>
    <cellStyle name="20% - Accent3 9 5 2 2 2 6" xfId="25569"/>
    <cellStyle name="20% - Accent3 9 5 2 2 2 6 2" xfId="47144"/>
    <cellStyle name="20% - Accent3 9 5 2 2 2 7" xfId="11916"/>
    <cellStyle name="20% - Accent3 9 5 2 2 2 7 2" xfId="33539"/>
    <cellStyle name="20% - Accent3 9 5 2 2 2 8" xfId="6702"/>
    <cellStyle name="20% - Accent3 9 5 2 2 2 9" xfId="28350"/>
    <cellStyle name="20% - Accent3 9 5 2 2 3" xfId="8088"/>
    <cellStyle name="20% - Accent3 9 5 2 2 3 2" xfId="13652"/>
    <cellStyle name="20% - Accent3 9 5 2 2 3 2 2" xfId="35264"/>
    <cellStyle name="20% - Accent3 9 5 2 2 3 3" xfId="29730"/>
    <cellStyle name="20% - Accent3 9 5 2 2 4" xfId="16099"/>
    <cellStyle name="20% - Accent3 9 5 2 2 4 2" xfId="37692"/>
    <cellStyle name="20% - Accent3 9 5 2 2 5" xfId="18896"/>
    <cellStyle name="20% - Accent3 9 5 2 2 5 2" xfId="40475"/>
    <cellStyle name="20% - Accent3 9 5 2 2 6" xfId="21679"/>
    <cellStyle name="20% - Accent3 9 5 2 2 6 2" xfId="43258"/>
    <cellStyle name="20% - Accent3 9 5 2 2 7" xfId="24534"/>
    <cellStyle name="20% - Accent3 9 5 2 2 7 2" xfId="46109"/>
    <cellStyle name="20% - Accent3 9 5 2 2 8" xfId="10881"/>
    <cellStyle name="20% - Accent3 9 5 2 2 8 2" xfId="32504"/>
    <cellStyle name="20% - Accent3 9 5 2 2 9" xfId="5618"/>
    <cellStyle name="20% - Accent3 9 5 2 3" xfId="3319"/>
    <cellStyle name="20% - Accent3 9 5 2 3 10" xfId="27660"/>
    <cellStyle name="20% - Accent3 9 5 2 3 11" xfId="50312"/>
    <cellStyle name="20% - Accent3 9 5 2 3 2" xfId="4919"/>
    <cellStyle name="20% - Accent3 9 5 2 3 2 10" xfId="50313"/>
    <cellStyle name="20% - Accent3 9 5 2 3 2 2" xfId="9468"/>
    <cellStyle name="20% - Accent3 9 5 2 3 2 2 2" xfId="15032"/>
    <cellStyle name="20% - Accent3 9 5 2 3 2 2 2 2" xfId="36644"/>
    <cellStyle name="20% - Accent3 9 5 2 3 2 2 3" xfId="31110"/>
    <cellStyle name="20% - Accent3 9 5 2 3 2 3" xfId="17479"/>
    <cellStyle name="20% - Accent3 9 5 2 3 2 3 2" xfId="39072"/>
    <cellStyle name="20% - Accent3 9 5 2 3 2 4" xfId="20276"/>
    <cellStyle name="20% - Accent3 9 5 2 3 2 4 2" xfId="41855"/>
    <cellStyle name="20% - Accent3 9 5 2 3 2 5" xfId="23061"/>
    <cellStyle name="20% - Accent3 9 5 2 3 2 5 2" xfId="44638"/>
    <cellStyle name="20% - Accent3 9 5 2 3 2 6" xfId="25914"/>
    <cellStyle name="20% - Accent3 9 5 2 3 2 6 2" xfId="47489"/>
    <cellStyle name="20% - Accent3 9 5 2 3 2 7" xfId="12261"/>
    <cellStyle name="20% - Accent3 9 5 2 3 2 7 2" xfId="33884"/>
    <cellStyle name="20% - Accent3 9 5 2 3 2 8" xfId="7049"/>
    <cellStyle name="20% - Accent3 9 5 2 3 2 9" xfId="28695"/>
    <cellStyle name="20% - Accent3 9 5 2 3 3" xfId="8433"/>
    <cellStyle name="20% - Accent3 9 5 2 3 3 2" xfId="13997"/>
    <cellStyle name="20% - Accent3 9 5 2 3 3 2 2" xfId="35609"/>
    <cellStyle name="20% - Accent3 9 5 2 3 3 3" xfId="30075"/>
    <cellStyle name="20% - Accent3 9 5 2 3 4" xfId="16444"/>
    <cellStyle name="20% - Accent3 9 5 2 3 4 2" xfId="38037"/>
    <cellStyle name="20% - Accent3 9 5 2 3 5" xfId="19241"/>
    <cellStyle name="20% - Accent3 9 5 2 3 5 2" xfId="40820"/>
    <cellStyle name="20% - Accent3 9 5 2 3 6" xfId="22026"/>
    <cellStyle name="20% - Accent3 9 5 2 3 6 2" xfId="43603"/>
    <cellStyle name="20% - Accent3 9 5 2 3 7" xfId="24879"/>
    <cellStyle name="20% - Accent3 9 5 2 3 7 2" xfId="46454"/>
    <cellStyle name="20% - Accent3 9 5 2 3 8" xfId="11226"/>
    <cellStyle name="20% - Accent3 9 5 2 3 8 2" xfId="32849"/>
    <cellStyle name="20% - Accent3 9 5 2 3 9" xfId="5963"/>
    <cellStyle name="20% - Accent3 9 5 2 4" xfId="2329"/>
    <cellStyle name="20% - Accent3 9 5 2 4 10" xfId="50314"/>
    <cellStyle name="20% - Accent3 9 5 2 4 2" xfId="4063"/>
    <cellStyle name="20% - Accent3 9 5 2 4 2 2" xfId="14176"/>
    <cellStyle name="20% - Accent3 9 5 2 4 2 2 2" xfId="35788"/>
    <cellStyle name="20% - Accent3 9 5 2 4 2 3" xfId="8612"/>
    <cellStyle name="20% - Accent3 9 5 2 4 2 4" xfId="30254"/>
    <cellStyle name="20% - Accent3 9 5 2 4 3" xfId="16623"/>
    <cellStyle name="20% - Accent3 9 5 2 4 3 2" xfId="38216"/>
    <cellStyle name="20% - Accent3 9 5 2 4 4" xfId="19420"/>
    <cellStyle name="20% - Accent3 9 5 2 4 4 2" xfId="40999"/>
    <cellStyle name="20% - Accent3 9 5 2 4 5" xfId="22205"/>
    <cellStyle name="20% - Accent3 9 5 2 4 5 2" xfId="43782"/>
    <cellStyle name="20% - Accent3 9 5 2 4 6" xfId="25058"/>
    <cellStyle name="20% - Accent3 9 5 2 4 6 2" xfId="46633"/>
    <cellStyle name="20% - Accent3 9 5 2 4 7" xfId="11405"/>
    <cellStyle name="20% - Accent3 9 5 2 4 7 2" xfId="33028"/>
    <cellStyle name="20% - Accent3 9 5 2 4 8" xfId="6142"/>
    <cellStyle name="20% - Accent3 9 5 2 4 9" xfId="27839"/>
    <cellStyle name="20% - Accent3 9 5 2 5" xfId="3520"/>
    <cellStyle name="20% - Accent3 9 5 2 5 2" xfId="9815"/>
    <cellStyle name="20% - Accent3 9 5 2 5 2 2" xfId="15377"/>
    <cellStyle name="20% - Accent3 9 5 2 5 2 2 2" xfId="36989"/>
    <cellStyle name="20% - Accent3 9 5 2 5 2 3" xfId="31455"/>
    <cellStyle name="20% - Accent3 9 5 2 5 3" xfId="17824"/>
    <cellStyle name="20% - Accent3 9 5 2 5 3 2" xfId="39417"/>
    <cellStyle name="20% - Accent3 9 5 2 5 4" xfId="20621"/>
    <cellStyle name="20% - Accent3 9 5 2 5 4 2" xfId="42200"/>
    <cellStyle name="20% - Accent3 9 5 2 5 5" xfId="23406"/>
    <cellStyle name="20% - Accent3 9 5 2 5 5 2" xfId="44983"/>
    <cellStyle name="20% - Accent3 9 5 2 5 6" xfId="26259"/>
    <cellStyle name="20% - Accent3 9 5 2 5 6 2" xfId="47834"/>
    <cellStyle name="20% - Accent3 9 5 2 5 7" xfId="12606"/>
    <cellStyle name="20% - Accent3 9 5 2 5 7 2" xfId="34229"/>
    <cellStyle name="20% - Accent3 9 5 2 5 8" xfId="7397"/>
    <cellStyle name="20% - Accent3 9 5 2 5 9" xfId="29040"/>
    <cellStyle name="20% - Accent3 9 5 2 6" xfId="7577"/>
    <cellStyle name="20% - Accent3 9 5 2 6 2" xfId="18169"/>
    <cellStyle name="20% - Accent3 9 5 2 6 2 2" xfId="39762"/>
    <cellStyle name="20% - Accent3 9 5 2 6 3" xfId="20966"/>
    <cellStyle name="20% - Accent3 9 5 2 6 3 2" xfId="42545"/>
    <cellStyle name="20% - Accent3 9 5 2 6 4" xfId="23751"/>
    <cellStyle name="20% - Accent3 9 5 2 6 4 2" xfId="45328"/>
    <cellStyle name="20% - Accent3 9 5 2 6 5" xfId="26604"/>
    <cellStyle name="20% - Accent3 9 5 2 6 5 2" xfId="48179"/>
    <cellStyle name="20% - Accent3 9 5 2 6 6" xfId="12961"/>
    <cellStyle name="20% - Accent3 9 5 2 6 6 2" xfId="34574"/>
    <cellStyle name="20% - Accent3 9 5 2 6 7" xfId="29219"/>
    <cellStyle name="20% - Accent3 9 5 2 7" xfId="10534"/>
    <cellStyle name="20% - Accent3 9 5 2 7 2" xfId="32159"/>
    <cellStyle name="20% - Accent3 9 5 2 8" xfId="13141"/>
    <cellStyle name="20% - Accent3 9 5 2 8 2" xfId="34753"/>
    <cellStyle name="20% - Accent3 9 5 2 9" xfId="15753"/>
    <cellStyle name="20% - Accent3 9 5 2 9 2" xfId="37347"/>
    <cellStyle name="20% - Accent3 9 5 3" xfId="207"/>
    <cellStyle name="20% - Accent3 9 5 3 10" xfId="18643"/>
    <cellStyle name="20% - Accent3 9 5 3 10 2" xfId="40222"/>
    <cellStyle name="20% - Accent3 9 5 3 11" xfId="21426"/>
    <cellStyle name="20% - Accent3 9 5 3 11 2" xfId="43005"/>
    <cellStyle name="20% - Accent3 9 5 3 12" xfId="24281"/>
    <cellStyle name="20% - Accent3 9 5 3 12 2" xfId="45856"/>
    <cellStyle name="20% - Accent3 9 5 3 13" xfId="10254"/>
    <cellStyle name="20% - Accent3 9 5 3 13 2" xfId="31894"/>
    <cellStyle name="20% - Accent3 9 5 3 14" xfId="5103"/>
    <cellStyle name="20% - Accent3 9 5 3 15" xfId="26803"/>
    <cellStyle name="20% - Accent3 9 5 3 16" xfId="50315"/>
    <cellStyle name="20% - Accent3 9 5 3 2" xfId="3033"/>
    <cellStyle name="20% - Accent3 9 5 3 2 10" xfId="27407"/>
    <cellStyle name="20% - Accent3 9 5 3 2 11" xfId="50316"/>
    <cellStyle name="20% - Accent3 9 5 3 2 2" xfId="4666"/>
    <cellStyle name="20% - Accent3 9 5 3 2 2 2" xfId="9215"/>
    <cellStyle name="20% - Accent3 9 5 3 2 2 2 2" xfId="14779"/>
    <cellStyle name="20% - Accent3 9 5 3 2 2 2 2 2" xfId="36391"/>
    <cellStyle name="20% - Accent3 9 5 3 2 2 2 3" xfId="30857"/>
    <cellStyle name="20% - Accent3 9 5 3 2 2 3" xfId="17226"/>
    <cellStyle name="20% - Accent3 9 5 3 2 2 3 2" xfId="38819"/>
    <cellStyle name="20% - Accent3 9 5 3 2 2 4" xfId="20023"/>
    <cellStyle name="20% - Accent3 9 5 3 2 2 4 2" xfId="41602"/>
    <cellStyle name="20% - Accent3 9 5 3 2 2 5" xfId="22808"/>
    <cellStyle name="20% - Accent3 9 5 3 2 2 5 2" xfId="44385"/>
    <cellStyle name="20% - Accent3 9 5 3 2 2 6" xfId="25661"/>
    <cellStyle name="20% - Accent3 9 5 3 2 2 6 2" xfId="47236"/>
    <cellStyle name="20% - Accent3 9 5 3 2 2 7" xfId="12008"/>
    <cellStyle name="20% - Accent3 9 5 3 2 2 7 2" xfId="33631"/>
    <cellStyle name="20% - Accent3 9 5 3 2 2 8" xfId="6794"/>
    <cellStyle name="20% - Accent3 9 5 3 2 2 9" xfId="28442"/>
    <cellStyle name="20% - Accent3 9 5 3 2 3" xfId="8180"/>
    <cellStyle name="20% - Accent3 9 5 3 2 3 2" xfId="13744"/>
    <cellStyle name="20% - Accent3 9 5 3 2 3 2 2" xfId="35356"/>
    <cellStyle name="20% - Accent3 9 5 3 2 3 3" xfId="29822"/>
    <cellStyle name="20% - Accent3 9 5 3 2 4" xfId="16191"/>
    <cellStyle name="20% - Accent3 9 5 3 2 4 2" xfId="37784"/>
    <cellStyle name="20% - Accent3 9 5 3 2 5" xfId="18988"/>
    <cellStyle name="20% - Accent3 9 5 3 2 5 2" xfId="40567"/>
    <cellStyle name="20% - Accent3 9 5 3 2 6" xfId="21771"/>
    <cellStyle name="20% - Accent3 9 5 3 2 6 2" xfId="43350"/>
    <cellStyle name="20% - Accent3 9 5 3 2 7" xfId="24626"/>
    <cellStyle name="20% - Accent3 9 5 3 2 7 2" xfId="46201"/>
    <cellStyle name="20% - Accent3 9 5 3 2 8" xfId="10973"/>
    <cellStyle name="20% - Accent3 9 5 3 2 8 2" xfId="32596"/>
    <cellStyle name="20% - Accent3 9 5 3 2 9" xfId="5710"/>
    <cellStyle name="20% - Accent3 9 5 3 3" xfId="3411"/>
    <cellStyle name="20% - Accent3 9 5 3 3 10" xfId="27752"/>
    <cellStyle name="20% - Accent3 9 5 3 3 2" xfId="5011"/>
    <cellStyle name="20% - Accent3 9 5 3 3 2 2" xfId="9560"/>
    <cellStyle name="20% - Accent3 9 5 3 3 2 2 2" xfId="15124"/>
    <cellStyle name="20% - Accent3 9 5 3 3 2 2 2 2" xfId="36736"/>
    <cellStyle name="20% - Accent3 9 5 3 3 2 2 3" xfId="31202"/>
    <cellStyle name="20% - Accent3 9 5 3 3 2 3" xfId="17571"/>
    <cellStyle name="20% - Accent3 9 5 3 3 2 3 2" xfId="39164"/>
    <cellStyle name="20% - Accent3 9 5 3 3 2 4" xfId="20368"/>
    <cellStyle name="20% - Accent3 9 5 3 3 2 4 2" xfId="41947"/>
    <cellStyle name="20% - Accent3 9 5 3 3 2 5" xfId="23153"/>
    <cellStyle name="20% - Accent3 9 5 3 3 2 5 2" xfId="44730"/>
    <cellStyle name="20% - Accent3 9 5 3 3 2 6" xfId="26006"/>
    <cellStyle name="20% - Accent3 9 5 3 3 2 6 2" xfId="47581"/>
    <cellStyle name="20% - Accent3 9 5 3 3 2 7" xfId="12353"/>
    <cellStyle name="20% - Accent3 9 5 3 3 2 7 2" xfId="33976"/>
    <cellStyle name="20% - Accent3 9 5 3 3 2 8" xfId="7141"/>
    <cellStyle name="20% - Accent3 9 5 3 3 2 9" xfId="28787"/>
    <cellStyle name="20% - Accent3 9 5 3 3 3" xfId="8525"/>
    <cellStyle name="20% - Accent3 9 5 3 3 3 2" xfId="14089"/>
    <cellStyle name="20% - Accent3 9 5 3 3 3 2 2" xfId="35701"/>
    <cellStyle name="20% - Accent3 9 5 3 3 3 3" xfId="30167"/>
    <cellStyle name="20% - Accent3 9 5 3 3 4" xfId="16536"/>
    <cellStyle name="20% - Accent3 9 5 3 3 4 2" xfId="38129"/>
    <cellStyle name="20% - Accent3 9 5 3 3 5" xfId="19333"/>
    <cellStyle name="20% - Accent3 9 5 3 3 5 2" xfId="40912"/>
    <cellStyle name="20% - Accent3 9 5 3 3 6" xfId="22118"/>
    <cellStyle name="20% - Accent3 9 5 3 3 6 2" xfId="43695"/>
    <cellStyle name="20% - Accent3 9 5 3 3 7" xfId="24971"/>
    <cellStyle name="20% - Accent3 9 5 3 3 7 2" xfId="46546"/>
    <cellStyle name="20% - Accent3 9 5 3 3 8" xfId="11318"/>
    <cellStyle name="20% - Accent3 9 5 3 3 8 2" xfId="32941"/>
    <cellStyle name="20% - Accent3 9 5 3 3 9" xfId="6055"/>
    <cellStyle name="20% - Accent3 9 5 3 4" xfId="2330"/>
    <cellStyle name="20% - Accent3 9 5 3 4 2" xfId="4064"/>
    <cellStyle name="20% - Accent3 9 5 3 4 2 2" xfId="14177"/>
    <cellStyle name="20% - Accent3 9 5 3 4 2 2 2" xfId="35789"/>
    <cellStyle name="20% - Accent3 9 5 3 4 2 3" xfId="8613"/>
    <cellStyle name="20% - Accent3 9 5 3 4 2 4" xfId="30255"/>
    <cellStyle name="20% - Accent3 9 5 3 4 3" xfId="16624"/>
    <cellStyle name="20% - Accent3 9 5 3 4 3 2" xfId="38217"/>
    <cellStyle name="20% - Accent3 9 5 3 4 4" xfId="19421"/>
    <cellStyle name="20% - Accent3 9 5 3 4 4 2" xfId="41000"/>
    <cellStyle name="20% - Accent3 9 5 3 4 5" xfId="22206"/>
    <cellStyle name="20% - Accent3 9 5 3 4 5 2" xfId="43783"/>
    <cellStyle name="20% - Accent3 9 5 3 4 6" xfId="25059"/>
    <cellStyle name="20% - Accent3 9 5 3 4 6 2" xfId="46634"/>
    <cellStyle name="20% - Accent3 9 5 3 4 7" xfId="11406"/>
    <cellStyle name="20% - Accent3 9 5 3 4 7 2" xfId="33029"/>
    <cellStyle name="20% - Accent3 9 5 3 4 8" xfId="6143"/>
    <cellStyle name="20% - Accent3 9 5 3 4 9" xfId="27840"/>
    <cellStyle name="20% - Accent3 9 5 3 5" xfId="3521"/>
    <cellStyle name="20% - Accent3 9 5 3 5 2" xfId="9907"/>
    <cellStyle name="20% - Accent3 9 5 3 5 2 2" xfId="15469"/>
    <cellStyle name="20% - Accent3 9 5 3 5 2 2 2" xfId="37081"/>
    <cellStyle name="20% - Accent3 9 5 3 5 2 3" xfId="31547"/>
    <cellStyle name="20% - Accent3 9 5 3 5 3" xfId="17916"/>
    <cellStyle name="20% - Accent3 9 5 3 5 3 2" xfId="39509"/>
    <cellStyle name="20% - Accent3 9 5 3 5 4" xfId="20713"/>
    <cellStyle name="20% - Accent3 9 5 3 5 4 2" xfId="42292"/>
    <cellStyle name="20% - Accent3 9 5 3 5 5" xfId="23498"/>
    <cellStyle name="20% - Accent3 9 5 3 5 5 2" xfId="45075"/>
    <cellStyle name="20% - Accent3 9 5 3 5 6" xfId="26351"/>
    <cellStyle name="20% - Accent3 9 5 3 5 6 2" xfId="47926"/>
    <cellStyle name="20% - Accent3 9 5 3 5 7" xfId="12698"/>
    <cellStyle name="20% - Accent3 9 5 3 5 7 2" xfId="34321"/>
    <cellStyle name="20% - Accent3 9 5 3 5 8" xfId="7489"/>
    <cellStyle name="20% - Accent3 9 5 3 5 9" xfId="29132"/>
    <cellStyle name="20% - Accent3 9 5 3 6" xfId="7578"/>
    <cellStyle name="20% - Accent3 9 5 3 6 2" xfId="18261"/>
    <cellStyle name="20% - Accent3 9 5 3 6 2 2" xfId="39854"/>
    <cellStyle name="20% - Accent3 9 5 3 6 3" xfId="21058"/>
    <cellStyle name="20% - Accent3 9 5 3 6 3 2" xfId="42637"/>
    <cellStyle name="20% - Accent3 9 5 3 6 4" xfId="23843"/>
    <cellStyle name="20% - Accent3 9 5 3 6 4 2" xfId="45420"/>
    <cellStyle name="20% - Accent3 9 5 3 6 5" xfId="26696"/>
    <cellStyle name="20% - Accent3 9 5 3 6 5 2" xfId="48271"/>
    <cellStyle name="20% - Accent3 9 5 3 6 6" xfId="13053"/>
    <cellStyle name="20% - Accent3 9 5 3 6 6 2" xfId="34666"/>
    <cellStyle name="20% - Accent3 9 5 3 6 7" xfId="29220"/>
    <cellStyle name="20% - Accent3 9 5 3 7" xfId="10626"/>
    <cellStyle name="20% - Accent3 9 5 3 7 2" xfId="32251"/>
    <cellStyle name="20% - Accent3 9 5 3 8" xfId="13142"/>
    <cellStyle name="20% - Accent3 9 5 3 8 2" xfId="34754"/>
    <cellStyle name="20% - Accent3 9 5 3 9" xfId="15845"/>
    <cellStyle name="20% - Accent3 9 5 3 9 2" xfId="37439"/>
    <cellStyle name="20% - Accent3 9 5 4" xfId="2803"/>
    <cellStyle name="20% - Accent3 9 5 4 10" xfId="27177"/>
    <cellStyle name="20% - Accent3 9 5 4 11" xfId="50317"/>
    <cellStyle name="20% - Accent3 9 5 4 2" xfId="4436"/>
    <cellStyle name="20% - Accent3 9 5 4 2 10" xfId="50318"/>
    <cellStyle name="20% - Accent3 9 5 4 2 2" xfId="8985"/>
    <cellStyle name="20% - Accent3 9 5 4 2 2 2" xfId="14549"/>
    <cellStyle name="20% - Accent3 9 5 4 2 2 2 2" xfId="36161"/>
    <cellStyle name="20% - Accent3 9 5 4 2 2 3" xfId="30627"/>
    <cellStyle name="20% - Accent3 9 5 4 2 3" xfId="16996"/>
    <cellStyle name="20% - Accent3 9 5 4 2 3 2" xfId="38589"/>
    <cellStyle name="20% - Accent3 9 5 4 2 4" xfId="19793"/>
    <cellStyle name="20% - Accent3 9 5 4 2 4 2" xfId="41372"/>
    <cellStyle name="20% - Accent3 9 5 4 2 5" xfId="22578"/>
    <cellStyle name="20% - Accent3 9 5 4 2 5 2" xfId="44155"/>
    <cellStyle name="20% - Accent3 9 5 4 2 6" xfId="25431"/>
    <cellStyle name="20% - Accent3 9 5 4 2 6 2" xfId="47006"/>
    <cellStyle name="20% - Accent3 9 5 4 2 7" xfId="11778"/>
    <cellStyle name="20% - Accent3 9 5 4 2 7 2" xfId="33401"/>
    <cellStyle name="20% - Accent3 9 5 4 2 8" xfId="6564"/>
    <cellStyle name="20% - Accent3 9 5 4 2 9" xfId="28212"/>
    <cellStyle name="20% - Accent3 9 5 4 3" xfId="7950"/>
    <cellStyle name="20% - Accent3 9 5 4 3 2" xfId="13514"/>
    <cellStyle name="20% - Accent3 9 5 4 3 2 2" xfId="35126"/>
    <cellStyle name="20% - Accent3 9 5 4 3 3" xfId="29592"/>
    <cellStyle name="20% - Accent3 9 5 4 4" xfId="15961"/>
    <cellStyle name="20% - Accent3 9 5 4 4 2" xfId="37554"/>
    <cellStyle name="20% - Accent3 9 5 4 5" xfId="18758"/>
    <cellStyle name="20% - Accent3 9 5 4 5 2" xfId="40337"/>
    <cellStyle name="20% - Accent3 9 5 4 6" xfId="21541"/>
    <cellStyle name="20% - Accent3 9 5 4 6 2" xfId="43120"/>
    <cellStyle name="20% - Accent3 9 5 4 7" xfId="24396"/>
    <cellStyle name="20% - Accent3 9 5 4 7 2" xfId="45971"/>
    <cellStyle name="20% - Accent3 9 5 4 8" xfId="10743"/>
    <cellStyle name="20% - Accent3 9 5 4 8 2" xfId="32366"/>
    <cellStyle name="20% - Accent3 9 5 4 9" xfId="5480"/>
    <cellStyle name="20% - Accent3 9 5 5" xfId="3161"/>
    <cellStyle name="20% - Accent3 9 5 5 10" xfId="27522"/>
    <cellStyle name="20% - Accent3 9 5 5 11" xfId="50319"/>
    <cellStyle name="20% - Accent3 9 5 5 2" xfId="4781"/>
    <cellStyle name="20% - Accent3 9 5 5 2 2" xfId="9330"/>
    <cellStyle name="20% - Accent3 9 5 5 2 2 2" xfId="14894"/>
    <cellStyle name="20% - Accent3 9 5 5 2 2 2 2" xfId="36506"/>
    <cellStyle name="20% - Accent3 9 5 5 2 2 3" xfId="30972"/>
    <cellStyle name="20% - Accent3 9 5 5 2 3" xfId="17341"/>
    <cellStyle name="20% - Accent3 9 5 5 2 3 2" xfId="38934"/>
    <cellStyle name="20% - Accent3 9 5 5 2 4" xfId="20138"/>
    <cellStyle name="20% - Accent3 9 5 5 2 4 2" xfId="41717"/>
    <cellStyle name="20% - Accent3 9 5 5 2 5" xfId="22923"/>
    <cellStyle name="20% - Accent3 9 5 5 2 5 2" xfId="44500"/>
    <cellStyle name="20% - Accent3 9 5 5 2 6" xfId="25776"/>
    <cellStyle name="20% - Accent3 9 5 5 2 6 2" xfId="47351"/>
    <cellStyle name="20% - Accent3 9 5 5 2 7" xfId="12123"/>
    <cellStyle name="20% - Accent3 9 5 5 2 7 2" xfId="33746"/>
    <cellStyle name="20% - Accent3 9 5 5 2 8" xfId="6911"/>
    <cellStyle name="20% - Accent3 9 5 5 2 9" xfId="28557"/>
    <cellStyle name="20% - Accent3 9 5 5 3" xfId="8295"/>
    <cellStyle name="20% - Accent3 9 5 5 3 2" xfId="13859"/>
    <cellStyle name="20% - Accent3 9 5 5 3 2 2" xfId="35471"/>
    <cellStyle name="20% - Accent3 9 5 5 3 3" xfId="29937"/>
    <cellStyle name="20% - Accent3 9 5 5 4" xfId="16306"/>
    <cellStyle name="20% - Accent3 9 5 5 4 2" xfId="37899"/>
    <cellStyle name="20% - Accent3 9 5 5 5" xfId="19103"/>
    <cellStyle name="20% - Accent3 9 5 5 5 2" xfId="40682"/>
    <cellStyle name="20% - Accent3 9 5 5 6" xfId="21888"/>
    <cellStyle name="20% - Accent3 9 5 5 6 2" xfId="43465"/>
    <cellStyle name="20% - Accent3 9 5 5 7" xfId="24741"/>
    <cellStyle name="20% - Accent3 9 5 5 7 2" xfId="46316"/>
    <cellStyle name="20% - Accent3 9 5 5 8" xfId="11088"/>
    <cellStyle name="20% - Accent3 9 5 5 8 2" xfId="32711"/>
    <cellStyle name="20% - Accent3 9 5 5 9" xfId="5825"/>
    <cellStyle name="20% - Accent3 9 5 6" xfId="2328"/>
    <cellStyle name="20% - Accent3 9 5 6 2" xfId="4062"/>
    <cellStyle name="20% - Accent3 9 5 6 2 2" xfId="14175"/>
    <cellStyle name="20% - Accent3 9 5 6 2 2 2" xfId="35787"/>
    <cellStyle name="20% - Accent3 9 5 6 2 3" xfId="8611"/>
    <cellStyle name="20% - Accent3 9 5 6 2 4" xfId="30253"/>
    <cellStyle name="20% - Accent3 9 5 6 3" xfId="16622"/>
    <cellStyle name="20% - Accent3 9 5 6 3 2" xfId="38215"/>
    <cellStyle name="20% - Accent3 9 5 6 4" xfId="19419"/>
    <cellStyle name="20% - Accent3 9 5 6 4 2" xfId="40998"/>
    <cellStyle name="20% - Accent3 9 5 6 5" xfId="22204"/>
    <cellStyle name="20% - Accent3 9 5 6 5 2" xfId="43781"/>
    <cellStyle name="20% - Accent3 9 5 6 6" xfId="25057"/>
    <cellStyle name="20% - Accent3 9 5 6 6 2" xfId="46632"/>
    <cellStyle name="20% - Accent3 9 5 6 7" xfId="11404"/>
    <cellStyle name="20% - Accent3 9 5 6 7 2" xfId="33027"/>
    <cellStyle name="20% - Accent3 9 5 6 8" xfId="6141"/>
    <cellStyle name="20% - Accent3 9 5 6 9" xfId="27838"/>
    <cellStyle name="20% - Accent3 9 5 7" xfId="3519"/>
    <cellStyle name="20% - Accent3 9 5 7 2" xfId="9677"/>
    <cellStyle name="20% - Accent3 9 5 7 2 2" xfId="15239"/>
    <cellStyle name="20% - Accent3 9 5 7 2 2 2" xfId="36851"/>
    <cellStyle name="20% - Accent3 9 5 7 2 3" xfId="31317"/>
    <cellStyle name="20% - Accent3 9 5 7 3" xfId="17686"/>
    <cellStyle name="20% - Accent3 9 5 7 3 2" xfId="39279"/>
    <cellStyle name="20% - Accent3 9 5 7 4" xfId="20483"/>
    <cellStyle name="20% - Accent3 9 5 7 4 2" xfId="42062"/>
    <cellStyle name="20% - Accent3 9 5 7 5" xfId="23268"/>
    <cellStyle name="20% - Accent3 9 5 7 5 2" xfId="44845"/>
    <cellStyle name="20% - Accent3 9 5 7 6" xfId="26121"/>
    <cellStyle name="20% - Accent3 9 5 7 6 2" xfId="47696"/>
    <cellStyle name="20% - Accent3 9 5 7 7" xfId="12468"/>
    <cellStyle name="20% - Accent3 9 5 7 7 2" xfId="34091"/>
    <cellStyle name="20% - Accent3 9 5 7 8" xfId="7259"/>
    <cellStyle name="20% - Accent3 9 5 7 9" xfId="28902"/>
    <cellStyle name="20% - Accent3 9 5 8" xfId="7576"/>
    <cellStyle name="20% - Accent3 9 5 8 2" xfId="18031"/>
    <cellStyle name="20% - Accent3 9 5 8 2 2" xfId="39624"/>
    <cellStyle name="20% - Accent3 9 5 8 3" xfId="20828"/>
    <cellStyle name="20% - Accent3 9 5 8 3 2" xfId="42407"/>
    <cellStyle name="20% - Accent3 9 5 8 4" xfId="23613"/>
    <cellStyle name="20% - Accent3 9 5 8 4 2" xfId="45190"/>
    <cellStyle name="20% - Accent3 9 5 8 5" xfId="26466"/>
    <cellStyle name="20% - Accent3 9 5 8 5 2" xfId="48041"/>
    <cellStyle name="20% - Accent3 9 5 8 6" xfId="12823"/>
    <cellStyle name="20% - Accent3 9 5 8 6 2" xfId="34436"/>
    <cellStyle name="20% - Accent3 9 5 8 7" xfId="29218"/>
    <cellStyle name="20% - Accent3 9 5 9" xfId="10396"/>
    <cellStyle name="20% - Accent3 9 5 9 2" xfId="32021"/>
    <cellStyle name="20% - Accent3 9 6" xfId="50320"/>
    <cellStyle name="20% - Accent3 9 6 2" xfId="50321"/>
    <cellStyle name="20% - Accent3 9 6 2 2" xfId="50322"/>
    <cellStyle name="20% - Accent3 9 6 3" xfId="50323"/>
    <cellStyle name="20% - Accent3 9 6 3 2" xfId="50324"/>
    <cellStyle name="20% - Accent3 9 6 4" xfId="50325"/>
    <cellStyle name="20% - Accent3 9 7" xfId="50326"/>
    <cellStyle name="20% - Accent3 9 7 2" xfId="50327"/>
    <cellStyle name="20% - Accent3 9 8" xfId="50328"/>
    <cellStyle name="20% - Accent3 9 8 2" xfId="50329"/>
    <cellStyle name="20% - Accent3 9 9" xfId="50330"/>
    <cellStyle name="20% - Accent3 9 9 2" xfId="50331"/>
    <cellStyle name="20% - Accent4" xfId="208" builtinId="42" customBuiltin="1"/>
    <cellStyle name="20% - Accent4 10" xfId="209"/>
    <cellStyle name="20% - Accent4 10 10" xfId="50332"/>
    <cellStyle name="20% - Accent4 10 2" xfId="50333"/>
    <cellStyle name="20% - Accent4 10 2 2" xfId="50334"/>
    <cellStyle name="20% - Accent4 10 2 2 2" xfId="50335"/>
    <cellStyle name="20% - Accent4 10 2 2 2 2" xfId="50336"/>
    <cellStyle name="20% - Accent4 10 2 2 2 2 2" xfId="50337"/>
    <cellStyle name="20% - Accent4 10 2 2 2 2 2 2" xfId="50338"/>
    <cellStyle name="20% - Accent4 10 2 2 2 2 3" xfId="50339"/>
    <cellStyle name="20% - Accent4 10 2 2 2 2 3 2" xfId="50340"/>
    <cellStyle name="20% - Accent4 10 2 2 2 2 4" xfId="50341"/>
    <cellStyle name="20% - Accent4 10 2 2 2 3" xfId="50342"/>
    <cellStyle name="20% - Accent4 10 2 2 2 3 2" xfId="50343"/>
    <cellStyle name="20% - Accent4 10 2 2 2 4" xfId="50344"/>
    <cellStyle name="20% - Accent4 10 2 2 2 4 2" xfId="50345"/>
    <cellStyle name="20% - Accent4 10 2 2 2 5" xfId="50346"/>
    <cellStyle name="20% - Accent4 10 2 2 3" xfId="50347"/>
    <cellStyle name="20% - Accent4 10 2 2 3 2" xfId="50348"/>
    <cellStyle name="20% - Accent4 10 2 2 3 2 2" xfId="50349"/>
    <cellStyle name="20% - Accent4 10 2 2 3 3" xfId="50350"/>
    <cellStyle name="20% - Accent4 10 2 2 3 3 2" xfId="50351"/>
    <cellStyle name="20% - Accent4 10 2 2 3 4" xfId="50352"/>
    <cellStyle name="20% - Accent4 10 2 2 4" xfId="50353"/>
    <cellStyle name="20% - Accent4 10 2 2 4 2" xfId="50354"/>
    <cellStyle name="20% - Accent4 10 2 2 5" xfId="50355"/>
    <cellStyle name="20% - Accent4 10 2 2 5 2" xfId="50356"/>
    <cellStyle name="20% - Accent4 10 2 2 6" xfId="50357"/>
    <cellStyle name="20% - Accent4 10 2 3" xfId="50358"/>
    <cellStyle name="20% - Accent4 10 2 3 2" xfId="50359"/>
    <cellStyle name="20% - Accent4 10 2 3 2 2" xfId="50360"/>
    <cellStyle name="20% - Accent4 10 2 3 2 2 2" xfId="50361"/>
    <cellStyle name="20% - Accent4 10 2 3 2 3" xfId="50362"/>
    <cellStyle name="20% - Accent4 10 2 3 2 3 2" xfId="50363"/>
    <cellStyle name="20% - Accent4 10 2 3 2 4" xfId="50364"/>
    <cellStyle name="20% - Accent4 10 2 3 3" xfId="50365"/>
    <cellStyle name="20% - Accent4 10 2 3 3 2" xfId="50366"/>
    <cellStyle name="20% - Accent4 10 2 3 4" xfId="50367"/>
    <cellStyle name="20% - Accent4 10 2 3 4 2" xfId="50368"/>
    <cellStyle name="20% - Accent4 10 2 3 5" xfId="50369"/>
    <cellStyle name="20% - Accent4 10 2 4" xfId="50370"/>
    <cellStyle name="20% - Accent4 10 2 4 2" xfId="50371"/>
    <cellStyle name="20% - Accent4 10 2 4 2 2" xfId="50372"/>
    <cellStyle name="20% - Accent4 10 2 4 3" xfId="50373"/>
    <cellStyle name="20% - Accent4 10 2 4 3 2" xfId="50374"/>
    <cellStyle name="20% - Accent4 10 2 4 4" xfId="50375"/>
    <cellStyle name="20% - Accent4 10 2 5" xfId="50376"/>
    <cellStyle name="20% - Accent4 10 2 5 2" xfId="50377"/>
    <cellStyle name="20% - Accent4 10 2 6" xfId="50378"/>
    <cellStyle name="20% - Accent4 10 2 6 2" xfId="50379"/>
    <cellStyle name="20% - Accent4 10 2 7" xfId="50380"/>
    <cellStyle name="20% - Accent4 10 3" xfId="50381"/>
    <cellStyle name="20% - Accent4 10 3 2" xfId="50382"/>
    <cellStyle name="20% - Accent4 10 3 2 2" xfId="50383"/>
    <cellStyle name="20% - Accent4 10 3 2 2 2" xfId="50384"/>
    <cellStyle name="20% - Accent4 10 3 2 2 2 2" xfId="50385"/>
    <cellStyle name="20% - Accent4 10 3 2 2 3" xfId="50386"/>
    <cellStyle name="20% - Accent4 10 3 2 2 3 2" xfId="50387"/>
    <cellStyle name="20% - Accent4 10 3 2 2 4" xfId="50388"/>
    <cellStyle name="20% - Accent4 10 3 2 3" xfId="50389"/>
    <cellStyle name="20% - Accent4 10 3 2 3 2" xfId="50390"/>
    <cellStyle name="20% - Accent4 10 3 2 4" xfId="50391"/>
    <cellStyle name="20% - Accent4 10 3 2 4 2" xfId="50392"/>
    <cellStyle name="20% - Accent4 10 3 2 5" xfId="50393"/>
    <cellStyle name="20% - Accent4 10 3 3" xfId="50394"/>
    <cellStyle name="20% - Accent4 10 3 3 2" xfId="50395"/>
    <cellStyle name="20% - Accent4 10 3 3 2 2" xfId="50396"/>
    <cellStyle name="20% - Accent4 10 3 3 3" xfId="50397"/>
    <cellStyle name="20% - Accent4 10 3 3 3 2" xfId="50398"/>
    <cellStyle name="20% - Accent4 10 3 3 4" xfId="50399"/>
    <cellStyle name="20% - Accent4 10 3 4" xfId="50400"/>
    <cellStyle name="20% - Accent4 10 3 4 2" xfId="50401"/>
    <cellStyle name="20% - Accent4 10 3 5" xfId="50402"/>
    <cellStyle name="20% - Accent4 10 3 5 2" xfId="50403"/>
    <cellStyle name="20% - Accent4 10 3 6" xfId="50404"/>
    <cellStyle name="20% - Accent4 10 4" xfId="50405"/>
    <cellStyle name="20% - Accent4 10 4 2" xfId="50406"/>
    <cellStyle name="20% - Accent4 10 4 2 2" xfId="50407"/>
    <cellStyle name="20% - Accent4 10 4 2 2 2" xfId="50408"/>
    <cellStyle name="20% - Accent4 10 4 2 3" xfId="50409"/>
    <cellStyle name="20% - Accent4 10 4 2 3 2" xfId="50410"/>
    <cellStyle name="20% - Accent4 10 4 2 4" xfId="50411"/>
    <cellStyle name="20% - Accent4 10 4 3" xfId="50412"/>
    <cellStyle name="20% - Accent4 10 4 3 2" xfId="50413"/>
    <cellStyle name="20% - Accent4 10 4 4" xfId="50414"/>
    <cellStyle name="20% - Accent4 10 4 4 2" xfId="50415"/>
    <cellStyle name="20% - Accent4 10 4 5" xfId="50416"/>
    <cellStyle name="20% - Accent4 10 5" xfId="50417"/>
    <cellStyle name="20% - Accent4 10 5 2" xfId="50418"/>
    <cellStyle name="20% - Accent4 10 5 2 2" xfId="50419"/>
    <cellStyle name="20% - Accent4 10 5 3" xfId="50420"/>
    <cellStyle name="20% - Accent4 10 5 3 2" xfId="50421"/>
    <cellStyle name="20% - Accent4 10 5 4" xfId="50422"/>
    <cellStyle name="20% - Accent4 10 6" xfId="50423"/>
    <cellStyle name="20% - Accent4 10 6 2" xfId="50424"/>
    <cellStyle name="20% - Accent4 10 7" xfId="50425"/>
    <cellStyle name="20% - Accent4 10 7 2" xfId="50426"/>
    <cellStyle name="20% - Accent4 10 8" xfId="50427"/>
    <cellStyle name="20% - Accent4 10 8 2" xfId="50428"/>
    <cellStyle name="20% - Accent4 10 9" xfId="50429"/>
    <cellStyle name="20% - Accent4 11" xfId="210"/>
    <cellStyle name="20% - Accent4 11 10" xfId="50430"/>
    <cellStyle name="20% - Accent4 11 2" xfId="50431"/>
    <cellStyle name="20% - Accent4 11 2 2" xfId="50432"/>
    <cellStyle name="20% - Accent4 11 2 2 2" xfId="50433"/>
    <cellStyle name="20% - Accent4 11 2 2 2 2" xfId="50434"/>
    <cellStyle name="20% - Accent4 11 2 2 2 2 2" xfId="50435"/>
    <cellStyle name="20% - Accent4 11 2 2 2 2 2 2" xfId="50436"/>
    <cellStyle name="20% - Accent4 11 2 2 2 2 3" xfId="50437"/>
    <cellStyle name="20% - Accent4 11 2 2 2 2 3 2" xfId="50438"/>
    <cellStyle name="20% - Accent4 11 2 2 2 2 4" xfId="50439"/>
    <cellStyle name="20% - Accent4 11 2 2 2 3" xfId="50440"/>
    <cellStyle name="20% - Accent4 11 2 2 2 3 2" xfId="50441"/>
    <cellStyle name="20% - Accent4 11 2 2 2 4" xfId="50442"/>
    <cellStyle name="20% - Accent4 11 2 2 2 4 2" xfId="50443"/>
    <cellStyle name="20% - Accent4 11 2 2 2 5" xfId="50444"/>
    <cellStyle name="20% - Accent4 11 2 2 3" xfId="50445"/>
    <cellStyle name="20% - Accent4 11 2 2 3 2" xfId="50446"/>
    <cellStyle name="20% - Accent4 11 2 2 3 2 2" xfId="50447"/>
    <cellStyle name="20% - Accent4 11 2 2 3 3" xfId="50448"/>
    <cellStyle name="20% - Accent4 11 2 2 3 3 2" xfId="50449"/>
    <cellStyle name="20% - Accent4 11 2 2 3 4" xfId="50450"/>
    <cellStyle name="20% - Accent4 11 2 2 4" xfId="50451"/>
    <cellStyle name="20% - Accent4 11 2 2 4 2" xfId="50452"/>
    <cellStyle name="20% - Accent4 11 2 2 5" xfId="50453"/>
    <cellStyle name="20% - Accent4 11 2 2 5 2" xfId="50454"/>
    <cellStyle name="20% - Accent4 11 2 2 6" xfId="50455"/>
    <cellStyle name="20% - Accent4 11 2 3" xfId="50456"/>
    <cellStyle name="20% - Accent4 11 2 3 2" xfId="50457"/>
    <cellStyle name="20% - Accent4 11 2 3 2 2" xfId="50458"/>
    <cellStyle name="20% - Accent4 11 2 3 2 2 2" xfId="50459"/>
    <cellStyle name="20% - Accent4 11 2 3 2 3" xfId="50460"/>
    <cellStyle name="20% - Accent4 11 2 3 2 3 2" xfId="50461"/>
    <cellStyle name="20% - Accent4 11 2 3 2 4" xfId="50462"/>
    <cellStyle name="20% - Accent4 11 2 3 3" xfId="50463"/>
    <cellStyle name="20% - Accent4 11 2 3 3 2" xfId="50464"/>
    <cellStyle name="20% - Accent4 11 2 3 4" xfId="50465"/>
    <cellStyle name="20% - Accent4 11 2 3 4 2" xfId="50466"/>
    <cellStyle name="20% - Accent4 11 2 3 5" xfId="50467"/>
    <cellStyle name="20% - Accent4 11 2 4" xfId="50468"/>
    <cellStyle name="20% - Accent4 11 2 4 2" xfId="50469"/>
    <cellStyle name="20% - Accent4 11 2 4 2 2" xfId="50470"/>
    <cellStyle name="20% - Accent4 11 2 4 3" xfId="50471"/>
    <cellStyle name="20% - Accent4 11 2 4 3 2" xfId="50472"/>
    <cellStyle name="20% - Accent4 11 2 4 4" xfId="50473"/>
    <cellStyle name="20% - Accent4 11 2 5" xfId="50474"/>
    <cellStyle name="20% - Accent4 11 2 5 2" xfId="50475"/>
    <cellStyle name="20% - Accent4 11 2 6" xfId="50476"/>
    <cellStyle name="20% - Accent4 11 2 6 2" xfId="50477"/>
    <cellStyle name="20% - Accent4 11 2 7" xfId="50478"/>
    <cellStyle name="20% - Accent4 11 3" xfId="50479"/>
    <cellStyle name="20% - Accent4 11 3 2" xfId="50480"/>
    <cellStyle name="20% - Accent4 11 3 2 2" xfId="50481"/>
    <cellStyle name="20% - Accent4 11 3 2 2 2" xfId="50482"/>
    <cellStyle name="20% - Accent4 11 3 2 2 2 2" xfId="50483"/>
    <cellStyle name="20% - Accent4 11 3 2 2 3" xfId="50484"/>
    <cellStyle name="20% - Accent4 11 3 2 2 3 2" xfId="50485"/>
    <cellStyle name="20% - Accent4 11 3 2 2 4" xfId="50486"/>
    <cellStyle name="20% - Accent4 11 3 2 3" xfId="50487"/>
    <cellStyle name="20% - Accent4 11 3 2 3 2" xfId="50488"/>
    <cellStyle name="20% - Accent4 11 3 2 4" xfId="50489"/>
    <cellStyle name="20% - Accent4 11 3 2 4 2" xfId="50490"/>
    <cellStyle name="20% - Accent4 11 3 2 5" xfId="50491"/>
    <cellStyle name="20% - Accent4 11 3 3" xfId="50492"/>
    <cellStyle name="20% - Accent4 11 3 3 2" xfId="50493"/>
    <cellStyle name="20% - Accent4 11 3 3 2 2" xfId="50494"/>
    <cellStyle name="20% - Accent4 11 3 3 3" xfId="50495"/>
    <cellStyle name="20% - Accent4 11 3 3 3 2" xfId="50496"/>
    <cellStyle name="20% - Accent4 11 3 3 4" xfId="50497"/>
    <cellStyle name="20% - Accent4 11 3 4" xfId="50498"/>
    <cellStyle name="20% - Accent4 11 3 4 2" xfId="50499"/>
    <cellStyle name="20% - Accent4 11 3 5" xfId="50500"/>
    <cellStyle name="20% - Accent4 11 3 5 2" xfId="50501"/>
    <cellStyle name="20% - Accent4 11 3 6" xfId="50502"/>
    <cellStyle name="20% - Accent4 11 4" xfId="50503"/>
    <cellStyle name="20% - Accent4 11 4 2" xfId="50504"/>
    <cellStyle name="20% - Accent4 11 4 2 2" xfId="50505"/>
    <cellStyle name="20% - Accent4 11 4 2 2 2" xfId="50506"/>
    <cellStyle name="20% - Accent4 11 4 2 3" xfId="50507"/>
    <cellStyle name="20% - Accent4 11 4 2 3 2" xfId="50508"/>
    <cellStyle name="20% - Accent4 11 4 2 4" xfId="50509"/>
    <cellStyle name="20% - Accent4 11 4 3" xfId="50510"/>
    <cellStyle name="20% - Accent4 11 4 3 2" xfId="50511"/>
    <cellStyle name="20% - Accent4 11 4 4" xfId="50512"/>
    <cellStyle name="20% - Accent4 11 4 4 2" xfId="50513"/>
    <cellStyle name="20% - Accent4 11 4 5" xfId="50514"/>
    <cellStyle name="20% - Accent4 11 5" xfId="50515"/>
    <cellStyle name="20% - Accent4 11 5 2" xfId="50516"/>
    <cellStyle name="20% - Accent4 11 5 2 2" xfId="50517"/>
    <cellStyle name="20% - Accent4 11 5 3" xfId="50518"/>
    <cellStyle name="20% - Accent4 11 5 3 2" xfId="50519"/>
    <cellStyle name="20% - Accent4 11 5 4" xfId="50520"/>
    <cellStyle name="20% - Accent4 11 6" xfId="50521"/>
    <cellStyle name="20% - Accent4 11 6 2" xfId="50522"/>
    <cellStyle name="20% - Accent4 11 7" xfId="50523"/>
    <cellStyle name="20% - Accent4 11 7 2" xfId="50524"/>
    <cellStyle name="20% - Accent4 11 8" xfId="50525"/>
    <cellStyle name="20% - Accent4 11 8 2" xfId="50526"/>
    <cellStyle name="20% - Accent4 11 9" xfId="50527"/>
    <cellStyle name="20% - Accent4 12" xfId="211"/>
    <cellStyle name="20% - Accent4 12 2" xfId="50529"/>
    <cellStyle name="20% - Accent4 12 2 2" xfId="50530"/>
    <cellStyle name="20% - Accent4 12 2 2 2" xfId="50531"/>
    <cellStyle name="20% - Accent4 12 2 2 2 2" xfId="50532"/>
    <cellStyle name="20% - Accent4 12 2 2 2 2 2" xfId="50533"/>
    <cellStyle name="20% - Accent4 12 2 2 2 3" xfId="50534"/>
    <cellStyle name="20% - Accent4 12 2 2 2 3 2" xfId="50535"/>
    <cellStyle name="20% - Accent4 12 2 2 2 4" xfId="50536"/>
    <cellStyle name="20% - Accent4 12 2 2 3" xfId="50537"/>
    <cellStyle name="20% - Accent4 12 2 2 3 2" xfId="50538"/>
    <cellStyle name="20% - Accent4 12 2 2 4" xfId="50539"/>
    <cellStyle name="20% - Accent4 12 2 2 4 2" xfId="50540"/>
    <cellStyle name="20% - Accent4 12 2 2 5" xfId="50541"/>
    <cellStyle name="20% - Accent4 12 2 3" xfId="50542"/>
    <cellStyle name="20% - Accent4 12 2 3 2" xfId="50543"/>
    <cellStyle name="20% - Accent4 12 2 3 2 2" xfId="50544"/>
    <cellStyle name="20% - Accent4 12 2 3 3" xfId="50545"/>
    <cellStyle name="20% - Accent4 12 2 3 3 2" xfId="50546"/>
    <cellStyle name="20% - Accent4 12 2 3 4" xfId="50547"/>
    <cellStyle name="20% - Accent4 12 2 4" xfId="50548"/>
    <cellStyle name="20% - Accent4 12 2 4 2" xfId="50549"/>
    <cellStyle name="20% - Accent4 12 2 5" xfId="50550"/>
    <cellStyle name="20% - Accent4 12 2 5 2" xfId="50551"/>
    <cellStyle name="20% - Accent4 12 2 6" xfId="50552"/>
    <cellStyle name="20% - Accent4 12 3" xfId="50553"/>
    <cellStyle name="20% - Accent4 12 3 2" xfId="50554"/>
    <cellStyle name="20% - Accent4 12 3 2 2" xfId="50555"/>
    <cellStyle name="20% - Accent4 12 3 2 2 2" xfId="50556"/>
    <cellStyle name="20% - Accent4 12 3 2 3" xfId="50557"/>
    <cellStyle name="20% - Accent4 12 3 2 3 2" xfId="50558"/>
    <cellStyle name="20% - Accent4 12 3 2 4" xfId="50559"/>
    <cellStyle name="20% - Accent4 12 3 3" xfId="50560"/>
    <cellStyle name="20% - Accent4 12 3 3 2" xfId="50561"/>
    <cellStyle name="20% - Accent4 12 3 4" xfId="50562"/>
    <cellStyle name="20% - Accent4 12 3 4 2" xfId="50563"/>
    <cellStyle name="20% - Accent4 12 3 5" xfId="50564"/>
    <cellStyle name="20% - Accent4 12 4" xfId="50565"/>
    <cellStyle name="20% - Accent4 12 4 2" xfId="50566"/>
    <cellStyle name="20% - Accent4 12 4 2 2" xfId="50567"/>
    <cellStyle name="20% - Accent4 12 4 3" xfId="50568"/>
    <cellStyle name="20% - Accent4 12 4 3 2" xfId="50569"/>
    <cellStyle name="20% - Accent4 12 4 4" xfId="50570"/>
    <cellStyle name="20% - Accent4 12 5" xfId="50571"/>
    <cellStyle name="20% - Accent4 12 5 2" xfId="50572"/>
    <cellStyle name="20% - Accent4 12 6" xfId="50573"/>
    <cellStyle name="20% - Accent4 12 6 2" xfId="50574"/>
    <cellStyle name="20% - Accent4 12 7" xfId="50575"/>
    <cellStyle name="20% - Accent4 12 8" xfId="50528"/>
    <cellStyle name="20% - Accent4 13" xfId="212"/>
    <cellStyle name="20% - Accent4 13 2" xfId="50577"/>
    <cellStyle name="20% - Accent4 13 2 2" xfId="50578"/>
    <cellStyle name="20% - Accent4 13 2 2 2" xfId="50579"/>
    <cellStyle name="20% - Accent4 13 2 2 2 2" xfId="50580"/>
    <cellStyle name="20% - Accent4 13 2 2 3" xfId="50581"/>
    <cellStyle name="20% - Accent4 13 2 2 3 2" xfId="50582"/>
    <cellStyle name="20% - Accent4 13 2 2 4" xfId="50583"/>
    <cellStyle name="20% - Accent4 13 2 3" xfId="50584"/>
    <cellStyle name="20% - Accent4 13 2 3 2" xfId="50585"/>
    <cellStyle name="20% - Accent4 13 2 4" xfId="50586"/>
    <cellStyle name="20% - Accent4 13 2 4 2" xfId="50587"/>
    <cellStyle name="20% - Accent4 13 2 5" xfId="50588"/>
    <cellStyle name="20% - Accent4 13 3" xfId="50589"/>
    <cellStyle name="20% - Accent4 13 3 2" xfId="50590"/>
    <cellStyle name="20% - Accent4 13 3 2 2" xfId="50591"/>
    <cellStyle name="20% - Accent4 13 3 3" xfId="50592"/>
    <cellStyle name="20% - Accent4 13 3 3 2" xfId="50593"/>
    <cellStyle name="20% - Accent4 13 3 4" xfId="50594"/>
    <cellStyle name="20% - Accent4 13 4" xfId="50595"/>
    <cellStyle name="20% - Accent4 13 4 2" xfId="50596"/>
    <cellStyle name="20% - Accent4 13 5" xfId="50597"/>
    <cellStyle name="20% - Accent4 13 5 2" xfId="50598"/>
    <cellStyle name="20% - Accent4 13 6" xfId="50599"/>
    <cellStyle name="20% - Accent4 13 7" xfId="50576"/>
    <cellStyle name="20% - Accent4 14" xfId="213"/>
    <cellStyle name="20% - Accent4 14 2" xfId="50601"/>
    <cellStyle name="20% - Accent4 14 2 2" xfId="50602"/>
    <cellStyle name="20% - Accent4 14 2 2 2" xfId="50603"/>
    <cellStyle name="20% - Accent4 14 2 3" xfId="50604"/>
    <cellStyle name="20% - Accent4 14 2 3 2" xfId="50605"/>
    <cellStyle name="20% - Accent4 14 2 4" xfId="50606"/>
    <cellStyle name="20% - Accent4 14 3" xfId="50607"/>
    <cellStyle name="20% - Accent4 14 3 2" xfId="50608"/>
    <cellStyle name="20% - Accent4 14 4" xfId="50609"/>
    <cellStyle name="20% - Accent4 14 4 2" xfId="50610"/>
    <cellStyle name="20% - Accent4 14 5" xfId="50611"/>
    <cellStyle name="20% - Accent4 14 6" xfId="50600"/>
    <cellStyle name="20% - Accent4 15" xfId="214"/>
    <cellStyle name="20% - Accent4 15 2" xfId="50613"/>
    <cellStyle name="20% - Accent4 15 2 2" xfId="50614"/>
    <cellStyle name="20% - Accent4 15 3" xfId="50615"/>
    <cellStyle name="20% - Accent4 15 3 2" xfId="50616"/>
    <cellStyle name="20% - Accent4 15 4" xfId="50617"/>
    <cellStyle name="20% - Accent4 15 5" xfId="50612"/>
    <cellStyle name="20% - Accent4 16" xfId="215"/>
    <cellStyle name="20% - Accent4 16 10" xfId="18450"/>
    <cellStyle name="20% - Accent4 16 10 2" xfId="40029"/>
    <cellStyle name="20% - Accent4 16 11" xfId="21233"/>
    <cellStyle name="20% - Accent4 16 11 2" xfId="42812"/>
    <cellStyle name="20% - Accent4 16 12" xfId="24088"/>
    <cellStyle name="20% - Accent4 16 12 2" xfId="45663"/>
    <cellStyle name="20% - Accent4 16 13" xfId="10061"/>
    <cellStyle name="20% - Accent4 16 13 2" xfId="31701"/>
    <cellStyle name="20% - Accent4 16 14" xfId="5104"/>
    <cellStyle name="20% - Accent4 16 15" xfId="26804"/>
    <cellStyle name="20% - Accent4 16 16" xfId="50618"/>
    <cellStyle name="20% - Accent4 16 2" xfId="2840"/>
    <cellStyle name="20% - Accent4 16 2 10" xfId="27214"/>
    <cellStyle name="20% - Accent4 16 2 11" xfId="50619"/>
    <cellStyle name="20% - Accent4 16 2 2" xfId="4473"/>
    <cellStyle name="20% - Accent4 16 2 2 2" xfId="9022"/>
    <cellStyle name="20% - Accent4 16 2 2 2 2" xfId="14586"/>
    <cellStyle name="20% - Accent4 16 2 2 2 2 2" xfId="36198"/>
    <cellStyle name="20% - Accent4 16 2 2 2 3" xfId="30664"/>
    <cellStyle name="20% - Accent4 16 2 2 3" xfId="17033"/>
    <cellStyle name="20% - Accent4 16 2 2 3 2" xfId="38626"/>
    <cellStyle name="20% - Accent4 16 2 2 4" xfId="19830"/>
    <cellStyle name="20% - Accent4 16 2 2 4 2" xfId="41409"/>
    <cellStyle name="20% - Accent4 16 2 2 5" xfId="22615"/>
    <cellStyle name="20% - Accent4 16 2 2 5 2" xfId="44192"/>
    <cellStyle name="20% - Accent4 16 2 2 6" xfId="25468"/>
    <cellStyle name="20% - Accent4 16 2 2 6 2" xfId="47043"/>
    <cellStyle name="20% - Accent4 16 2 2 7" xfId="11815"/>
    <cellStyle name="20% - Accent4 16 2 2 7 2" xfId="33438"/>
    <cellStyle name="20% - Accent4 16 2 2 8" xfId="6601"/>
    <cellStyle name="20% - Accent4 16 2 2 9" xfId="28249"/>
    <cellStyle name="20% - Accent4 16 2 3" xfId="7987"/>
    <cellStyle name="20% - Accent4 16 2 3 2" xfId="13551"/>
    <cellStyle name="20% - Accent4 16 2 3 2 2" xfId="35163"/>
    <cellStyle name="20% - Accent4 16 2 3 3" xfId="29629"/>
    <cellStyle name="20% - Accent4 16 2 4" xfId="15998"/>
    <cellStyle name="20% - Accent4 16 2 4 2" xfId="37591"/>
    <cellStyle name="20% - Accent4 16 2 5" xfId="18795"/>
    <cellStyle name="20% - Accent4 16 2 5 2" xfId="40374"/>
    <cellStyle name="20% - Accent4 16 2 6" xfId="21578"/>
    <cellStyle name="20% - Accent4 16 2 6 2" xfId="43157"/>
    <cellStyle name="20% - Accent4 16 2 7" xfId="24433"/>
    <cellStyle name="20% - Accent4 16 2 7 2" xfId="46008"/>
    <cellStyle name="20% - Accent4 16 2 8" xfId="10780"/>
    <cellStyle name="20% - Accent4 16 2 8 2" xfId="32403"/>
    <cellStyle name="20% - Accent4 16 2 9" xfId="5517"/>
    <cellStyle name="20% - Accent4 16 3" xfId="3218"/>
    <cellStyle name="20% - Accent4 16 3 10" xfId="27559"/>
    <cellStyle name="20% - Accent4 16 3 2" xfId="4818"/>
    <cellStyle name="20% - Accent4 16 3 2 2" xfId="9367"/>
    <cellStyle name="20% - Accent4 16 3 2 2 2" xfId="14931"/>
    <cellStyle name="20% - Accent4 16 3 2 2 2 2" xfId="36543"/>
    <cellStyle name="20% - Accent4 16 3 2 2 3" xfId="31009"/>
    <cellStyle name="20% - Accent4 16 3 2 3" xfId="17378"/>
    <cellStyle name="20% - Accent4 16 3 2 3 2" xfId="38971"/>
    <cellStyle name="20% - Accent4 16 3 2 4" xfId="20175"/>
    <cellStyle name="20% - Accent4 16 3 2 4 2" xfId="41754"/>
    <cellStyle name="20% - Accent4 16 3 2 5" xfId="22960"/>
    <cellStyle name="20% - Accent4 16 3 2 5 2" xfId="44537"/>
    <cellStyle name="20% - Accent4 16 3 2 6" xfId="25813"/>
    <cellStyle name="20% - Accent4 16 3 2 6 2" xfId="47388"/>
    <cellStyle name="20% - Accent4 16 3 2 7" xfId="12160"/>
    <cellStyle name="20% - Accent4 16 3 2 7 2" xfId="33783"/>
    <cellStyle name="20% - Accent4 16 3 2 8" xfId="6948"/>
    <cellStyle name="20% - Accent4 16 3 2 9" xfId="28594"/>
    <cellStyle name="20% - Accent4 16 3 3" xfId="8332"/>
    <cellStyle name="20% - Accent4 16 3 3 2" xfId="13896"/>
    <cellStyle name="20% - Accent4 16 3 3 2 2" xfId="35508"/>
    <cellStyle name="20% - Accent4 16 3 3 3" xfId="29974"/>
    <cellStyle name="20% - Accent4 16 3 4" xfId="16343"/>
    <cellStyle name="20% - Accent4 16 3 4 2" xfId="37936"/>
    <cellStyle name="20% - Accent4 16 3 5" xfId="19140"/>
    <cellStyle name="20% - Accent4 16 3 5 2" xfId="40719"/>
    <cellStyle name="20% - Accent4 16 3 6" xfId="21925"/>
    <cellStyle name="20% - Accent4 16 3 6 2" xfId="43502"/>
    <cellStyle name="20% - Accent4 16 3 7" xfId="24778"/>
    <cellStyle name="20% - Accent4 16 3 7 2" xfId="46353"/>
    <cellStyle name="20% - Accent4 16 3 8" xfId="11125"/>
    <cellStyle name="20% - Accent4 16 3 8 2" xfId="32748"/>
    <cellStyle name="20% - Accent4 16 3 9" xfId="5862"/>
    <cellStyle name="20% - Accent4 16 4" xfId="2331"/>
    <cellStyle name="20% - Accent4 16 4 2" xfId="4065"/>
    <cellStyle name="20% - Accent4 16 4 2 2" xfId="14178"/>
    <cellStyle name="20% - Accent4 16 4 2 2 2" xfId="35790"/>
    <cellStyle name="20% - Accent4 16 4 2 3" xfId="8614"/>
    <cellStyle name="20% - Accent4 16 4 2 4" xfId="30256"/>
    <cellStyle name="20% - Accent4 16 4 3" xfId="16625"/>
    <cellStyle name="20% - Accent4 16 4 3 2" xfId="38218"/>
    <cellStyle name="20% - Accent4 16 4 4" xfId="19422"/>
    <cellStyle name="20% - Accent4 16 4 4 2" xfId="41001"/>
    <cellStyle name="20% - Accent4 16 4 5" xfId="22207"/>
    <cellStyle name="20% - Accent4 16 4 5 2" xfId="43784"/>
    <cellStyle name="20% - Accent4 16 4 6" xfId="25060"/>
    <cellStyle name="20% - Accent4 16 4 6 2" xfId="46635"/>
    <cellStyle name="20% - Accent4 16 4 7" xfId="11407"/>
    <cellStyle name="20% - Accent4 16 4 7 2" xfId="33030"/>
    <cellStyle name="20% - Accent4 16 4 8" xfId="6144"/>
    <cellStyle name="20% - Accent4 16 4 9" xfId="27841"/>
    <cellStyle name="20% - Accent4 16 5" xfId="3522"/>
    <cellStyle name="20% - Accent4 16 5 2" xfId="9714"/>
    <cellStyle name="20% - Accent4 16 5 2 2" xfId="15276"/>
    <cellStyle name="20% - Accent4 16 5 2 2 2" xfId="36888"/>
    <cellStyle name="20% - Accent4 16 5 2 3" xfId="31354"/>
    <cellStyle name="20% - Accent4 16 5 3" xfId="17723"/>
    <cellStyle name="20% - Accent4 16 5 3 2" xfId="39316"/>
    <cellStyle name="20% - Accent4 16 5 4" xfId="20520"/>
    <cellStyle name="20% - Accent4 16 5 4 2" xfId="42099"/>
    <cellStyle name="20% - Accent4 16 5 5" xfId="23305"/>
    <cellStyle name="20% - Accent4 16 5 5 2" xfId="44882"/>
    <cellStyle name="20% - Accent4 16 5 6" xfId="26158"/>
    <cellStyle name="20% - Accent4 16 5 6 2" xfId="47733"/>
    <cellStyle name="20% - Accent4 16 5 7" xfId="12505"/>
    <cellStyle name="20% - Accent4 16 5 7 2" xfId="34128"/>
    <cellStyle name="20% - Accent4 16 5 8" xfId="7296"/>
    <cellStyle name="20% - Accent4 16 5 9" xfId="28939"/>
    <cellStyle name="20% - Accent4 16 6" xfId="7579"/>
    <cellStyle name="20% - Accent4 16 6 2" xfId="18068"/>
    <cellStyle name="20% - Accent4 16 6 2 2" xfId="39661"/>
    <cellStyle name="20% - Accent4 16 6 3" xfId="20865"/>
    <cellStyle name="20% - Accent4 16 6 3 2" xfId="42444"/>
    <cellStyle name="20% - Accent4 16 6 4" xfId="23650"/>
    <cellStyle name="20% - Accent4 16 6 4 2" xfId="45227"/>
    <cellStyle name="20% - Accent4 16 6 5" xfId="26503"/>
    <cellStyle name="20% - Accent4 16 6 5 2" xfId="48078"/>
    <cellStyle name="20% - Accent4 16 6 6" xfId="12860"/>
    <cellStyle name="20% - Accent4 16 6 6 2" xfId="34473"/>
    <cellStyle name="20% - Accent4 16 6 7" xfId="29221"/>
    <cellStyle name="20% - Accent4 16 7" xfId="10433"/>
    <cellStyle name="20% - Accent4 16 7 2" xfId="32058"/>
    <cellStyle name="20% - Accent4 16 8" xfId="13143"/>
    <cellStyle name="20% - Accent4 16 8 2" xfId="34755"/>
    <cellStyle name="20% - Accent4 16 9" xfId="15652"/>
    <cellStyle name="20% - Accent4 16 9 2" xfId="37246"/>
    <cellStyle name="20% - Accent4 17" xfId="216"/>
    <cellStyle name="20% - Accent4 17 10" xfId="18437"/>
    <cellStyle name="20% - Accent4 17 10 2" xfId="40016"/>
    <cellStyle name="20% - Accent4 17 11" xfId="21220"/>
    <cellStyle name="20% - Accent4 17 11 2" xfId="42799"/>
    <cellStyle name="20% - Accent4 17 12" xfId="24075"/>
    <cellStyle name="20% - Accent4 17 12 2" xfId="45650"/>
    <cellStyle name="20% - Accent4 17 13" xfId="10048"/>
    <cellStyle name="20% - Accent4 17 13 2" xfId="31688"/>
    <cellStyle name="20% - Accent4 17 14" xfId="5105"/>
    <cellStyle name="20% - Accent4 17 15" xfId="26805"/>
    <cellStyle name="20% - Accent4 17 16" xfId="50620"/>
    <cellStyle name="20% - Accent4 17 2" xfId="2827"/>
    <cellStyle name="20% - Accent4 17 2 10" xfId="27201"/>
    <cellStyle name="20% - Accent4 17 2 11" xfId="50621"/>
    <cellStyle name="20% - Accent4 17 2 2" xfId="4460"/>
    <cellStyle name="20% - Accent4 17 2 2 2" xfId="9009"/>
    <cellStyle name="20% - Accent4 17 2 2 2 2" xfId="14573"/>
    <cellStyle name="20% - Accent4 17 2 2 2 2 2" xfId="36185"/>
    <cellStyle name="20% - Accent4 17 2 2 2 3" xfId="30651"/>
    <cellStyle name="20% - Accent4 17 2 2 3" xfId="17020"/>
    <cellStyle name="20% - Accent4 17 2 2 3 2" xfId="38613"/>
    <cellStyle name="20% - Accent4 17 2 2 4" xfId="19817"/>
    <cellStyle name="20% - Accent4 17 2 2 4 2" xfId="41396"/>
    <cellStyle name="20% - Accent4 17 2 2 5" xfId="22602"/>
    <cellStyle name="20% - Accent4 17 2 2 5 2" xfId="44179"/>
    <cellStyle name="20% - Accent4 17 2 2 6" xfId="25455"/>
    <cellStyle name="20% - Accent4 17 2 2 6 2" xfId="47030"/>
    <cellStyle name="20% - Accent4 17 2 2 7" xfId="11802"/>
    <cellStyle name="20% - Accent4 17 2 2 7 2" xfId="33425"/>
    <cellStyle name="20% - Accent4 17 2 2 8" xfId="6588"/>
    <cellStyle name="20% - Accent4 17 2 2 9" xfId="28236"/>
    <cellStyle name="20% - Accent4 17 2 3" xfId="7974"/>
    <cellStyle name="20% - Accent4 17 2 3 2" xfId="13538"/>
    <cellStyle name="20% - Accent4 17 2 3 2 2" xfId="35150"/>
    <cellStyle name="20% - Accent4 17 2 3 3" xfId="29616"/>
    <cellStyle name="20% - Accent4 17 2 4" xfId="15985"/>
    <cellStyle name="20% - Accent4 17 2 4 2" xfId="37578"/>
    <cellStyle name="20% - Accent4 17 2 5" xfId="18782"/>
    <cellStyle name="20% - Accent4 17 2 5 2" xfId="40361"/>
    <cellStyle name="20% - Accent4 17 2 6" xfId="21565"/>
    <cellStyle name="20% - Accent4 17 2 6 2" xfId="43144"/>
    <cellStyle name="20% - Accent4 17 2 7" xfId="24420"/>
    <cellStyle name="20% - Accent4 17 2 7 2" xfId="45995"/>
    <cellStyle name="20% - Accent4 17 2 8" xfId="10767"/>
    <cellStyle name="20% - Accent4 17 2 8 2" xfId="32390"/>
    <cellStyle name="20% - Accent4 17 2 9" xfId="5504"/>
    <cellStyle name="20% - Accent4 17 3" xfId="3205"/>
    <cellStyle name="20% - Accent4 17 3 10" xfId="27546"/>
    <cellStyle name="20% - Accent4 17 3 2" xfId="4805"/>
    <cellStyle name="20% - Accent4 17 3 2 2" xfId="9354"/>
    <cellStyle name="20% - Accent4 17 3 2 2 2" xfId="14918"/>
    <cellStyle name="20% - Accent4 17 3 2 2 2 2" xfId="36530"/>
    <cellStyle name="20% - Accent4 17 3 2 2 3" xfId="30996"/>
    <cellStyle name="20% - Accent4 17 3 2 3" xfId="17365"/>
    <cellStyle name="20% - Accent4 17 3 2 3 2" xfId="38958"/>
    <cellStyle name="20% - Accent4 17 3 2 4" xfId="20162"/>
    <cellStyle name="20% - Accent4 17 3 2 4 2" xfId="41741"/>
    <cellStyle name="20% - Accent4 17 3 2 5" xfId="22947"/>
    <cellStyle name="20% - Accent4 17 3 2 5 2" xfId="44524"/>
    <cellStyle name="20% - Accent4 17 3 2 6" xfId="25800"/>
    <cellStyle name="20% - Accent4 17 3 2 6 2" xfId="47375"/>
    <cellStyle name="20% - Accent4 17 3 2 7" xfId="12147"/>
    <cellStyle name="20% - Accent4 17 3 2 7 2" xfId="33770"/>
    <cellStyle name="20% - Accent4 17 3 2 8" xfId="6935"/>
    <cellStyle name="20% - Accent4 17 3 2 9" xfId="28581"/>
    <cellStyle name="20% - Accent4 17 3 3" xfId="8319"/>
    <cellStyle name="20% - Accent4 17 3 3 2" xfId="13883"/>
    <cellStyle name="20% - Accent4 17 3 3 2 2" xfId="35495"/>
    <cellStyle name="20% - Accent4 17 3 3 3" xfId="29961"/>
    <cellStyle name="20% - Accent4 17 3 4" xfId="16330"/>
    <cellStyle name="20% - Accent4 17 3 4 2" xfId="37923"/>
    <cellStyle name="20% - Accent4 17 3 5" xfId="19127"/>
    <cellStyle name="20% - Accent4 17 3 5 2" xfId="40706"/>
    <cellStyle name="20% - Accent4 17 3 6" xfId="21912"/>
    <cellStyle name="20% - Accent4 17 3 6 2" xfId="43489"/>
    <cellStyle name="20% - Accent4 17 3 7" xfId="24765"/>
    <cellStyle name="20% - Accent4 17 3 7 2" xfId="46340"/>
    <cellStyle name="20% - Accent4 17 3 8" xfId="11112"/>
    <cellStyle name="20% - Accent4 17 3 8 2" xfId="32735"/>
    <cellStyle name="20% - Accent4 17 3 9" xfId="5849"/>
    <cellStyle name="20% - Accent4 17 4" xfId="2332"/>
    <cellStyle name="20% - Accent4 17 4 2" xfId="4066"/>
    <cellStyle name="20% - Accent4 17 4 2 2" xfId="14179"/>
    <cellStyle name="20% - Accent4 17 4 2 2 2" xfId="35791"/>
    <cellStyle name="20% - Accent4 17 4 2 3" xfId="8615"/>
    <cellStyle name="20% - Accent4 17 4 2 4" xfId="30257"/>
    <cellStyle name="20% - Accent4 17 4 3" xfId="16626"/>
    <cellStyle name="20% - Accent4 17 4 3 2" xfId="38219"/>
    <cellStyle name="20% - Accent4 17 4 4" xfId="19423"/>
    <cellStyle name="20% - Accent4 17 4 4 2" xfId="41002"/>
    <cellStyle name="20% - Accent4 17 4 5" xfId="22208"/>
    <cellStyle name="20% - Accent4 17 4 5 2" xfId="43785"/>
    <cellStyle name="20% - Accent4 17 4 6" xfId="25061"/>
    <cellStyle name="20% - Accent4 17 4 6 2" xfId="46636"/>
    <cellStyle name="20% - Accent4 17 4 7" xfId="11408"/>
    <cellStyle name="20% - Accent4 17 4 7 2" xfId="33031"/>
    <cellStyle name="20% - Accent4 17 4 8" xfId="6145"/>
    <cellStyle name="20% - Accent4 17 4 9" xfId="27842"/>
    <cellStyle name="20% - Accent4 17 5" xfId="3523"/>
    <cellStyle name="20% - Accent4 17 5 2" xfId="9701"/>
    <cellStyle name="20% - Accent4 17 5 2 2" xfId="15263"/>
    <cellStyle name="20% - Accent4 17 5 2 2 2" xfId="36875"/>
    <cellStyle name="20% - Accent4 17 5 2 3" xfId="31341"/>
    <cellStyle name="20% - Accent4 17 5 3" xfId="17710"/>
    <cellStyle name="20% - Accent4 17 5 3 2" xfId="39303"/>
    <cellStyle name="20% - Accent4 17 5 4" xfId="20507"/>
    <cellStyle name="20% - Accent4 17 5 4 2" xfId="42086"/>
    <cellStyle name="20% - Accent4 17 5 5" xfId="23292"/>
    <cellStyle name="20% - Accent4 17 5 5 2" xfId="44869"/>
    <cellStyle name="20% - Accent4 17 5 6" xfId="26145"/>
    <cellStyle name="20% - Accent4 17 5 6 2" xfId="47720"/>
    <cellStyle name="20% - Accent4 17 5 7" xfId="12492"/>
    <cellStyle name="20% - Accent4 17 5 7 2" xfId="34115"/>
    <cellStyle name="20% - Accent4 17 5 8" xfId="7283"/>
    <cellStyle name="20% - Accent4 17 5 9" xfId="28926"/>
    <cellStyle name="20% - Accent4 17 6" xfId="7580"/>
    <cellStyle name="20% - Accent4 17 6 2" xfId="18055"/>
    <cellStyle name="20% - Accent4 17 6 2 2" xfId="39648"/>
    <cellStyle name="20% - Accent4 17 6 3" xfId="20852"/>
    <cellStyle name="20% - Accent4 17 6 3 2" xfId="42431"/>
    <cellStyle name="20% - Accent4 17 6 4" xfId="23637"/>
    <cellStyle name="20% - Accent4 17 6 4 2" xfId="45214"/>
    <cellStyle name="20% - Accent4 17 6 5" xfId="26490"/>
    <cellStyle name="20% - Accent4 17 6 5 2" xfId="48065"/>
    <cellStyle name="20% - Accent4 17 6 6" xfId="12847"/>
    <cellStyle name="20% - Accent4 17 6 6 2" xfId="34460"/>
    <cellStyle name="20% - Accent4 17 6 7" xfId="29222"/>
    <cellStyle name="20% - Accent4 17 7" xfId="10420"/>
    <cellStyle name="20% - Accent4 17 7 2" xfId="32045"/>
    <cellStyle name="20% - Accent4 17 8" xfId="13144"/>
    <cellStyle name="20% - Accent4 17 8 2" xfId="34756"/>
    <cellStyle name="20% - Accent4 17 9" xfId="15639"/>
    <cellStyle name="20% - Accent4 17 9 2" xfId="37233"/>
    <cellStyle name="20% - Accent4 18" xfId="217"/>
    <cellStyle name="20% - Accent4 18 10" xfId="26806"/>
    <cellStyle name="20% - Accent4 18 11" xfId="50622"/>
    <cellStyle name="20% - Accent4 18 2" xfId="2333"/>
    <cellStyle name="20% - Accent4 18 2 2" xfId="4067"/>
    <cellStyle name="20% - Accent4 18 2 2 2" xfId="14180"/>
    <cellStyle name="20% - Accent4 18 2 2 2 2" xfId="35792"/>
    <cellStyle name="20% - Accent4 18 2 2 3" xfId="8616"/>
    <cellStyle name="20% - Accent4 18 2 2 4" xfId="30258"/>
    <cellStyle name="20% - Accent4 18 2 3" xfId="16627"/>
    <cellStyle name="20% - Accent4 18 2 3 2" xfId="38220"/>
    <cellStyle name="20% - Accent4 18 2 4" xfId="19424"/>
    <cellStyle name="20% - Accent4 18 2 4 2" xfId="41003"/>
    <cellStyle name="20% - Accent4 18 2 5" xfId="22209"/>
    <cellStyle name="20% - Accent4 18 2 5 2" xfId="43786"/>
    <cellStyle name="20% - Accent4 18 2 6" xfId="25062"/>
    <cellStyle name="20% - Accent4 18 2 6 2" xfId="46637"/>
    <cellStyle name="20% - Accent4 18 2 7" xfId="11409"/>
    <cellStyle name="20% - Accent4 18 2 7 2" xfId="33032"/>
    <cellStyle name="20% - Accent4 18 2 8" xfId="6146"/>
    <cellStyle name="20% - Accent4 18 2 9" xfId="27843"/>
    <cellStyle name="20% - Accent4 18 3" xfId="3524"/>
    <cellStyle name="20% - Accent4 18 3 2" xfId="13145"/>
    <cellStyle name="20% - Accent4 18 3 2 2" xfId="34757"/>
    <cellStyle name="20% - Accent4 18 3 3" xfId="7581"/>
    <cellStyle name="20% - Accent4 18 3 4" xfId="29223"/>
    <cellStyle name="20% - Accent4 18 4" xfId="15511"/>
    <cellStyle name="20% - Accent4 18 4 2" xfId="37105"/>
    <cellStyle name="20% - Accent4 18 5" xfId="18309"/>
    <cellStyle name="20% - Accent4 18 5 2" xfId="39888"/>
    <cellStyle name="20% - Accent4 18 6" xfId="21092"/>
    <cellStyle name="20% - Accent4 18 6 2" xfId="42671"/>
    <cellStyle name="20% - Accent4 18 7" xfId="23947"/>
    <cellStyle name="20% - Accent4 18 7 2" xfId="45522"/>
    <cellStyle name="20% - Accent4 18 8" xfId="10283"/>
    <cellStyle name="20% - Accent4 18 8 2" xfId="31917"/>
    <cellStyle name="20% - Accent4 18 9" xfId="5106"/>
    <cellStyle name="20% - Accent4 19" xfId="2702"/>
    <cellStyle name="20% - Accent4 19 10" xfId="27076"/>
    <cellStyle name="20% - Accent4 19 2" xfId="4335"/>
    <cellStyle name="20% - Accent4 19 2 2" xfId="8884"/>
    <cellStyle name="20% - Accent4 19 2 2 2" xfId="14448"/>
    <cellStyle name="20% - Accent4 19 2 2 2 2" xfId="36060"/>
    <cellStyle name="20% - Accent4 19 2 2 3" xfId="30526"/>
    <cellStyle name="20% - Accent4 19 2 3" xfId="16895"/>
    <cellStyle name="20% - Accent4 19 2 3 2" xfId="38488"/>
    <cellStyle name="20% - Accent4 19 2 4" xfId="19692"/>
    <cellStyle name="20% - Accent4 19 2 4 2" xfId="41271"/>
    <cellStyle name="20% - Accent4 19 2 5" xfId="22477"/>
    <cellStyle name="20% - Accent4 19 2 5 2" xfId="44054"/>
    <cellStyle name="20% - Accent4 19 2 6" xfId="25330"/>
    <cellStyle name="20% - Accent4 19 2 6 2" xfId="46905"/>
    <cellStyle name="20% - Accent4 19 2 7" xfId="11677"/>
    <cellStyle name="20% - Accent4 19 2 7 2" xfId="33300"/>
    <cellStyle name="20% - Accent4 19 2 8" xfId="6463"/>
    <cellStyle name="20% - Accent4 19 2 9" xfId="28111"/>
    <cellStyle name="20% - Accent4 19 3" xfId="7849"/>
    <cellStyle name="20% - Accent4 19 3 2" xfId="13413"/>
    <cellStyle name="20% - Accent4 19 3 2 2" xfId="35025"/>
    <cellStyle name="20% - Accent4 19 3 3" xfId="29491"/>
    <cellStyle name="20% - Accent4 19 4" xfId="15860"/>
    <cellStyle name="20% - Accent4 19 4 2" xfId="37453"/>
    <cellStyle name="20% - Accent4 19 5" xfId="18657"/>
    <cellStyle name="20% - Accent4 19 5 2" xfId="40236"/>
    <cellStyle name="20% - Accent4 19 6" xfId="21440"/>
    <cellStyle name="20% - Accent4 19 6 2" xfId="43019"/>
    <cellStyle name="20% - Accent4 19 7" xfId="24295"/>
    <cellStyle name="20% - Accent4 19 7 2" xfId="45870"/>
    <cellStyle name="20% - Accent4 19 8" xfId="10642"/>
    <cellStyle name="20% - Accent4 19 8 2" xfId="32265"/>
    <cellStyle name="20% - Accent4 19 9" xfId="5379"/>
    <cellStyle name="20% - Accent4 2" xfId="218"/>
    <cellStyle name="20% - Accent4 2 2" xfId="219"/>
    <cellStyle name="20% - Accent4 2 3" xfId="220"/>
    <cellStyle name="20% - Accent4 2 4" xfId="221"/>
    <cellStyle name="20% - Accent4 2 5" xfId="222"/>
    <cellStyle name="20% - Accent4 2 6" xfId="223"/>
    <cellStyle name="20% - Accent4 2 7" xfId="224"/>
    <cellStyle name="20% - Accent4 2 8" xfId="225"/>
    <cellStyle name="20% - Accent4 20" xfId="3051"/>
    <cellStyle name="20% - Accent4 20 10" xfId="27421"/>
    <cellStyle name="20% - Accent4 20 2" xfId="4680"/>
    <cellStyle name="20% - Accent4 20 2 2" xfId="9229"/>
    <cellStyle name="20% - Accent4 20 2 2 2" xfId="14793"/>
    <cellStyle name="20% - Accent4 20 2 2 2 2" xfId="36405"/>
    <cellStyle name="20% - Accent4 20 2 2 3" xfId="30871"/>
    <cellStyle name="20% - Accent4 20 2 3" xfId="17240"/>
    <cellStyle name="20% - Accent4 20 2 3 2" xfId="38833"/>
    <cellStyle name="20% - Accent4 20 2 4" xfId="20037"/>
    <cellStyle name="20% - Accent4 20 2 4 2" xfId="41616"/>
    <cellStyle name="20% - Accent4 20 2 5" xfId="22822"/>
    <cellStyle name="20% - Accent4 20 2 5 2" xfId="44399"/>
    <cellStyle name="20% - Accent4 20 2 6" xfId="25675"/>
    <cellStyle name="20% - Accent4 20 2 6 2" xfId="47250"/>
    <cellStyle name="20% - Accent4 20 2 7" xfId="12022"/>
    <cellStyle name="20% - Accent4 20 2 7 2" xfId="33645"/>
    <cellStyle name="20% - Accent4 20 2 8" xfId="6810"/>
    <cellStyle name="20% - Accent4 20 2 9" xfId="28456"/>
    <cellStyle name="20% - Accent4 20 3" xfId="8194"/>
    <cellStyle name="20% - Accent4 20 3 2" xfId="13758"/>
    <cellStyle name="20% - Accent4 20 3 2 2" xfId="35370"/>
    <cellStyle name="20% - Accent4 20 3 3" xfId="29836"/>
    <cellStyle name="20% - Accent4 20 4" xfId="16205"/>
    <cellStyle name="20% - Accent4 20 4 2" xfId="37798"/>
    <cellStyle name="20% - Accent4 20 5" xfId="19002"/>
    <cellStyle name="20% - Accent4 20 5 2" xfId="40581"/>
    <cellStyle name="20% - Accent4 20 6" xfId="21786"/>
    <cellStyle name="20% - Accent4 20 6 2" xfId="43364"/>
    <cellStyle name="20% - Accent4 20 7" xfId="24640"/>
    <cellStyle name="20% - Accent4 20 7 2" xfId="46215"/>
    <cellStyle name="20% - Accent4 20 8" xfId="10987"/>
    <cellStyle name="20% - Accent4 20 8 2" xfId="32610"/>
    <cellStyle name="20% - Accent4 20 9" xfId="5724"/>
    <cellStyle name="20% - Accent4 21" xfId="7158"/>
    <cellStyle name="20% - Accent4 21 2" xfId="9576"/>
    <cellStyle name="20% - Accent4 21 2 2" xfId="15138"/>
    <cellStyle name="20% - Accent4 21 2 2 2" xfId="36750"/>
    <cellStyle name="20% - Accent4 21 2 3" xfId="31216"/>
    <cellStyle name="20% - Accent4 21 3" xfId="17585"/>
    <cellStyle name="20% - Accent4 21 3 2" xfId="39178"/>
    <cellStyle name="20% - Accent4 21 4" xfId="20382"/>
    <cellStyle name="20% - Accent4 21 4 2" xfId="41961"/>
    <cellStyle name="20% - Accent4 21 5" xfId="23167"/>
    <cellStyle name="20% - Accent4 21 5 2" xfId="44744"/>
    <cellStyle name="20% - Accent4 21 6" xfId="26020"/>
    <cellStyle name="20% - Accent4 21 6 2" xfId="47595"/>
    <cellStyle name="20% - Accent4 21 7" xfId="12367"/>
    <cellStyle name="20% - Accent4 21 7 2" xfId="33990"/>
    <cellStyle name="20% - Accent4 21 8" xfId="28801"/>
    <cellStyle name="20% - Accent4 22" xfId="12722"/>
    <cellStyle name="20% - Accent4 22 2" xfId="17930"/>
    <cellStyle name="20% - Accent4 22 2 2" xfId="39523"/>
    <cellStyle name="20% - Accent4 22 3" xfId="20727"/>
    <cellStyle name="20% - Accent4 22 3 2" xfId="42306"/>
    <cellStyle name="20% - Accent4 22 4" xfId="23512"/>
    <cellStyle name="20% - Accent4 22 4 2" xfId="45089"/>
    <cellStyle name="20% - Accent4 22 5" xfId="26365"/>
    <cellStyle name="20% - Accent4 22 5 2" xfId="47940"/>
    <cellStyle name="20% - Accent4 22 6" xfId="34335"/>
    <cellStyle name="20% - Accent4 23" xfId="10269"/>
    <cellStyle name="20% - Accent4 23 2" xfId="31908"/>
    <cellStyle name="20% - Accent4 24" xfId="15495"/>
    <cellStyle name="20% - Accent4 24 2" xfId="37095"/>
    <cellStyle name="20% - Accent4 25" xfId="18299"/>
    <cellStyle name="20% - Accent4 25 2" xfId="39878"/>
    <cellStyle name="20% - Accent4 26" xfId="21082"/>
    <cellStyle name="20% - Accent4 26 2" xfId="42661"/>
    <cellStyle name="20% - Accent4 27" xfId="23870"/>
    <cellStyle name="20% - Accent4 27 2" xfId="45446"/>
    <cellStyle name="20% - Accent4 28" xfId="23898"/>
    <cellStyle name="20% - Accent4 28 2" xfId="45474"/>
    <cellStyle name="20% - Accent4 29" xfId="9923"/>
    <cellStyle name="20% - Accent4 29 2" xfId="31563"/>
    <cellStyle name="20% - Accent4 3" xfId="226"/>
    <cellStyle name="20% - Accent4 4" xfId="227"/>
    <cellStyle name="20% - Accent4 5" xfId="228"/>
    <cellStyle name="20% - Accent4 6" xfId="229"/>
    <cellStyle name="20% - Accent4 7" xfId="230"/>
    <cellStyle name="20% - Accent4 8" xfId="231"/>
    <cellStyle name="20% - Accent4 8 10" xfId="50624"/>
    <cellStyle name="20% - Accent4 8 11" xfId="50623"/>
    <cellStyle name="20% - Accent4 8 2" xfId="232"/>
    <cellStyle name="20% - Accent4 8 2 10" xfId="13146"/>
    <cellStyle name="20% - Accent4 8 2 10 2" xfId="34758"/>
    <cellStyle name="20% - Accent4 8 2 11" xfId="15533"/>
    <cellStyle name="20% - Accent4 8 2 11 2" xfId="37127"/>
    <cellStyle name="20% - Accent4 8 2 12" xfId="18331"/>
    <cellStyle name="20% - Accent4 8 2 12 2" xfId="39910"/>
    <cellStyle name="20% - Accent4 8 2 13" xfId="21114"/>
    <cellStyle name="20% - Accent4 8 2 13 2" xfId="42693"/>
    <cellStyle name="20% - Accent4 8 2 14" xfId="23969"/>
    <cellStyle name="20% - Accent4 8 2 14 2" xfId="45544"/>
    <cellStyle name="20% - Accent4 8 2 15" xfId="9942"/>
    <cellStyle name="20% - Accent4 8 2 15 2" xfId="31582"/>
    <cellStyle name="20% - Accent4 8 2 16" xfId="5107"/>
    <cellStyle name="20% - Accent4 8 2 17" xfId="26807"/>
    <cellStyle name="20% - Accent4 8 2 18" xfId="50625"/>
    <cellStyle name="20% - Accent4 8 2 2" xfId="233"/>
    <cellStyle name="20% - Accent4 8 2 2 10" xfId="18469"/>
    <cellStyle name="20% - Accent4 8 2 2 10 2" xfId="40048"/>
    <cellStyle name="20% - Accent4 8 2 2 11" xfId="21252"/>
    <cellStyle name="20% - Accent4 8 2 2 11 2" xfId="42831"/>
    <cellStyle name="20% - Accent4 8 2 2 12" xfId="24107"/>
    <cellStyle name="20% - Accent4 8 2 2 12 2" xfId="45682"/>
    <cellStyle name="20% - Accent4 8 2 2 13" xfId="10080"/>
    <cellStyle name="20% - Accent4 8 2 2 13 2" xfId="31720"/>
    <cellStyle name="20% - Accent4 8 2 2 14" xfId="5108"/>
    <cellStyle name="20% - Accent4 8 2 2 15" xfId="26808"/>
    <cellStyle name="20% - Accent4 8 2 2 16" xfId="50626"/>
    <cellStyle name="20% - Accent4 8 2 2 2" xfId="2859"/>
    <cellStyle name="20% - Accent4 8 2 2 2 10" xfId="27233"/>
    <cellStyle name="20% - Accent4 8 2 2 2 11" xfId="50627"/>
    <cellStyle name="20% - Accent4 8 2 2 2 2" xfId="4492"/>
    <cellStyle name="20% - Accent4 8 2 2 2 2 10" xfId="50628"/>
    <cellStyle name="20% - Accent4 8 2 2 2 2 2" xfId="9041"/>
    <cellStyle name="20% - Accent4 8 2 2 2 2 2 2" xfId="14605"/>
    <cellStyle name="20% - Accent4 8 2 2 2 2 2 2 2" xfId="36217"/>
    <cellStyle name="20% - Accent4 8 2 2 2 2 2 2 2 2" xfId="50631"/>
    <cellStyle name="20% - Accent4 8 2 2 2 2 2 2 3" xfId="50630"/>
    <cellStyle name="20% - Accent4 8 2 2 2 2 2 3" xfId="30683"/>
    <cellStyle name="20% - Accent4 8 2 2 2 2 2 3 2" xfId="50633"/>
    <cellStyle name="20% - Accent4 8 2 2 2 2 2 3 3" xfId="50632"/>
    <cellStyle name="20% - Accent4 8 2 2 2 2 2 4" xfId="50634"/>
    <cellStyle name="20% - Accent4 8 2 2 2 2 2 5" xfId="50629"/>
    <cellStyle name="20% - Accent4 8 2 2 2 2 3" xfId="17052"/>
    <cellStyle name="20% - Accent4 8 2 2 2 2 3 2" xfId="38645"/>
    <cellStyle name="20% - Accent4 8 2 2 2 2 3 2 2" xfId="50636"/>
    <cellStyle name="20% - Accent4 8 2 2 2 2 3 3" xfId="50635"/>
    <cellStyle name="20% - Accent4 8 2 2 2 2 4" xfId="19849"/>
    <cellStyle name="20% - Accent4 8 2 2 2 2 4 2" xfId="41428"/>
    <cellStyle name="20% - Accent4 8 2 2 2 2 4 2 2" xfId="50638"/>
    <cellStyle name="20% - Accent4 8 2 2 2 2 4 3" xfId="50637"/>
    <cellStyle name="20% - Accent4 8 2 2 2 2 5" xfId="22634"/>
    <cellStyle name="20% - Accent4 8 2 2 2 2 5 2" xfId="44211"/>
    <cellStyle name="20% - Accent4 8 2 2 2 2 5 3" xfId="50639"/>
    <cellStyle name="20% - Accent4 8 2 2 2 2 6" xfId="25487"/>
    <cellStyle name="20% - Accent4 8 2 2 2 2 6 2" xfId="47062"/>
    <cellStyle name="20% - Accent4 8 2 2 2 2 7" xfId="11834"/>
    <cellStyle name="20% - Accent4 8 2 2 2 2 7 2" xfId="33457"/>
    <cellStyle name="20% - Accent4 8 2 2 2 2 8" xfId="6620"/>
    <cellStyle name="20% - Accent4 8 2 2 2 2 9" xfId="28268"/>
    <cellStyle name="20% - Accent4 8 2 2 2 3" xfId="8006"/>
    <cellStyle name="20% - Accent4 8 2 2 2 3 2" xfId="13570"/>
    <cellStyle name="20% - Accent4 8 2 2 2 3 2 2" xfId="35182"/>
    <cellStyle name="20% - Accent4 8 2 2 2 3 2 2 2" xfId="50642"/>
    <cellStyle name="20% - Accent4 8 2 2 2 3 2 3" xfId="50641"/>
    <cellStyle name="20% - Accent4 8 2 2 2 3 3" xfId="29648"/>
    <cellStyle name="20% - Accent4 8 2 2 2 3 3 2" xfId="50644"/>
    <cellStyle name="20% - Accent4 8 2 2 2 3 3 3" xfId="50643"/>
    <cellStyle name="20% - Accent4 8 2 2 2 3 4" xfId="50645"/>
    <cellStyle name="20% - Accent4 8 2 2 2 3 5" xfId="50640"/>
    <cellStyle name="20% - Accent4 8 2 2 2 4" xfId="16017"/>
    <cellStyle name="20% - Accent4 8 2 2 2 4 2" xfId="37610"/>
    <cellStyle name="20% - Accent4 8 2 2 2 4 2 2" xfId="50647"/>
    <cellStyle name="20% - Accent4 8 2 2 2 4 3" xfId="50646"/>
    <cellStyle name="20% - Accent4 8 2 2 2 5" xfId="18814"/>
    <cellStyle name="20% - Accent4 8 2 2 2 5 2" xfId="40393"/>
    <cellStyle name="20% - Accent4 8 2 2 2 5 2 2" xfId="50649"/>
    <cellStyle name="20% - Accent4 8 2 2 2 5 3" xfId="50648"/>
    <cellStyle name="20% - Accent4 8 2 2 2 6" xfId="21597"/>
    <cellStyle name="20% - Accent4 8 2 2 2 6 2" xfId="43176"/>
    <cellStyle name="20% - Accent4 8 2 2 2 6 3" xfId="50650"/>
    <cellStyle name="20% - Accent4 8 2 2 2 7" xfId="24452"/>
    <cellStyle name="20% - Accent4 8 2 2 2 7 2" xfId="46027"/>
    <cellStyle name="20% - Accent4 8 2 2 2 8" xfId="10799"/>
    <cellStyle name="20% - Accent4 8 2 2 2 8 2" xfId="32422"/>
    <cellStyle name="20% - Accent4 8 2 2 2 9" xfId="5536"/>
    <cellStyle name="20% - Accent4 8 2 2 3" xfId="3237"/>
    <cellStyle name="20% - Accent4 8 2 2 3 10" xfId="27578"/>
    <cellStyle name="20% - Accent4 8 2 2 3 11" xfId="50651"/>
    <cellStyle name="20% - Accent4 8 2 2 3 2" xfId="4837"/>
    <cellStyle name="20% - Accent4 8 2 2 3 2 10" xfId="50652"/>
    <cellStyle name="20% - Accent4 8 2 2 3 2 2" xfId="9386"/>
    <cellStyle name="20% - Accent4 8 2 2 3 2 2 2" xfId="14950"/>
    <cellStyle name="20% - Accent4 8 2 2 3 2 2 2 2" xfId="36562"/>
    <cellStyle name="20% - Accent4 8 2 2 3 2 2 2 3" xfId="50654"/>
    <cellStyle name="20% - Accent4 8 2 2 3 2 2 3" xfId="31028"/>
    <cellStyle name="20% - Accent4 8 2 2 3 2 2 4" xfId="50653"/>
    <cellStyle name="20% - Accent4 8 2 2 3 2 3" xfId="17397"/>
    <cellStyle name="20% - Accent4 8 2 2 3 2 3 2" xfId="38990"/>
    <cellStyle name="20% - Accent4 8 2 2 3 2 3 2 2" xfId="50656"/>
    <cellStyle name="20% - Accent4 8 2 2 3 2 3 3" xfId="50655"/>
    <cellStyle name="20% - Accent4 8 2 2 3 2 4" xfId="20194"/>
    <cellStyle name="20% - Accent4 8 2 2 3 2 4 2" xfId="41773"/>
    <cellStyle name="20% - Accent4 8 2 2 3 2 4 3" xfId="50657"/>
    <cellStyle name="20% - Accent4 8 2 2 3 2 5" xfId="22979"/>
    <cellStyle name="20% - Accent4 8 2 2 3 2 5 2" xfId="44556"/>
    <cellStyle name="20% - Accent4 8 2 2 3 2 6" xfId="25832"/>
    <cellStyle name="20% - Accent4 8 2 2 3 2 6 2" xfId="47407"/>
    <cellStyle name="20% - Accent4 8 2 2 3 2 7" xfId="12179"/>
    <cellStyle name="20% - Accent4 8 2 2 3 2 7 2" xfId="33802"/>
    <cellStyle name="20% - Accent4 8 2 2 3 2 8" xfId="6967"/>
    <cellStyle name="20% - Accent4 8 2 2 3 2 9" xfId="28613"/>
    <cellStyle name="20% - Accent4 8 2 2 3 3" xfId="8351"/>
    <cellStyle name="20% - Accent4 8 2 2 3 3 2" xfId="13915"/>
    <cellStyle name="20% - Accent4 8 2 2 3 3 2 2" xfId="35527"/>
    <cellStyle name="20% - Accent4 8 2 2 3 3 2 3" xfId="50659"/>
    <cellStyle name="20% - Accent4 8 2 2 3 3 3" xfId="29993"/>
    <cellStyle name="20% - Accent4 8 2 2 3 3 4" xfId="50658"/>
    <cellStyle name="20% - Accent4 8 2 2 3 4" xfId="16362"/>
    <cellStyle name="20% - Accent4 8 2 2 3 4 2" xfId="37955"/>
    <cellStyle name="20% - Accent4 8 2 2 3 4 2 2" xfId="50661"/>
    <cellStyle name="20% - Accent4 8 2 2 3 4 3" xfId="50660"/>
    <cellStyle name="20% - Accent4 8 2 2 3 5" xfId="19159"/>
    <cellStyle name="20% - Accent4 8 2 2 3 5 2" xfId="40738"/>
    <cellStyle name="20% - Accent4 8 2 2 3 5 3" xfId="50662"/>
    <cellStyle name="20% - Accent4 8 2 2 3 6" xfId="21944"/>
    <cellStyle name="20% - Accent4 8 2 2 3 6 2" xfId="43521"/>
    <cellStyle name="20% - Accent4 8 2 2 3 7" xfId="24797"/>
    <cellStyle name="20% - Accent4 8 2 2 3 7 2" xfId="46372"/>
    <cellStyle name="20% - Accent4 8 2 2 3 8" xfId="11144"/>
    <cellStyle name="20% - Accent4 8 2 2 3 8 2" xfId="32767"/>
    <cellStyle name="20% - Accent4 8 2 2 3 9" xfId="5881"/>
    <cellStyle name="20% - Accent4 8 2 2 4" xfId="2335"/>
    <cellStyle name="20% - Accent4 8 2 2 4 10" xfId="50663"/>
    <cellStyle name="20% - Accent4 8 2 2 4 2" xfId="4069"/>
    <cellStyle name="20% - Accent4 8 2 2 4 2 2" xfId="14182"/>
    <cellStyle name="20% - Accent4 8 2 2 4 2 2 2" xfId="35794"/>
    <cellStyle name="20% - Accent4 8 2 2 4 2 2 3" xfId="50665"/>
    <cellStyle name="20% - Accent4 8 2 2 4 2 3" xfId="8618"/>
    <cellStyle name="20% - Accent4 8 2 2 4 2 4" xfId="30260"/>
    <cellStyle name="20% - Accent4 8 2 2 4 2 5" xfId="50664"/>
    <cellStyle name="20% - Accent4 8 2 2 4 3" xfId="16629"/>
    <cellStyle name="20% - Accent4 8 2 2 4 3 2" xfId="38222"/>
    <cellStyle name="20% - Accent4 8 2 2 4 3 2 2" xfId="50667"/>
    <cellStyle name="20% - Accent4 8 2 2 4 3 3" xfId="50666"/>
    <cellStyle name="20% - Accent4 8 2 2 4 4" xfId="19426"/>
    <cellStyle name="20% - Accent4 8 2 2 4 4 2" xfId="41005"/>
    <cellStyle name="20% - Accent4 8 2 2 4 4 3" xfId="50668"/>
    <cellStyle name="20% - Accent4 8 2 2 4 5" xfId="22211"/>
    <cellStyle name="20% - Accent4 8 2 2 4 5 2" xfId="43788"/>
    <cellStyle name="20% - Accent4 8 2 2 4 6" xfId="25064"/>
    <cellStyle name="20% - Accent4 8 2 2 4 6 2" xfId="46639"/>
    <cellStyle name="20% - Accent4 8 2 2 4 7" xfId="11411"/>
    <cellStyle name="20% - Accent4 8 2 2 4 7 2" xfId="33034"/>
    <cellStyle name="20% - Accent4 8 2 2 4 8" xfId="6148"/>
    <cellStyle name="20% - Accent4 8 2 2 4 9" xfId="27845"/>
    <cellStyle name="20% - Accent4 8 2 2 5" xfId="3527"/>
    <cellStyle name="20% - Accent4 8 2 2 5 10" xfId="50669"/>
    <cellStyle name="20% - Accent4 8 2 2 5 2" xfId="9733"/>
    <cellStyle name="20% - Accent4 8 2 2 5 2 2" xfId="15295"/>
    <cellStyle name="20% - Accent4 8 2 2 5 2 2 2" xfId="36907"/>
    <cellStyle name="20% - Accent4 8 2 2 5 2 3" xfId="31373"/>
    <cellStyle name="20% - Accent4 8 2 2 5 2 4" xfId="50670"/>
    <cellStyle name="20% - Accent4 8 2 2 5 3" xfId="17742"/>
    <cellStyle name="20% - Accent4 8 2 2 5 3 2" xfId="39335"/>
    <cellStyle name="20% - Accent4 8 2 2 5 4" xfId="20539"/>
    <cellStyle name="20% - Accent4 8 2 2 5 4 2" xfId="42118"/>
    <cellStyle name="20% - Accent4 8 2 2 5 5" xfId="23324"/>
    <cellStyle name="20% - Accent4 8 2 2 5 5 2" xfId="44901"/>
    <cellStyle name="20% - Accent4 8 2 2 5 6" xfId="26177"/>
    <cellStyle name="20% - Accent4 8 2 2 5 6 2" xfId="47752"/>
    <cellStyle name="20% - Accent4 8 2 2 5 7" xfId="12524"/>
    <cellStyle name="20% - Accent4 8 2 2 5 7 2" xfId="34147"/>
    <cellStyle name="20% - Accent4 8 2 2 5 8" xfId="7315"/>
    <cellStyle name="20% - Accent4 8 2 2 5 9" xfId="28958"/>
    <cellStyle name="20% - Accent4 8 2 2 6" xfId="7583"/>
    <cellStyle name="20% - Accent4 8 2 2 6 2" xfId="18087"/>
    <cellStyle name="20% - Accent4 8 2 2 6 2 2" xfId="39680"/>
    <cellStyle name="20% - Accent4 8 2 2 6 2 3" xfId="50672"/>
    <cellStyle name="20% - Accent4 8 2 2 6 3" xfId="20884"/>
    <cellStyle name="20% - Accent4 8 2 2 6 3 2" xfId="42463"/>
    <cellStyle name="20% - Accent4 8 2 2 6 4" xfId="23669"/>
    <cellStyle name="20% - Accent4 8 2 2 6 4 2" xfId="45246"/>
    <cellStyle name="20% - Accent4 8 2 2 6 5" xfId="26522"/>
    <cellStyle name="20% - Accent4 8 2 2 6 5 2" xfId="48097"/>
    <cellStyle name="20% - Accent4 8 2 2 6 6" xfId="12879"/>
    <cellStyle name="20% - Accent4 8 2 2 6 6 2" xfId="34492"/>
    <cellStyle name="20% - Accent4 8 2 2 6 7" xfId="29225"/>
    <cellStyle name="20% - Accent4 8 2 2 6 8" xfId="50671"/>
    <cellStyle name="20% - Accent4 8 2 2 7" xfId="10452"/>
    <cellStyle name="20% - Accent4 8 2 2 7 2" xfId="32077"/>
    <cellStyle name="20% - Accent4 8 2 2 7 3" xfId="50673"/>
    <cellStyle name="20% - Accent4 8 2 2 8" xfId="13147"/>
    <cellStyle name="20% - Accent4 8 2 2 8 2" xfId="34759"/>
    <cellStyle name="20% - Accent4 8 2 2 9" xfId="15671"/>
    <cellStyle name="20% - Accent4 8 2 2 9 2" xfId="37265"/>
    <cellStyle name="20% - Accent4 8 2 3" xfId="234"/>
    <cellStyle name="20% - Accent4 8 2 3 10" xfId="18561"/>
    <cellStyle name="20% - Accent4 8 2 3 10 2" xfId="40140"/>
    <cellStyle name="20% - Accent4 8 2 3 11" xfId="21344"/>
    <cellStyle name="20% - Accent4 8 2 3 11 2" xfId="42923"/>
    <cellStyle name="20% - Accent4 8 2 3 12" xfId="24199"/>
    <cellStyle name="20% - Accent4 8 2 3 12 2" xfId="45774"/>
    <cellStyle name="20% - Accent4 8 2 3 13" xfId="10172"/>
    <cellStyle name="20% - Accent4 8 2 3 13 2" xfId="31812"/>
    <cellStyle name="20% - Accent4 8 2 3 14" xfId="5109"/>
    <cellStyle name="20% - Accent4 8 2 3 15" xfId="26809"/>
    <cellStyle name="20% - Accent4 8 2 3 16" xfId="50674"/>
    <cellStyle name="20% - Accent4 8 2 3 2" xfId="2951"/>
    <cellStyle name="20% - Accent4 8 2 3 2 10" xfId="27325"/>
    <cellStyle name="20% - Accent4 8 2 3 2 11" xfId="50675"/>
    <cellStyle name="20% - Accent4 8 2 3 2 2" xfId="4584"/>
    <cellStyle name="20% - Accent4 8 2 3 2 2 10" xfId="50676"/>
    <cellStyle name="20% - Accent4 8 2 3 2 2 2" xfId="9133"/>
    <cellStyle name="20% - Accent4 8 2 3 2 2 2 2" xfId="14697"/>
    <cellStyle name="20% - Accent4 8 2 3 2 2 2 2 2" xfId="36309"/>
    <cellStyle name="20% - Accent4 8 2 3 2 2 2 2 3" xfId="50678"/>
    <cellStyle name="20% - Accent4 8 2 3 2 2 2 3" xfId="30775"/>
    <cellStyle name="20% - Accent4 8 2 3 2 2 2 4" xfId="50677"/>
    <cellStyle name="20% - Accent4 8 2 3 2 2 3" xfId="17144"/>
    <cellStyle name="20% - Accent4 8 2 3 2 2 3 2" xfId="38737"/>
    <cellStyle name="20% - Accent4 8 2 3 2 2 3 2 2" xfId="50680"/>
    <cellStyle name="20% - Accent4 8 2 3 2 2 3 3" xfId="50679"/>
    <cellStyle name="20% - Accent4 8 2 3 2 2 4" xfId="19941"/>
    <cellStyle name="20% - Accent4 8 2 3 2 2 4 2" xfId="41520"/>
    <cellStyle name="20% - Accent4 8 2 3 2 2 4 3" xfId="50681"/>
    <cellStyle name="20% - Accent4 8 2 3 2 2 5" xfId="22726"/>
    <cellStyle name="20% - Accent4 8 2 3 2 2 5 2" xfId="44303"/>
    <cellStyle name="20% - Accent4 8 2 3 2 2 6" xfId="25579"/>
    <cellStyle name="20% - Accent4 8 2 3 2 2 6 2" xfId="47154"/>
    <cellStyle name="20% - Accent4 8 2 3 2 2 7" xfId="11926"/>
    <cellStyle name="20% - Accent4 8 2 3 2 2 7 2" xfId="33549"/>
    <cellStyle name="20% - Accent4 8 2 3 2 2 8" xfId="6712"/>
    <cellStyle name="20% - Accent4 8 2 3 2 2 9" xfId="28360"/>
    <cellStyle name="20% - Accent4 8 2 3 2 3" xfId="8098"/>
    <cellStyle name="20% - Accent4 8 2 3 2 3 2" xfId="13662"/>
    <cellStyle name="20% - Accent4 8 2 3 2 3 2 2" xfId="35274"/>
    <cellStyle name="20% - Accent4 8 2 3 2 3 2 3" xfId="50683"/>
    <cellStyle name="20% - Accent4 8 2 3 2 3 3" xfId="29740"/>
    <cellStyle name="20% - Accent4 8 2 3 2 3 4" xfId="50682"/>
    <cellStyle name="20% - Accent4 8 2 3 2 4" xfId="16109"/>
    <cellStyle name="20% - Accent4 8 2 3 2 4 2" xfId="37702"/>
    <cellStyle name="20% - Accent4 8 2 3 2 4 2 2" xfId="50685"/>
    <cellStyle name="20% - Accent4 8 2 3 2 4 3" xfId="50684"/>
    <cellStyle name="20% - Accent4 8 2 3 2 5" xfId="18906"/>
    <cellStyle name="20% - Accent4 8 2 3 2 5 2" xfId="40485"/>
    <cellStyle name="20% - Accent4 8 2 3 2 5 3" xfId="50686"/>
    <cellStyle name="20% - Accent4 8 2 3 2 6" xfId="21689"/>
    <cellStyle name="20% - Accent4 8 2 3 2 6 2" xfId="43268"/>
    <cellStyle name="20% - Accent4 8 2 3 2 7" xfId="24544"/>
    <cellStyle name="20% - Accent4 8 2 3 2 7 2" xfId="46119"/>
    <cellStyle name="20% - Accent4 8 2 3 2 8" xfId="10891"/>
    <cellStyle name="20% - Accent4 8 2 3 2 8 2" xfId="32514"/>
    <cellStyle name="20% - Accent4 8 2 3 2 9" xfId="5628"/>
    <cellStyle name="20% - Accent4 8 2 3 3" xfId="3329"/>
    <cellStyle name="20% - Accent4 8 2 3 3 10" xfId="27670"/>
    <cellStyle name="20% - Accent4 8 2 3 3 11" xfId="50687"/>
    <cellStyle name="20% - Accent4 8 2 3 3 2" xfId="4929"/>
    <cellStyle name="20% - Accent4 8 2 3 3 2 10" xfId="50688"/>
    <cellStyle name="20% - Accent4 8 2 3 3 2 2" xfId="9478"/>
    <cellStyle name="20% - Accent4 8 2 3 3 2 2 2" xfId="15042"/>
    <cellStyle name="20% - Accent4 8 2 3 3 2 2 2 2" xfId="36654"/>
    <cellStyle name="20% - Accent4 8 2 3 3 2 2 3" xfId="31120"/>
    <cellStyle name="20% - Accent4 8 2 3 3 2 2 4" xfId="50689"/>
    <cellStyle name="20% - Accent4 8 2 3 3 2 3" xfId="17489"/>
    <cellStyle name="20% - Accent4 8 2 3 3 2 3 2" xfId="39082"/>
    <cellStyle name="20% - Accent4 8 2 3 3 2 4" xfId="20286"/>
    <cellStyle name="20% - Accent4 8 2 3 3 2 4 2" xfId="41865"/>
    <cellStyle name="20% - Accent4 8 2 3 3 2 5" xfId="23071"/>
    <cellStyle name="20% - Accent4 8 2 3 3 2 5 2" xfId="44648"/>
    <cellStyle name="20% - Accent4 8 2 3 3 2 6" xfId="25924"/>
    <cellStyle name="20% - Accent4 8 2 3 3 2 6 2" xfId="47499"/>
    <cellStyle name="20% - Accent4 8 2 3 3 2 7" xfId="12271"/>
    <cellStyle name="20% - Accent4 8 2 3 3 2 7 2" xfId="33894"/>
    <cellStyle name="20% - Accent4 8 2 3 3 2 8" xfId="7059"/>
    <cellStyle name="20% - Accent4 8 2 3 3 2 9" xfId="28705"/>
    <cellStyle name="20% - Accent4 8 2 3 3 3" xfId="8443"/>
    <cellStyle name="20% - Accent4 8 2 3 3 3 2" xfId="14007"/>
    <cellStyle name="20% - Accent4 8 2 3 3 3 2 2" xfId="35619"/>
    <cellStyle name="20% - Accent4 8 2 3 3 3 2 3" xfId="50691"/>
    <cellStyle name="20% - Accent4 8 2 3 3 3 3" xfId="30085"/>
    <cellStyle name="20% - Accent4 8 2 3 3 3 4" xfId="50690"/>
    <cellStyle name="20% - Accent4 8 2 3 3 4" xfId="16454"/>
    <cellStyle name="20% - Accent4 8 2 3 3 4 2" xfId="38047"/>
    <cellStyle name="20% - Accent4 8 2 3 3 4 3" xfId="50692"/>
    <cellStyle name="20% - Accent4 8 2 3 3 5" xfId="19251"/>
    <cellStyle name="20% - Accent4 8 2 3 3 5 2" xfId="40830"/>
    <cellStyle name="20% - Accent4 8 2 3 3 6" xfId="22036"/>
    <cellStyle name="20% - Accent4 8 2 3 3 6 2" xfId="43613"/>
    <cellStyle name="20% - Accent4 8 2 3 3 7" xfId="24889"/>
    <cellStyle name="20% - Accent4 8 2 3 3 7 2" xfId="46464"/>
    <cellStyle name="20% - Accent4 8 2 3 3 8" xfId="11236"/>
    <cellStyle name="20% - Accent4 8 2 3 3 8 2" xfId="32859"/>
    <cellStyle name="20% - Accent4 8 2 3 3 9" xfId="5973"/>
    <cellStyle name="20% - Accent4 8 2 3 4" xfId="2336"/>
    <cellStyle name="20% - Accent4 8 2 3 4 10" xfId="50693"/>
    <cellStyle name="20% - Accent4 8 2 3 4 2" xfId="4070"/>
    <cellStyle name="20% - Accent4 8 2 3 4 2 2" xfId="14183"/>
    <cellStyle name="20% - Accent4 8 2 3 4 2 2 2" xfId="35795"/>
    <cellStyle name="20% - Accent4 8 2 3 4 2 3" xfId="8619"/>
    <cellStyle name="20% - Accent4 8 2 3 4 2 4" xfId="30261"/>
    <cellStyle name="20% - Accent4 8 2 3 4 2 5" xfId="50694"/>
    <cellStyle name="20% - Accent4 8 2 3 4 3" xfId="16630"/>
    <cellStyle name="20% - Accent4 8 2 3 4 3 2" xfId="38223"/>
    <cellStyle name="20% - Accent4 8 2 3 4 4" xfId="19427"/>
    <cellStyle name="20% - Accent4 8 2 3 4 4 2" xfId="41006"/>
    <cellStyle name="20% - Accent4 8 2 3 4 5" xfId="22212"/>
    <cellStyle name="20% - Accent4 8 2 3 4 5 2" xfId="43789"/>
    <cellStyle name="20% - Accent4 8 2 3 4 6" xfId="25065"/>
    <cellStyle name="20% - Accent4 8 2 3 4 6 2" xfId="46640"/>
    <cellStyle name="20% - Accent4 8 2 3 4 7" xfId="11412"/>
    <cellStyle name="20% - Accent4 8 2 3 4 7 2" xfId="33035"/>
    <cellStyle name="20% - Accent4 8 2 3 4 8" xfId="6149"/>
    <cellStyle name="20% - Accent4 8 2 3 4 9" xfId="27846"/>
    <cellStyle name="20% - Accent4 8 2 3 5" xfId="3528"/>
    <cellStyle name="20% - Accent4 8 2 3 5 10" xfId="50695"/>
    <cellStyle name="20% - Accent4 8 2 3 5 2" xfId="9825"/>
    <cellStyle name="20% - Accent4 8 2 3 5 2 2" xfId="15387"/>
    <cellStyle name="20% - Accent4 8 2 3 5 2 2 2" xfId="36999"/>
    <cellStyle name="20% - Accent4 8 2 3 5 2 3" xfId="31465"/>
    <cellStyle name="20% - Accent4 8 2 3 5 2 4" xfId="50696"/>
    <cellStyle name="20% - Accent4 8 2 3 5 3" xfId="17834"/>
    <cellStyle name="20% - Accent4 8 2 3 5 3 2" xfId="39427"/>
    <cellStyle name="20% - Accent4 8 2 3 5 4" xfId="20631"/>
    <cellStyle name="20% - Accent4 8 2 3 5 4 2" xfId="42210"/>
    <cellStyle name="20% - Accent4 8 2 3 5 5" xfId="23416"/>
    <cellStyle name="20% - Accent4 8 2 3 5 5 2" xfId="44993"/>
    <cellStyle name="20% - Accent4 8 2 3 5 6" xfId="26269"/>
    <cellStyle name="20% - Accent4 8 2 3 5 6 2" xfId="47844"/>
    <cellStyle name="20% - Accent4 8 2 3 5 7" xfId="12616"/>
    <cellStyle name="20% - Accent4 8 2 3 5 7 2" xfId="34239"/>
    <cellStyle name="20% - Accent4 8 2 3 5 8" xfId="7407"/>
    <cellStyle name="20% - Accent4 8 2 3 5 9" xfId="29050"/>
    <cellStyle name="20% - Accent4 8 2 3 6" xfId="7584"/>
    <cellStyle name="20% - Accent4 8 2 3 6 2" xfId="18179"/>
    <cellStyle name="20% - Accent4 8 2 3 6 2 2" xfId="39772"/>
    <cellStyle name="20% - Accent4 8 2 3 6 3" xfId="20976"/>
    <cellStyle name="20% - Accent4 8 2 3 6 3 2" xfId="42555"/>
    <cellStyle name="20% - Accent4 8 2 3 6 4" xfId="23761"/>
    <cellStyle name="20% - Accent4 8 2 3 6 4 2" xfId="45338"/>
    <cellStyle name="20% - Accent4 8 2 3 6 5" xfId="26614"/>
    <cellStyle name="20% - Accent4 8 2 3 6 5 2" xfId="48189"/>
    <cellStyle name="20% - Accent4 8 2 3 6 6" xfId="12971"/>
    <cellStyle name="20% - Accent4 8 2 3 6 6 2" xfId="34584"/>
    <cellStyle name="20% - Accent4 8 2 3 6 7" xfId="29226"/>
    <cellStyle name="20% - Accent4 8 2 3 6 8" xfId="50697"/>
    <cellStyle name="20% - Accent4 8 2 3 7" xfId="10544"/>
    <cellStyle name="20% - Accent4 8 2 3 7 2" xfId="32169"/>
    <cellStyle name="20% - Accent4 8 2 3 8" xfId="13148"/>
    <cellStyle name="20% - Accent4 8 2 3 8 2" xfId="34760"/>
    <cellStyle name="20% - Accent4 8 2 3 9" xfId="15763"/>
    <cellStyle name="20% - Accent4 8 2 3 9 2" xfId="37357"/>
    <cellStyle name="20% - Accent4 8 2 4" xfId="2721"/>
    <cellStyle name="20% - Accent4 8 2 4 10" xfId="27095"/>
    <cellStyle name="20% - Accent4 8 2 4 11" xfId="50698"/>
    <cellStyle name="20% - Accent4 8 2 4 2" xfId="4354"/>
    <cellStyle name="20% - Accent4 8 2 4 2 10" xfId="50699"/>
    <cellStyle name="20% - Accent4 8 2 4 2 2" xfId="8903"/>
    <cellStyle name="20% - Accent4 8 2 4 2 2 2" xfId="14467"/>
    <cellStyle name="20% - Accent4 8 2 4 2 2 2 2" xfId="36079"/>
    <cellStyle name="20% - Accent4 8 2 4 2 2 2 3" xfId="50701"/>
    <cellStyle name="20% - Accent4 8 2 4 2 2 3" xfId="30545"/>
    <cellStyle name="20% - Accent4 8 2 4 2 2 4" xfId="50700"/>
    <cellStyle name="20% - Accent4 8 2 4 2 3" xfId="16914"/>
    <cellStyle name="20% - Accent4 8 2 4 2 3 2" xfId="38507"/>
    <cellStyle name="20% - Accent4 8 2 4 2 3 2 2" xfId="50703"/>
    <cellStyle name="20% - Accent4 8 2 4 2 3 3" xfId="50702"/>
    <cellStyle name="20% - Accent4 8 2 4 2 4" xfId="19711"/>
    <cellStyle name="20% - Accent4 8 2 4 2 4 2" xfId="41290"/>
    <cellStyle name="20% - Accent4 8 2 4 2 4 3" xfId="50704"/>
    <cellStyle name="20% - Accent4 8 2 4 2 5" xfId="22496"/>
    <cellStyle name="20% - Accent4 8 2 4 2 5 2" xfId="44073"/>
    <cellStyle name="20% - Accent4 8 2 4 2 6" xfId="25349"/>
    <cellStyle name="20% - Accent4 8 2 4 2 6 2" xfId="46924"/>
    <cellStyle name="20% - Accent4 8 2 4 2 7" xfId="11696"/>
    <cellStyle name="20% - Accent4 8 2 4 2 7 2" xfId="33319"/>
    <cellStyle name="20% - Accent4 8 2 4 2 8" xfId="6482"/>
    <cellStyle name="20% - Accent4 8 2 4 2 9" xfId="28130"/>
    <cellStyle name="20% - Accent4 8 2 4 3" xfId="7868"/>
    <cellStyle name="20% - Accent4 8 2 4 3 2" xfId="13432"/>
    <cellStyle name="20% - Accent4 8 2 4 3 2 2" xfId="35044"/>
    <cellStyle name="20% - Accent4 8 2 4 3 2 3" xfId="50706"/>
    <cellStyle name="20% - Accent4 8 2 4 3 3" xfId="29510"/>
    <cellStyle name="20% - Accent4 8 2 4 3 4" xfId="50705"/>
    <cellStyle name="20% - Accent4 8 2 4 4" xfId="15879"/>
    <cellStyle name="20% - Accent4 8 2 4 4 2" xfId="37472"/>
    <cellStyle name="20% - Accent4 8 2 4 4 2 2" xfId="50708"/>
    <cellStyle name="20% - Accent4 8 2 4 4 3" xfId="50707"/>
    <cellStyle name="20% - Accent4 8 2 4 5" xfId="18676"/>
    <cellStyle name="20% - Accent4 8 2 4 5 2" xfId="40255"/>
    <cellStyle name="20% - Accent4 8 2 4 5 3" xfId="50709"/>
    <cellStyle name="20% - Accent4 8 2 4 6" xfId="21459"/>
    <cellStyle name="20% - Accent4 8 2 4 6 2" xfId="43038"/>
    <cellStyle name="20% - Accent4 8 2 4 7" xfId="24314"/>
    <cellStyle name="20% - Accent4 8 2 4 7 2" xfId="45889"/>
    <cellStyle name="20% - Accent4 8 2 4 8" xfId="10661"/>
    <cellStyle name="20% - Accent4 8 2 4 8 2" xfId="32284"/>
    <cellStyle name="20% - Accent4 8 2 4 9" xfId="5398"/>
    <cellStyle name="20% - Accent4 8 2 5" xfId="3079"/>
    <cellStyle name="20% - Accent4 8 2 5 10" xfId="27440"/>
    <cellStyle name="20% - Accent4 8 2 5 11" xfId="50710"/>
    <cellStyle name="20% - Accent4 8 2 5 2" xfId="4699"/>
    <cellStyle name="20% - Accent4 8 2 5 2 10" xfId="50711"/>
    <cellStyle name="20% - Accent4 8 2 5 2 2" xfId="9248"/>
    <cellStyle name="20% - Accent4 8 2 5 2 2 2" xfId="14812"/>
    <cellStyle name="20% - Accent4 8 2 5 2 2 2 2" xfId="36424"/>
    <cellStyle name="20% - Accent4 8 2 5 2 2 3" xfId="30890"/>
    <cellStyle name="20% - Accent4 8 2 5 2 2 4" xfId="50712"/>
    <cellStyle name="20% - Accent4 8 2 5 2 3" xfId="17259"/>
    <cellStyle name="20% - Accent4 8 2 5 2 3 2" xfId="38852"/>
    <cellStyle name="20% - Accent4 8 2 5 2 4" xfId="20056"/>
    <cellStyle name="20% - Accent4 8 2 5 2 4 2" xfId="41635"/>
    <cellStyle name="20% - Accent4 8 2 5 2 5" xfId="22841"/>
    <cellStyle name="20% - Accent4 8 2 5 2 5 2" xfId="44418"/>
    <cellStyle name="20% - Accent4 8 2 5 2 6" xfId="25694"/>
    <cellStyle name="20% - Accent4 8 2 5 2 6 2" xfId="47269"/>
    <cellStyle name="20% - Accent4 8 2 5 2 7" xfId="12041"/>
    <cellStyle name="20% - Accent4 8 2 5 2 7 2" xfId="33664"/>
    <cellStyle name="20% - Accent4 8 2 5 2 8" xfId="6829"/>
    <cellStyle name="20% - Accent4 8 2 5 2 9" xfId="28475"/>
    <cellStyle name="20% - Accent4 8 2 5 3" xfId="8213"/>
    <cellStyle name="20% - Accent4 8 2 5 3 2" xfId="13777"/>
    <cellStyle name="20% - Accent4 8 2 5 3 2 2" xfId="35389"/>
    <cellStyle name="20% - Accent4 8 2 5 3 2 3" xfId="50714"/>
    <cellStyle name="20% - Accent4 8 2 5 3 3" xfId="29855"/>
    <cellStyle name="20% - Accent4 8 2 5 3 4" xfId="50713"/>
    <cellStyle name="20% - Accent4 8 2 5 4" xfId="16224"/>
    <cellStyle name="20% - Accent4 8 2 5 4 2" xfId="37817"/>
    <cellStyle name="20% - Accent4 8 2 5 4 3" xfId="50715"/>
    <cellStyle name="20% - Accent4 8 2 5 5" xfId="19021"/>
    <cellStyle name="20% - Accent4 8 2 5 5 2" xfId="40600"/>
    <cellStyle name="20% - Accent4 8 2 5 6" xfId="21806"/>
    <cellStyle name="20% - Accent4 8 2 5 6 2" xfId="43383"/>
    <cellStyle name="20% - Accent4 8 2 5 7" xfId="24659"/>
    <cellStyle name="20% - Accent4 8 2 5 7 2" xfId="46234"/>
    <cellStyle name="20% - Accent4 8 2 5 8" xfId="11006"/>
    <cellStyle name="20% - Accent4 8 2 5 8 2" xfId="32629"/>
    <cellStyle name="20% - Accent4 8 2 5 9" xfId="5743"/>
    <cellStyle name="20% - Accent4 8 2 6" xfId="2334"/>
    <cellStyle name="20% - Accent4 8 2 6 10" xfId="50716"/>
    <cellStyle name="20% - Accent4 8 2 6 2" xfId="4068"/>
    <cellStyle name="20% - Accent4 8 2 6 2 2" xfId="14181"/>
    <cellStyle name="20% - Accent4 8 2 6 2 2 2" xfId="35793"/>
    <cellStyle name="20% - Accent4 8 2 6 2 3" xfId="8617"/>
    <cellStyle name="20% - Accent4 8 2 6 2 4" xfId="30259"/>
    <cellStyle name="20% - Accent4 8 2 6 2 5" xfId="50717"/>
    <cellStyle name="20% - Accent4 8 2 6 3" xfId="16628"/>
    <cellStyle name="20% - Accent4 8 2 6 3 2" xfId="38221"/>
    <cellStyle name="20% - Accent4 8 2 6 4" xfId="19425"/>
    <cellStyle name="20% - Accent4 8 2 6 4 2" xfId="41004"/>
    <cellStyle name="20% - Accent4 8 2 6 5" xfId="22210"/>
    <cellStyle name="20% - Accent4 8 2 6 5 2" xfId="43787"/>
    <cellStyle name="20% - Accent4 8 2 6 6" xfId="25063"/>
    <cellStyle name="20% - Accent4 8 2 6 6 2" xfId="46638"/>
    <cellStyle name="20% - Accent4 8 2 6 7" xfId="11410"/>
    <cellStyle name="20% - Accent4 8 2 6 7 2" xfId="33033"/>
    <cellStyle name="20% - Accent4 8 2 6 8" xfId="6147"/>
    <cellStyle name="20% - Accent4 8 2 6 9" xfId="27844"/>
    <cellStyle name="20% - Accent4 8 2 7" xfId="3526"/>
    <cellStyle name="20% - Accent4 8 2 7 10" xfId="50718"/>
    <cellStyle name="20% - Accent4 8 2 7 2" xfId="9595"/>
    <cellStyle name="20% - Accent4 8 2 7 2 2" xfId="15157"/>
    <cellStyle name="20% - Accent4 8 2 7 2 2 2" xfId="36769"/>
    <cellStyle name="20% - Accent4 8 2 7 2 3" xfId="31235"/>
    <cellStyle name="20% - Accent4 8 2 7 2 4" xfId="50719"/>
    <cellStyle name="20% - Accent4 8 2 7 3" xfId="17604"/>
    <cellStyle name="20% - Accent4 8 2 7 3 2" xfId="39197"/>
    <cellStyle name="20% - Accent4 8 2 7 4" xfId="20401"/>
    <cellStyle name="20% - Accent4 8 2 7 4 2" xfId="41980"/>
    <cellStyle name="20% - Accent4 8 2 7 5" xfId="23186"/>
    <cellStyle name="20% - Accent4 8 2 7 5 2" xfId="44763"/>
    <cellStyle name="20% - Accent4 8 2 7 6" xfId="26039"/>
    <cellStyle name="20% - Accent4 8 2 7 6 2" xfId="47614"/>
    <cellStyle name="20% - Accent4 8 2 7 7" xfId="12386"/>
    <cellStyle name="20% - Accent4 8 2 7 7 2" xfId="34009"/>
    <cellStyle name="20% - Accent4 8 2 7 8" xfId="7177"/>
    <cellStyle name="20% - Accent4 8 2 7 9" xfId="28820"/>
    <cellStyle name="20% - Accent4 8 2 8" xfId="7582"/>
    <cellStyle name="20% - Accent4 8 2 8 2" xfId="17949"/>
    <cellStyle name="20% - Accent4 8 2 8 2 2" xfId="39542"/>
    <cellStyle name="20% - Accent4 8 2 8 3" xfId="20746"/>
    <cellStyle name="20% - Accent4 8 2 8 3 2" xfId="42325"/>
    <cellStyle name="20% - Accent4 8 2 8 4" xfId="23531"/>
    <cellStyle name="20% - Accent4 8 2 8 4 2" xfId="45108"/>
    <cellStyle name="20% - Accent4 8 2 8 5" xfId="26384"/>
    <cellStyle name="20% - Accent4 8 2 8 5 2" xfId="47959"/>
    <cellStyle name="20% - Accent4 8 2 8 6" xfId="12741"/>
    <cellStyle name="20% - Accent4 8 2 8 6 2" xfId="34354"/>
    <cellStyle name="20% - Accent4 8 2 8 7" xfId="29224"/>
    <cellStyle name="20% - Accent4 8 2 8 8" xfId="50720"/>
    <cellStyle name="20% - Accent4 8 2 9" xfId="10314"/>
    <cellStyle name="20% - Accent4 8 2 9 2" xfId="31939"/>
    <cellStyle name="20% - Accent4 8 3" xfId="235"/>
    <cellStyle name="20% - Accent4 8 3 10" xfId="13149"/>
    <cellStyle name="20% - Accent4 8 3 10 2" xfId="34761"/>
    <cellStyle name="20% - Accent4 8 3 11" xfId="15560"/>
    <cellStyle name="20% - Accent4 8 3 11 2" xfId="37154"/>
    <cellStyle name="20% - Accent4 8 3 12" xfId="18358"/>
    <cellStyle name="20% - Accent4 8 3 12 2" xfId="39937"/>
    <cellStyle name="20% - Accent4 8 3 13" xfId="21141"/>
    <cellStyle name="20% - Accent4 8 3 13 2" xfId="42720"/>
    <cellStyle name="20% - Accent4 8 3 14" xfId="23996"/>
    <cellStyle name="20% - Accent4 8 3 14 2" xfId="45571"/>
    <cellStyle name="20% - Accent4 8 3 15" xfId="9969"/>
    <cellStyle name="20% - Accent4 8 3 15 2" xfId="31609"/>
    <cellStyle name="20% - Accent4 8 3 16" xfId="5110"/>
    <cellStyle name="20% - Accent4 8 3 17" xfId="26810"/>
    <cellStyle name="20% - Accent4 8 3 18" xfId="50721"/>
    <cellStyle name="20% - Accent4 8 3 2" xfId="236"/>
    <cellStyle name="20% - Accent4 8 3 2 10" xfId="18496"/>
    <cellStyle name="20% - Accent4 8 3 2 10 2" xfId="40075"/>
    <cellStyle name="20% - Accent4 8 3 2 11" xfId="21279"/>
    <cellStyle name="20% - Accent4 8 3 2 11 2" xfId="42858"/>
    <cellStyle name="20% - Accent4 8 3 2 12" xfId="24134"/>
    <cellStyle name="20% - Accent4 8 3 2 12 2" xfId="45709"/>
    <cellStyle name="20% - Accent4 8 3 2 13" xfId="10107"/>
    <cellStyle name="20% - Accent4 8 3 2 13 2" xfId="31747"/>
    <cellStyle name="20% - Accent4 8 3 2 14" xfId="5111"/>
    <cellStyle name="20% - Accent4 8 3 2 15" xfId="26811"/>
    <cellStyle name="20% - Accent4 8 3 2 16" xfId="50722"/>
    <cellStyle name="20% - Accent4 8 3 2 2" xfId="2886"/>
    <cellStyle name="20% - Accent4 8 3 2 2 10" xfId="27260"/>
    <cellStyle name="20% - Accent4 8 3 2 2 11" xfId="50723"/>
    <cellStyle name="20% - Accent4 8 3 2 2 2" xfId="4519"/>
    <cellStyle name="20% - Accent4 8 3 2 2 2 10" xfId="50724"/>
    <cellStyle name="20% - Accent4 8 3 2 2 2 2" xfId="9068"/>
    <cellStyle name="20% - Accent4 8 3 2 2 2 2 2" xfId="14632"/>
    <cellStyle name="20% - Accent4 8 3 2 2 2 2 2 2" xfId="36244"/>
    <cellStyle name="20% - Accent4 8 3 2 2 2 2 2 3" xfId="50726"/>
    <cellStyle name="20% - Accent4 8 3 2 2 2 2 3" xfId="30710"/>
    <cellStyle name="20% - Accent4 8 3 2 2 2 2 4" xfId="50725"/>
    <cellStyle name="20% - Accent4 8 3 2 2 2 3" xfId="17079"/>
    <cellStyle name="20% - Accent4 8 3 2 2 2 3 2" xfId="38672"/>
    <cellStyle name="20% - Accent4 8 3 2 2 2 3 2 2" xfId="50728"/>
    <cellStyle name="20% - Accent4 8 3 2 2 2 3 3" xfId="50727"/>
    <cellStyle name="20% - Accent4 8 3 2 2 2 4" xfId="19876"/>
    <cellStyle name="20% - Accent4 8 3 2 2 2 4 2" xfId="41455"/>
    <cellStyle name="20% - Accent4 8 3 2 2 2 4 3" xfId="50729"/>
    <cellStyle name="20% - Accent4 8 3 2 2 2 5" xfId="22661"/>
    <cellStyle name="20% - Accent4 8 3 2 2 2 5 2" xfId="44238"/>
    <cellStyle name="20% - Accent4 8 3 2 2 2 6" xfId="25514"/>
    <cellStyle name="20% - Accent4 8 3 2 2 2 6 2" xfId="47089"/>
    <cellStyle name="20% - Accent4 8 3 2 2 2 7" xfId="11861"/>
    <cellStyle name="20% - Accent4 8 3 2 2 2 7 2" xfId="33484"/>
    <cellStyle name="20% - Accent4 8 3 2 2 2 8" xfId="6647"/>
    <cellStyle name="20% - Accent4 8 3 2 2 2 9" xfId="28295"/>
    <cellStyle name="20% - Accent4 8 3 2 2 3" xfId="8033"/>
    <cellStyle name="20% - Accent4 8 3 2 2 3 2" xfId="13597"/>
    <cellStyle name="20% - Accent4 8 3 2 2 3 2 2" xfId="35209"/>
    <cellStyle name="20% - Accent4 8 3 2 2 3 2 3" xfId="50731"/>
    <cellStyle name="20% - Accent4 8 3 2 2 3 3" xfId="29675"/>
    <cellStyle name="20% - Accent4 8 3 2 2 3 4" xfId="50730"/>
    <cellStyle name="20% - Accent4 8 3 2 2 4" xfId="16044"/>
    <cellStyle name="20% - Accent4 8 3 2 2 4 2" xfId="37637"/>
    <cellStyle name="20% - Accent4 8 3 2 2 4 2 2" xfId="50733"/>
    <cellStyle name="20% - Accent4 8 3 2 2 4 3" xfId="50732"/>
    <cellStyle name="20% - Accent4 8 3 2 2 5" xfId="18841"/>
    <cellStyle name="20% - Accent4 8 3 2 2 5 2" xfId="40420"/>
    <cellStyle name="20% - Accent4 8 3 2 2 5 3" xfId="50734"/>
    <cellStyle name="20% - Accent4 8 3 2 2 6" xfId="21624"/>
    <cellStyle name="20% - Accent4 8 3 2 2 6 2" xfId="43203"/>
    <cellStyle name="20% - Accent4 8 3 2 2 7" xfId="24479"/>
    <cellStyle name="20% - Accent4 8 3 2 2 7 2" xfId="46054"/>
    <cellStyle name="20% - Accent4 8 3 2 2 8" xfId="10826"/>
    <cellStyle name="20% - Accent4 8 3 2 2 8 2" xfId="32449"/>
    <cellStyle name="20% - Accent4 8 3 2 2 9" xfId="5563"/>
    <cellStyle name="20% - Accent4 8 3 2 3" xfId="3264"/>
    <cellStyle name="20% - Accent4 8 3 2 3 10" xfId="27605"/>
    <cellStyle name="20% - Accent4 8 3 2 3 11" xfId="50735"/>
    <cellStyle name="20% - Accent4 8 3 2 3 2" xfId="4864"/>
    <cellStyle name="20% - Accent4 8 3 2 3 2 10" xfId="50736"/>
    <cellStyle name="20% - Accent4 8 3 2 3 2 2" xfId="9413"/>
    <cellStyle name="20% - Accent4 8 3 2 3 2 2 2" xfId="14977"/>
    <cellStyle name="20% - Accent4 8 3 2 3 2 2 2 2" xfId="36589"/>
    <cellStyle name="20% - Accent4 8 3 2 3 2 2 3" xfId="31055"/>
    <cellStyle name="20% - Accent4 8 3 2 3 2 2 4" xfId="50737"/>
    <cellStyle name="20% - Accent4 8 3 2 3 2 3" xfId="17424"/>
    <cellStyle name="20% - Accent4 8 3 2 3 2 3 2" xfId="39017"/>
    <cellStyle name="20% - Accent4 8 3 2 3 2 4" xfId="20221"/>
    <cellStyle name="20% - Accent4 8 3 2 3 2 4 2" xfId="41800"/>
    <cellStyle name="20% - Accent4 8 3 2 3 2 5" xfId="23006"/>
    <cellStyle name="20% - Accent4 8 3 2 3 2 5 2" xfId="44583"/>
    <cellStyle name="20% - Accent4 8 3 2 3 2 6" xfId="25859"/>
    <cellStyle name="20% - Accent4 8 3 2 3 2 6 2" xfId="47434"/>
    <cellStyle name="20% - Accent4 8 3 2 3 2 7" xfId="12206"/>
    <cellStyle name="20% - Accent4 8 3 2 3 2 7 2" xfId="33829"/>
    <cellStyle name="20% - Accent4 8 3 2 3 2 8" xfId="6994"/>
    <cellStyle name="20% - Accent4 8 3 2 3 2 9" xfId="28640"/>
    <cellStyle name="20% - Accent4 8 3 2 3 3" xfId="8378"/>
    <cellStyle name="20% - Accent4 8 3 2 3 3 2" xfId="13942"/>
    <cellStyle name="20% - Accent4 8 3 2 3 3 2 2" xfId="35554"/>
    <cellStyle name="20% - Accent4 8 3 2 3 3 2 3" xfId="50739"/>
    <cellStyle name="20% - Accent4 8 3 2 3 3 3" xfId="30020"/>
    <cellStyle name="20% - Accent4 8 3 2 3 3 4" xfId="50738"/>
    <cellStyle name="20% - Accent4 8 3 2 3 4" xfId="16389"/>
    <cellStyle name="20% - Accent4 8 3 2 3 4 2" xfId="37982"/>
    <cellStyle name="20% - Accent4 8 3 2 3 4 3" xfId="50740"/>
    <cellStyle name="20% - Accent4 8 3 2 3 5" xfId="19186"/>
    <cellStyle name="20% - Accent4 8 3 2 3 5 2" xfId="40765"/>
    <cellStyle name="20% - Accent4 8 3 2 3 6" xfId="21971"/>
    <cellStyle name="20% - Accent4 8 3 2 3 6 2" xfId="43548"/>
    <cellStyle name="20% - Accent4 8 3 2 3 7" xfId="24824"/>
    <cellStyle name="20% - Accent4 8 3 2 3 7 2" xfId="46399"/>
    <cellStyle name="20% - Accent4 8 3 2 3 8" xfId="11171"/>
    <cellStyle name="20% - Accent4 8 3 2 3 8 2" xfId="32794"/>
    <cellStyle name="20% - Accent4 8 3 2 3 9" xfId="5908"/>
    <cellStyle name="20% - Accent4 8 3 2 4" xfId="2338"/>
    <cellStyle name="20% - Accent4 8 3 2 4 10" xfId="50741"/>
    <cellStyle name="20% - Accent4 8 3 2 4 2" xfId="4072"/>
    <cellStyle name="20% - Accent4 8 3 2 4 2 2" xfId="14185"/>
    <cellStyle name="20% - Accent4 8 3 2 4 2 2 2" xfId="35797"/>
    <cellStyle name="20% - Accent4 8 3 2 4 2 3" xfId="8621"/>
    <cellStyle name="20% - Accent4 8 3 2 4 2 4" xfId="30263"/>
    <cellStyle name="20% - Accent4 8 3 2 4 2 5" xfId="50742"/>
    <cellStyle name="20% - Accent4 8 3 2 4 3" xfId="16632"/>
    <cellStyle name="20% - Accent4 8 3 2 4 3 2" xfId="38225"/>
    <cellStyle name="20% - Accent4 8 3 2 4 4" xfId="19429"/>
    <cellStyle name="20% - Accent4 8 3 2 4 4 2" xfId="41008"/>
    <cellStyle name="20% - Accent4 8 3 2 4 5" xfId="22214"/>
    <cellStyle name="20% - Accent4 8 3 2 4 5 2" xfId="43791"/>
    <cellStyle name="20% - Accent4 8 3 2 4 6" xfId="25067"/>
    <cellStyle name="20% - Accent4 8 3 2 4 6 2" xfId="46642"/>
    <cellStyle name="20% - Accent4 8 3 2 4 7" xfId="11414"/>
    <cellStyle name="20% - Accent4 8 3 2 4 7 2" xfId="33037"/>
    <cellStyle name="20% - Accent4 8 3 2 4 8" xfId="6151"/>
    <cellStyle name="20% - Accent4 8 3 2 4 9" xfId="27848"/>
    <cellStyle name="20% - Accent4 8 3 2 5" xfId="3530"/>
    <cellStyle name="20% - Accent4 8 3 2 5 10" xfId="50743"/>
    <cellStyle name="20% - Accent4 8 3 2 5 2" xfId="9760"/>
    <cellStyle name="20% - Accent4 8 3 2 5 2 2" xfId="15322"/>
    <cellStyle name="20% - Accent4 8 3 2 5 2 2 2" xfId="36934"/>
    <cellStyle name="20% - Accent4 8 3 2 5 2 3" xfId="31400"/>
    <cellStyle name="20% - Accent4 8 3 2 5 2 4" xfId="50744"/>
    <cellStyle name="20% - Accent4 8 3 2 5 3" xfId="17769"/>
    <cellStyle name="20% - Accent4 8 3 2 5 3 2" xfId="39362"/>
    <cellStyle name="20% - Accent4 8 3 2 5 4" xfId="20566"/>
    <cellStyle name="20% - Accent4 8 3 2 5 4 2" xfId="42145"/>
    <cellStyle name="20% - Accent4 8 3 2 5 5" xfId="23351"/>
    <cellStyle name="20% - Accent4 8 3 2 5 5 2" xfId="44928"/>
    <cellStyle name="20% - Accent4 8 3 2 5 6" xfId="26204"/>
    <cellStyle name="20% - Accent4 8 3 2 5 6 2" xfId="47779"/>
    <cellStyle name="20% - Accent4 8 3 2 5 7" xfId="12551"/>
    <cellStyle name="20% - Accent4 8 3 2 5 7 2" xfId="34174"/>
    <cellStyle name="20% - Accent4 8 3 2 5 8" xfId="7342"/>
    <cellStyle name="20% - Accent4 8 3 2 5 9" xfId="28985"/>
    <cellStyle name="20% - Accent4 8 3 2 6" xfId="7586"/>
    <cellStyle name="20% - Accent4 8 3 2 6 2" xfId="18114"/>
    <cellStyle name="20% - Accent4 8 3 2 6 2 2" xfId="39707"/>
    <cellStyle name="20% - Accent4 8 3 2 6 3" xfId="20911"/>
    <cellStyle name="20% - Accent4 8 3 2 6 3 2" xfId="42490"/>
    <cellStyle name="20% - Accent4 8 3 2 6 4" xfId="23696"/>
    <cellStyle name="20% - Accent4 8 3 2 6 4 2" xfId="45273"/>
    <cellStyle name="20% - Accent4 8 3 2 6 5" xfId="26549"/>
    <cellStyle name="20% - Accent4 8 3 2 6 5 2" xfId="48124"/>
    <cellStyle name="20% - Accent4 8 3 2 6 6" xfId="12906"/>
    <cellStyle name="20% - Accent4 8 3 2 6 6 2" xfId="34519"/>
    <cellStyle name="20% - Accent4 8 3 2 6 7" xfId="29228"/>
    <cellStyle name="20% - Accent4 8 3 2 6 8" xfId="50745"/>
    <cellStyle name="20% - Accent4 8 3 2 7" xfId="10479"/>
    <cellStyle name="20% - Accent4 8 3 2 7 2" xfId="32104"/>
    <cellStyle name="20% - Accent4 8 3 2 8" xfId="13150"/>
    <cellStyle name="20% - Accent4 8 3 2 8 2" xfId="34762"/>
    <cellStyle name="20% - Accent4 8 3 2 9" xfId="15698"/>
    <cellStyle name="20% - Accent4 8 3 2 9 2" xfId="37292"/>
    <cellStyle name="20% - Accent4 8 3 3" xfId="237"/>
    <cellStyle name="20% - Accent4 8 3 3 10" xfId="18588"/>
    <cellStyle name="20% - Accent4 8 3 3 10 2" xfId="40167"/>
    <cellStyle name="20% - Accent4 8 3 3 11" xfId="21371"/>
    <cellStyle name="20% - Accent4 8 3 3 11 2" xfId="42950"/>
    <cellStyle name="20% - Accent4 8 3 3 12" xfId="24226"/>
    <cellStyle name="20% - Accent4 8 3 3 12 2" xfId="45801"/>
    <cellStyle name="20% - Accent4 8 3 3 13" xfId="10199"/>
    <cellStyle name="20% - Accent4 8 3 3 13 2" xfId="31839"/>
    <cellStyle name="20% - Accent4 8 3 3 14" xfId="5112"/>
    <cellStyle name="20% - Accent4 8 3 3 15" xfId="26812"/>
    <cellStyle name="20% - Accent4 8 3 3 16" xfId="50746"/>
    <cellStyle name="20% - Accent4 8 3 3 2" xfId="2978"/>
    <cellStyle name="20% - Accent4 8 3 3 2 10" xfId="27352"/>
    <cellStyle name="20% - Accent4 8 3 3 2 11" xfId="50747"/>
    <cellStyle name="20% - Accent4 8 3 3 2 2" xfId="4611"/>
    <cellStyle name="20% - Accent4 8 3 3 2 2 10" xfId="50748"/>
    <cellStyle name="20% - Accent4 8 3 3 2 2 2" xfId="9160"/>
    <cellStyle name="20% - Accent4 8 3 3 2 2 2 2" xfId="14724"/>
    <cellStyle name="20% - Accent4 8 3 3 2 2 2 2 2" xfId="36336"/>
    <cellStyle name="20% - Accent4 8 3 3 2 2 2 3" xfId="30802"/>
    <cellStyle name="20% - Accent4 8 3 3 2 2 2 4" xfId="50749"/>
    <cellStyle name="20% - Accent4 8 3 3 2 2 3" xfId="17171"/>
    <cellStyle name="20% - Accent4 8 3 3 2 2 3 2" xfId="38764"/>
    <cellStyle name="20% - Accent4 8 3 3 2 2 4" xfId="19968"/>
    <cellStyle name="20% - Accent4 8 3 3 2 2 4 2" xfId="41547"/>
    <cellStyle name="20% - Accent4 8 3 3 2 2 5" xfId="22753"/>
    <cellStyle name="20% - Accent4 8 3 3 2 2 5 2" xfId="44330"/>
    <cellStyle name="20% - Accent4 8 3 3 2 2 6" xfId="25606"/>
    <cellStyle name="20% - Accent4 8 3 3 2 2 6 2" xfId="47181"/>
    <cellStyle name="20% - Accent4 8 3 3 2 2 7" xfId="11953"/>
    <cellStyle name="20% - Accent4 8 3 3 2 2 7 2" xfId="33576"/>
    <cellStyle name="20% - Accent4 8 3 3 2 2 8" xfId="6739"/>
    <cellStyle name="20% - Accent4 8 3 3 2 2 9" xfId="28387"/>
    <cellStyle name="20% - Accent4 8 3 3 2 3" xfId="8125"/>
    <cellStyle name="20% - Accent4 8 3 3 2 3 2" xfId="13689"/>
    <cellStyle name="20% - Accent4 8 3 3 2 3 2 2" xfId="35301"/>
    <cellStyle name="20% - Accent4 8 3 3 2 3 2 3" xfId="50751"/>
    <cellStyle name="20% - Accent4 8 3 3 2 3 3" xfId="29767"/>
    <cellStyle name="20% - Accent4 8 3 3 2 3 4" xfId="50750"/>
    <cellStyle name="20% - Accent4 8 3 3 2 4" xfId="16136"/>
    <cellStyle name="20% - Accent4 8 3 3 2 4 2" xfId="37729"/>
    <cellStyle name="20% - Accent4 8 3 3 2 4 3" xfId="50752"/>
    <cellStyle name="20% - Accent4 8 3 3 2 5" xfId="18933"/>
    <cellStyle name="20% - Accent4 8 3 3 2 5 2" xfId="40512"/>
    <cellStyle name="20% - Accent4 8 3 3 2 6" xfId="21716"/>
    <cellStyle name="20% - Accent4 8 3 3 2 6 2" xfId="43295"/>
    <cellStyle name="20% - Accent4 8 3 3 2 7" xfId="24571"/>
    <cellStyle name="20% - Accent4 8 3 3 2 7 2" xfId="46146"/>
    <cellStyle name="20% - Accent4 8 3 3 2 8" xfId="10918"/>
    <cellStyle name="20% - Accent4 8 3 3 2 8 2" xfId="32541"/>
    <cellStyle name="20% - Accent4 8 3 3 2 9" xfId="5655"/>
    <cellStyle name="20% - Accent4 8 3 3 3" xfId="3356"/>
    <cellStyle name="20% - Accent4 8 3 3 3 10" xfId="27697"/>
    <cellStyle name="20% - Accent4 8 3 3 3 11" xfId="50753"/>
    <cellStyle name="20% - Accent4 8 3 3 3 2" xfId="4956"/>
    <cellStyle name="20% - Accent4 8 3 3 3 2 10" xfId="50754"/>
    <cellStyle name="20% - Accent4 8 3 3 3 2 2" xfId="9505"/>
    <cellStyle name="20% - Accent4 8 3 3 3 2 2 2" xfId="15069"/>
    <cellStyle name="20% - Accent4 8 3 3 3 2 2 2 2" xfId="36681"/>
    <cellStyle name="20% - Accent4 8 3 3 3 2 2 3" xfId="31147"/>
    <cellStyle name="20% - Accent4 8 3 3 3 2 3" xfId="17516"/>
    <cellStyle name="20% - Accent4 8 3 3 3 2 3 2" xfId="39109"/>
    <cellStyle name="20% - Accent4 8 3 3 3 2 4" xfId="20313"/>
    <cellStyle name="20% - Accent4 8 3 3 3 2 4 2" xfId="41892"/>
    <cellStyle name="20% - Accent4 8 3 3 3 2 5" xfId="23098"/>
    <cellStyle name="20% - Accent4 8 3 3 3 2 5 2" xfId="44675"/>
    <cellStyle name="20% - Accent4 8 3 3 3 2 6" xfId="25951"/>
    <cellStyle name="20% - Accent4 8 3 3 3 2 6 2" xfId="47526"/>
    <cellStyle name="20% - Accent4 8 3 3 3 2 7" xfId="12298"/>
    <cellStyle name="20% - Accent4 8 3 3 3 2 7 2" xfId="33921"/>
    <cellStyle name="20% - Accent4 8 3 3 3 2 8" xfId="7086"/>
    <cellStyle name="20% - Accent4 8 3 3 3 2 9" xfId="28732"/>
    <cellStyle name="20% - Accent4 8 3 3 3 3" xfId="8470"/>
    <cellStyle name="20% - Accent4 8 3 3 3 3 2" xfId="14034"/>
    <cellStyle name="20% - Accent4 8 3 3 3 3 2 2" xfId="35646"/>
    <cellStyle name="20% - Accent4 8 3 3 3 3 3" xfId="30112"/>
    <cellStyle name="20% - Accent4 8 3 3 3 4" xfId="16481"/>
    <cellStyle name="20% - Accent4 8 3 3 3 4 2" xfId="38074"/>
    <cellStyle name="20% - Accent4 8 3 3 3 5" xfId="19278"/>
    <cellStyle name="20% - Accent4 8 3 3 3 5 2" xfId="40857"/>
    <cellStyle name="20% - Accent4 8 3 3 3 6" xfId="22063"/>
    <cellStyle name="20% - Accent4 8 3 3 3 6 2" xfId="43640"/>
    <cellStyle name="20% - Accent4 8 3 3 3 7" xfId="24916"/>
    <cellStyle name="20% - Accent4 8 3 3 3 7 2" xfId="46491"/>
    <cellStyle name="20% - Accent4 8 3 3 3 8" xfId="11263"/>
    <cellStyle name="20% - Accent4 8 3 3 3 8 2" xfId="32886"/>
    <cellStyle name="20% - Accent4 8 3 3 3 9" xfId="6000"/>
    <cellStyle name="20% - Accent4 8 3 3 4" xfId="2339"/>
    <cellStyle name="20% - Accent4 8 3 3 4 10" xfId="50755"/>
    <cellStyle name="20% - Accent4 8 3 3 4 2" xfId="4073"/>
    <cellStyle name="20% - Accent4 8 3 3 4 2 2" xfId="14186"/>
    <cellStyle name="20% - Accent4 8 3 3 4 2 2 2" xfId="35798"/>
    <cellStyle name="20% - Accent4 8 3 3 4 2 3" xfId="8622"/>
    <cellStyle name="20% - Accent4 8 3 3 4 2 4" xfId="30264"/>
    <cellStyle name="20% - Accent4 8 3 3 4 2 5" xfId="50756"/>
    <cellStyle name="20% - Accent4 8 3 3 4 3" xfId="16633"/>
    <cellStyle name="20% - Accent4 8 3 3 4 3 2" xfId="38226"/>
    <cellStyle name="20% - Accent4 8 3 3 4 4" xfId="19430"/>
    <cellStyle name="20% - Accent4 8 3 3 4 4 2" xfId="41009"/>
    <cellStyle name="20% - Accent4 8 3 3 4 5" xfId="22215"/>
    <cellStyle name="20% - Accent4 8 3 3 4 5 2" xfId="43792"/>
    <cellStyle name="20% - Accent4 8 3 3 4 6" xfId="25068"/>
    <cellStyle name="20% - Accent4 8 3 3 4 6 2" xfId="46643"/>
    <cellStyle name="20% - Accent4 8 3 3 4 7" xfId="11415"/>
    <cellStyle name="20% - Accent4 8 3 3 4 7 2" xfId="33038"/>
    <cellStyle name="20% - Accent4 8 3 3 4 8" xfId="6152"/>
    <cellStyle name="20% - Accent4 8 3 3 4 9" xfId="27849"/>
    <cellStyle name="20% - Accent4 8 3 3 5" xfId="3531"/>
    <cellStyle name="20% - Accent4 8 3 3 5 10" xfId="50757"/>
    <cellStyle name="20% - Accent4 8 3 3 5 2" xfId="9852"/>
    <cellStyle name="20% - Accent4 8 3 3 5 2 2" xfId="15414"/>
    <cellStyle name="20% - Accent4 8 3 3 5 2 2 2" xfId="37026"/>
    <cellStyle name="20% - Accent4 8 3 3 5 2 3" xfId="31492"/>
    <cellStyle name="20% - Accent4 8 3 3 5 3" xfId="17861"/>
    <cellStyle name="20% - Accent4 8 3 3 5 3 2" xfId="39454"/>
    <cellStyle name="20% - Accent4 8 3 3 5 4" xfId="20658"/>
    <cellStyle name="20% - Accent4 8 3 3 5 4 2" xfId="42237"/>
    <cellStyle name="20% - Accent4 8 3 3 5 5" xfId="23443"/>
    <cellStyle name="20% - Accent4 8 3 3 5 5 2" xfId="45020"/>
    <cellStyle name="20% - Accent4 8 3 3 5 6" xfId="26296"/>
    <cellStyle name="20% - Accent4 8 3 3 5 6 2" xfId="47871"/>
    <cellStyle name="20% - Accent4 8 3 3 5 7" xfId="12643"/>
    <cellStyle name="20% - Accent4 8 3 3 5 7 2" xfId="34266"/>
    <cellStyle name="20% - Accent4 8 3 3 5 8" xfId="7434"/>
    <cellStyle name="20% - Accent4 8 3 3 5 9" xfId="29077"/>
    <cellStyle name="20% - Accent4 8 3 3 6" xfId="7587"/>
    <cellStyle name="20% - Accent4 8 3 3 6 2" xfId="18206"/>
    <cellStyle name="20% - Accent4 8 3 3 6 2 2" xfId="39799"/>
    <cellStyle name="20% - Accent4 8 3 3 6 3" xfId="21003"/>
    <cellStyle name="20% - Accent4 8 3 3 6 3 2" xfId="42582"/>
    <cellStyle name="20% - Accent4 8 3 3 6 4" xfId="23788"/>
    <cellStyle name="20% - Accent4 8 3 3 6 4 2" xfId="45365"/>
    <cellStyle name="20% - Accent4 8 3 3 6 5" xfId="26641"/>
    <cellStyle name="20% - Accent4 8 3 3 6 5 2" xfId="48216"/>
    <cellStyle name="20% - Accent4 8 3 3 6 6" xfId="12998"/>
    <cellStyle name="20% - Accent4 8 3 3 6 6 2" xfId="34611"/>
    <cellStyle name="20% - Accent4 8 3 3 6 7" xfId="29229"/>
    <cellStyle name="20% - Accent4 8 3 3 7" xfId="10571"/>
    <cellStyle name="20% - Accent4 8 3 3 7 2" xfId="32196"/>
    <cellStyle name="20% - Accent4 8 3 3 8" xfId="13151"/>
    <cellStyle name="20% - Accent4 8 3 3 8 2" xfId="34763"/>
    <cellStyle name="20% - Accent4 8 3 3 9" xfId="15790"/>
    <cellStyle name="20% - Accent4 8 3 3 9 2" xfId="37384"/>
    <cellStyle name="20% - Accent4 8 3 4" xfId="2748"/>
    <cellStyle name="20% - Accent4 8 3 4 10" xfId="27122"/>
    <cellStyle name="20% - Accent4 8 3 4 11" xfId="50758"/>
    <cellStyle name="20% - Accent4 8 3 4 2" xfId="4381"/>
    <cellStyle name="20% - Accent4 8 3 4 2 10" xfId="50759"/>
    <cellStyle name="20% - Accent4 8 3 4 2 2" xfId="8930"/>
    <cellStyle name="20% - Accent4 8 3 4 2 2 2" xfId="14494"/>
    <cellStyle name="20% - Accent4 8 3 4 2 2 2 2" xfId="36106"/>
    <cellStyle name="20% - Accent4 8 3 4 2 2 3" xfId="30572"/>
    <cellStyle name="20% - Accent4 8 3 4 2 2 4" xfId="50760"/>
    <cellStyle name="20% - Accent4 8 3 4 2 3" xfId="16941"/>
    <cellStyle name="20% - Accent4 8 3 4 2 3 2" xfId="38534"/>
    <cellStyle name="20% - Accent4 8 3 4 2 4" xfId="19738"/>
    <cellStyle name="20% - Accent4 8 3 4 2 4 2" xfId="41317"/>
    <cellStyle name="20% - Accent4 8 3 4 2 5" xfId="22523"/>
    <cellStyle name="20% - Accent4 8 3 4 2 5 2" xfId="44100"/>
    <cellStyle name="20% - Accent4 8 3 4 2 6" xfId="25376"/>
    <cellStyle name="20% - Accent4 8 3 4 2 6 2" xfId="46951"/>
    <cellStyle name="20% - Accent4 8 3 4 2 7" xfId="11723"/>
    <cellStyle name="20% - Accent4 8 3 4 2 7 2" xfId="33346"/>
    <cellStyle name="20% - Accent4 8 3 4 2 8" xfId="6509"/>
    <cellStyle name="20% - Accent4 8 3 4 2 9" xfId="28157"/>
    <cellStyle name="20% - Accent4 8 3 4 3" xfId="7895"/>
    <cellStyle name="20% - Accent4 8 3 4 3 2" xfId="13459"/>
    <cellStyle name="20% - Accent4 8 3 4 3 2 2" xfId="35071"/>
    <cellStyle name="20% - Accent4 8 3 4 3 2 3" xfId="50762"/>
    <cellStyle name="20% - Accent4 8 3 4 3 3" xfId="29537"/>
    <cellStyle name="20% - Accent4 8 3 4 3 4" xfId="50761"/>
    <cellStyle name="20% - Accent4 8 3 4 4" xfId="15906"/>
    <cellStyle name="20% - Accent4 8 3 4 4 2" xfId="37499"/>
    <cellStyle name="20% - Accent4 8 3 4 4 3" xfId="50763"/>
    <cellStyle name="20% - Accent4 8 3 4 5" xfId="18703"/>
    <cellStyle name="20% - Accent4 8 3 4 5 2" xfId="40282"/>
    <cellStyle name="20% - Accent4 8 3 4 6" xfId="21486"/>
    <cellStyle name="20% - Accent4 8 3 4 6 2" xfId="43065"/>
    <cellStyle name="20% - Accent4 8 3 4 7" xfId="24341"/>
    <cellStyle name="20% - Accent4 8 3 4 7 2" xfId="45916"/>
    <cellStyle name="20% - Accent4 8 3 4 8" xfId="10688"/>
    <cellStyle name="20% - Accent4 8 3 4 8 2" xfId="32311"/>
    <cellStyle name="20% - Accent4 8 3 4 9" xfId="5425"/>
    <cellStyle name="20% - Accent4 8 3 5" xfId="3106"/>
    <cellStyle name="20% - Accent4 8 3 5 10" xfId="27467"/>
    <cellStyle name="20% - Accent4 8 3 5 11" xfId="50764"/>
    <cellStyle name="20% - Accent4 8 3 5 2" xfId="4726"/>
    <cellStyle name="20% - Accent4 8 3 5 2 10" xfId="50765"/>
    <cellStyle name="20% - Accent4 8 3 5 2 2" xfId="9275"/>
    <cellStyle name="20% - Accent4 8 3 5 2 2 2" xfId="14839"/>
    <cellStyle name="20% - Accent4 8 3 5 2 2 2 2" xfId="36451"/>
    <cellStyle name="20% - Accent4 8 3 5 2 2 3" xfId="30917"/>
    <cellStyle name="20% - Accent4 8 3 5 2 3" xfId="17286"/>
    <cellStyle name="20% - Accent4 8 3 5 2 3 2" xfId="38879"/>
    <cellStyle name="20% - Accent4 8 3 5 2 4" xfId="20083"/>
    <cellStyle name="20% - Accent4 8 3 5 2 4 2" xfId="41662"/>
    <cellStyle name="20% - Accent4 8 3 5 2 5" xfId="22868"/>
    <cellStyle name="20% - Accent4 8 3 5 2 5 2" xfId="44445"/>
    <cellStyle name="20% - Accent4 8 3 5 2 6" xfId="25721"/>
    <cellStyle name="20% - Accent4 8 3 5 2 6 2" xfId="47296"/>
    <cellStyle name="20% - Accent4 8 3 5 2 7" xfId="12068"/>
    <cellStyle name="20% - Accent4 8 3 5 2 7 2" xfId="33691"/>
    <cellStyle name="20% - Accent4 8 3 5 2 8" xfId="6856"/>
    <cellStyle name="20% - Accent4 8 3 5 2 9" xfId="28502"/>
    <cellStyle name="20% - Accent4 8 3 5 3" xfId="8240"/>
    <cellStyle name="20% - Accent4 8 3 5 3 2" xfId="13804"/>
    <cellStyle name="20% - Accent4 8 3 5 3 2 2" xfId="35416"/>
    <cellStyle name="20% - Accent4 8 3 5 3 3" xfId="29882"/>
    <cellStyle name="20% - Accent4 8 3 5 4" xfId="16251"/>
    <cellStyle name="20% - Accent4 8 3 5 4 2" xfId="37844"/>
    <cellStyle name="20% - Accent4 8 3 5 5" xfId="19048"/>
    <cellStyle name="20% - Accent4 8 3 5 5 2" xfId="40627"/>
    <cellStyle name="20% - Accent4 8 3 5 6" xfId="21833"/>
    <cellStyle name="20% - Accent4 8 3 5 6 2" xfId="43410"/>
    <cellStyle name="20% - Accent4 8 3 5 7" xfId="24686"/>
    <cellStyle name="20% - Accent4 8 3 5 7 2" xfId="46261"/>
    <cellStyle name="20% - Accent4 8 3 5 8" xfId="11033"/>
    <cellStyle name="20% - Accent4 8 3 5 8 2" xfId="32656"/>
    <cellStyle name="20% - Accent4 8 3 5 9" xfId="5770"/>
    <cellStyle name="20% - Accent4 8 3 6" xfId="2337"/>
    <cellStyle name="20% - Accent4 8 3 6 10" xfId="50766"/>
    <cellStyle name="20% - Accent4 8 3 6 2" xfId="4071"/>
    <cellStyle name="20% - Accent4 8 3 6 2 2" xfId="14184"/>
    <cellStyle name="20% - Accent4 8 3 6 2 2 2" xfId="35796"/>
    <cellStyle name="20% - Accent4 8 3 6 2 3" xfId="8620"/>
    <cellStyle name="20% - Accent4 8 3 6 2 4" xfId="30262"/>
    <cellStyle name="20% - Accent4 8 3 6 2 5" xfId="50767"/>
    <cellStyle name="20% - Accent4 8 3 6 3" xfId="16631"/>
    <cellStyle name="20% - Accent4 8 3 6 3 2" xfId="38224"/>
    <cellStyle name="20% - Accent4 8 3 6 4" xfId="19428"/>
    <cellStyle name="20% - Accent4 8 3 6 4 2" xfId="41007"/>
    <cellStyle name="20% - Accent4 8 3 6 5" xfId="22213"/>
    <cellStyle name="20% - Accent4 8 3 6 5 2" xfId="43790"/>
    <cellStyle name="20% - Accent4 8 3 6 6" xfId="25066"/>
    <cellStyle name="20% - Accent4 8 3 6 6 2" xfId="46641"/>
    <cellStyle name="20% - Accent4 8 3 6 7" xfId="11413"/>
    <cellStyle name="20% - Accent4 8 3 6 7 2" xfId="33036"/>
    <cellStyle name="20% - Accent4 8 3 6 8" xfId="6150"/>
    <cellStyle name="20% - Accent4 8 3 6 9" xfId="27847"/>
    <cellStyle name="20% - Accent4 8 3 7" xfId="3529"/>
    <cellStyle name="20% - Accent4 8 3 7 10" xfId="50768"/>
    <cellStyle name="20% - Accent4 8 3 7 2" xfId="9622"/>
    <cellStyle name="20% - Accent4 8 3 7 2 2" xfId="15184"/>
    <cellStyle name="20% - Accent4 8 3 7 2 2 2" xfId="36796"/>
    <cellStyle name="20% - Accent4 8 3 7 2 3" xfId="31262"/>
    <cellStyle name="20% - Accent4 8 3 7 3" xfId="17631"/>
    <cellStyle name="20% - Accent4 8 3 7 3 2" xfId="39224"/>
    <cellStyle name="20% - Accent4 8 3 7 4" xfId="20428"/>
    <cellStyle name="20% - Accent4 8 3 7 4 2" xfId="42007"/>
    <cellStyle name="20% - Accent4 8 3 7 5" xfId="23213"/>
    <cellStyle name="20% - Accent4 8 3 7 5 2" xfId="44790"/>
    <cellStyle name="20% - Accent4 8 3 7 6" xfId="26066"/>
    <cellStyle name="20% - Accent4 8 3 7 6 2" xfId="47641"/>
    <cellStyle name="20% - Accent4 8 3 7 7" xfId="12413"/>
    <cellStyle name="20% - Accent4 8 3 7 7 2" xfId="34036"/>
    <cellStyle name="20% - Accent4 8 3 7 8" xfId="7204"/>
    <cellStyle name="20% - Accent4 8 3 7 9" xfId="28847"/>
    <cellStyle name="20% - Accent4 8 3 8" xfId="7585"/>
    <cellStyle name="20% - Accent4 8 3 8 2" xfId="17976"/>
    <cellStyle name="20% - Accent4 8 3 8 2 2" xfId="39569"/>
    <cellStyle name="20% - Accent4 8 3 8 3" xfId="20773"/>
    <cellStyle name="20% - Accent4 8 3 8 3 2" xfId="42352"/>
    <cellStyle name="20% - Accent4 8 3 8 4" xfId="23558"/>
    <cellStyle name="20% - Accent4 8 3 8 4 2" xfId="45135"/>
    <cellStyle name="20% - Accent4 8 3 8 5" xfId="26411"/>
    <cellStyle name="20% - Accent4 8 3 8 5 2" xfId="47986"/>
    <cellStyle name="20% - Accent4 8 3 8 6" xfId="12768"/>
    <cellStyle name="20% - Accent4 8 3 8 6 2" xfId="34381"/>
    <cellStyle name="20% - Accent4 8 3 8 7" xfId="29227"/>
    <cellStyle name="20% - Accent4 8 3 9" xfId="10341"/>
    <cellStyle name="20% - Accent4 8 3 9 2" xfId="31966"/>
    <cellStyle name="20% - Accent4 8 4" xfId="238"/>
    <cellStyle name="20% - Accent4 8 4 10" xfId="13152"/>
    <cellStyle name="20% - Accent4 8 4 10 2" xfId="34764"/>
    <cellStyle name="20% - Accent4 8 4 11" xfId="15584"/>
    <cellStyle name="20% - Accent4 8 4 11 2" xfId="37178"/>
    <cellStyle name="20% - Accent4 8 4 12" xfId="18382"/>
    <cellStyle name="20% - Accent4 8 4 12 2" xfId="39961"/>
    <cellStyle name="20% - Accent4 8 4 13" xfId="21165"/>
    <cellStyle name="20% - Accent4 8 4 13 2" xfId="42744"/>
    <cellStyle name="20% - Accent4 8 4 14" xfId="24020"/>
    <cellStyle name="20% - Accent4 8 4 14 2" xfId="45595"/>
    <cellStyle name="20% - Accent4 8 4 15" xfId="9993"/>
    <cellStyle name="20% - Accent4 8 4 15 2" xfId="31633"/>
    <cellStyle name="20% - Accent4 8 4 16" xfId="5113"/>
    <cellStyle name="20% - Accent4 8 4 17" xfId="26813"/>
    <cellStyle name="20% - Accent4 8 4 18" xfId="50769"/>
    <cellStyle name="20% - Accent4 8 4 2" xfId="239"/>
    <cellStyle name="20% - Accent4 8 4 2 10" xfId="18520"/>
    <cellStyle name="20% - Accent4 8 4 2 10 2" xfId="40099"/>
    <cellStyle name="20% - Accent4 8 4 2 11" xfId="21303"/>
    <cellStyle name="20% - Accent4 8 4 2 11 2" xfId="42882"/>
    <cellStyle name="20% - Accent4 8 4 2 12" xfId="24158"/>
    <cellStyle name="20% - Accent4 8 4 2 12 2" xfId="45733"/>
    <cellStyle name="20% - Accent4 8 4 2 13" xfId="10131"/>
    <cellStyle name="20% - Accent4 8 4 2 13 2" xfId="31771"/>
    <cellStyle name="20% - Accent4 8 4 2 14" xfId="5114"/>
    <cellStyle name="20% - Accent4 8 4 2 15" xfId="26814"/>
    <cellStyle name="20% - Accent4 8 4 2 16" xfId="50770"/>
    <cellStyle name="20% - Accent4 8 4 2 2" xfId="2910"/>
    <cellStyle name="20% - Accent4 8 4 2 2 10" xfId="27284"/>
    <cellStyle name="20% - Accent4 8 4 2 2 11" xfId="50771"/>
    <cellStyle name="20% - Accent4 8 4 2 2 2" xfId="4543"/>
    <cellStyle name="20% - Accent4 8 4 2 2 2 10" xfId="50772"/>
    <cellStyle name="20% - Accent4 8 4 2 2 2 2" xfId="9092"/>
    <cellStyle name="20% - Accent4 8 4 2 2 2 2 2" xfId="14656"/>
    <cellStyle name="20% - Accent4 8 4 2 2 2 2 2 2" xfId="36268"/>
    <cellStyle name="20% - Accent4 8 4 2 2 2 2 3" xfId="30734"/>
    <cellStyle name="20% - Accent4 8 4 2 2 2 2 4" xfId="50773"/>
    <cellStyle name="20% - Accent4 8 4 2 2 2 3" xfId="17103"/>
    <cellStyle name="20% - Accent4 8 4 2 2 2 3 2" xfId="38696"/>
    <cellStyle name="20% - Accent4 8 4 2 2 2 4" xfId="19900"/>
    <cellStyle name="20% - Accent4 8 4 2 2 2 4 2" xfId="41479"/>
    <cellStyle name="20% - Accent4 8 4 2 2 2 5" xfId="22685"/>
    <cellStyle name="20% - Accent4 8 4 2 2 2 5 2" xfId="44262"/>
    <cellStyle name="20% - Accent4 8 4 2 2 2 6" xfId="25538"/>
    <cellStyle name="20% - Accent4 8 4 2 2 2 6 2" xfId="47113"/>
    <cellStyle name="20% - Accent4 8 4 2 2 2 7" xfId="11885"/>
    <cellStyle name="20% - Accent4 8 4 2 2 2 7 2" xfId="33508"/>
    <cellStyle name="20% - Accent4 8 4 2 2 2 8" xfId="6671"/>
    <cellStyle name="20% - Accent4 8 4 2 2 2 9" xfId="28319"/>
    <cellStyle name="20% - Accent4 8 4 2 2 3" xfId="8057"/>
    <cellStyle name="20% - Accent4 8 4 2 2 3 2" xfId="13621"/>
    <cellStyle name="20% - Accent4 8 4 2 2 3 2 2" xfId="35233"/>
    <cellStyle name="20% - Accent4 8 4 2 2 3 2 3" xfId="50775"/>
    <cellStyle name="20% - Accent4 8 4 2 2 3 3" xfId="29699"/>
    <cellStyle name="20% - Accent4 8 4 2 2 3 4" xfId="50774"/>
    <cellStyle name="20% - Accent4 8 4 2 2 4" xfId="16068"/>
    <cellStyle name="20% - Accent4 8 4 2 2 4 2" xfId="37661"/>
    <cellStyle name="20% - Accent4 8 4 2 2 4 3" xfId="50776"/>
    <cellStyle name="20% - Accent4 8 4 2 2 5" xfId="18865"/>
    <cellStyle name="20% - Accent4 8 4 2 2 5 2" xfId="40444"/>
    <cellStyle name="20% - Accent4 8 4 2 2 6" xfId="21648"/>
    <cellStyle name="20% - Accent4 8 4 2 2 6 2" xfId="43227"/>
    <cellStyle name="20% - Accent4 8 4 2 2 7" xfId="24503"/>
    <cellStyle name="20% - Accent4 8 4 2 2 7 2" xfId="46078"/>
    <cellStyle name="20% - Accent4 8 4 2 2 8" xfId="10850"/>
    <cellStyle name="20% - Accent4 8 4 2 2 8 2" xfId="32473"/>
    <cellStyle name="20% - Accent4 8 4 2 2 9" xfId="5587"/>
    <cellStyle name="20% - Accent4 8 4 2 3" xfId="3288"/>
    <cellStyle name="20% - Accent4 8 4 2 3 10" xfId="27629"/>
    <cellStyle name="20% - Accent4 8 4 2 3 11" xfId="50777"/>
    <cellStyle name="20% - Accent4 8 4 2 3 2" xfId="4888"/>
    <cellStyle name="20% - Accent4 8 4 2 3 2 10" xfId="50778"/>
    <cellStyle name="20% - Accent4 8 4 2 3 2 2" xfId="9437"/>
    <cellStyle name="20% - Accent4 8 4 2 3 2 2 2" xfId="15001"/>
    <cellStyle name="20% - Accent4 8 4 2 3 2 2 2 2" xfId="36613"/>
    <cellStyle name="20% - Accent4 8 4 2 3 2 2 3" xfId="31079"/>
    <cellStyle name="20% - Accent4 8 4 2 3 2 3" xfId="17448"/>
    <cellStyle name="20% - Accent4 8 4 2 3 2 3 2" xfId="39041"/>
    <cellStyle name="20% - Accent4 8 4 2 3 2 4" xfId="20245"/>
    <cellStyle name="20% - Accent4 8 4 2 3 2 4 2" xfId="41824"/>
    <cellStyle name="20% - Accent4 8 4 2 3 2 5" xfId="23030"/>
    <cellStyle name="20% - Accent4 8 4 2 3 2 5 2" xfId="44607"/>
    <cellStyle name="20% - Accent4 8 4 2 3 2 6" xfId="25883"/>
    <cellStyle name="20% - Accent4 8 4 2 3 2 6 2" xfId="47458"/>
    <cellStyle name="20% - Accent4 8 4 2 3 2 7" xfId="12230"/>
    <cellStyle name="20% - Accent4 8 4 2 3 2 7 2" xfId="33853"/>
    <cellStyle name="20% - Accent4 8 4 2 3 2 8" xfId="7018"/>
    <cellStyle name="20% - Accent4 8 4 2 3 2 9" xfId="28664"/>
    <cellStyle name="20% - Accent4 8 4 2 3 3" xfId="8402"/>
    <cellStyle name="20% - Accent4 8 4 2 3 3 2" xfId="13966"/>
    <cellStyle name="20% - Accent4 8 4 2 3 3 2 2" xfId="35578"/>
    <cellStyle name="20% - Accent4 8 4 2 3 3 3" xfId="30044"/>
    <cellStyle name="20% - Accent4 8 4 2 3 4" xfId="16413"/>
    <cellStyle name="20% - Accent4 8 4 2 3 4 2" xfId="38006"/>
    <cellStyle name="20% - Accent4 8 4 2 3 5" xfId="19210"/>
    <cellStyle name="20% - Accent4 8 4 2 3 5 2" xfId="40789"/>
    <cellStyle name="20% - Accent4 8 4 2 3 6" xfId="21995"/>
    <cellStyle name="20% - Accent4 8 4 2 3 6 2" xfId="43572"/>
    <cellStyle name="20% - Accent4 8 4 2 3 7" xfId="24848"/>
    <cellStyle name="20% - Accent4 8 4 2 3 7 2" xfId="46423"/>
    <cellStyle name="20% - Accent4 8 4 2 3 8" xfId="11195"/>
    <cellStyle name="20% - Accent4 8 4 2 3 8 2" xfId="32818"/>
    <cellStyle name="20% - Accent4 8 4 2 3 9" xfId="5932"/>
    <cellStyle name="20% - Accent4 8 4 2 4" xfId="2341"/>
    <cellStyle name="20% - Accent4 8 4 2 4 10" xfId="50779"/>
    <cellStyle name="20% - Accent4 8 4 2 4 2" xfId="4075"/>
    <cellStyle name="20% - Accent4 8 4 2 4 2 2" xfId="14188"/>
    <cellStyle name="20% - Accent4 8 4 2 4 2 2 2" xfId="35800"/>
    <cellStyle name="20% - Accent4 8 4 2 4 2 3" xfId="8624"/>
    <cellStyle name="20% - Accent4 8 4 2 4 2 4" xfId="30266"/>
    <cellStyle name="20% - Accent4 8 4 2 4 2 5" xfId="50780"/>
    <cellStyle name="20% - Accent4 8 4 2 4 3" xfId="16635"/>
    <cellStyle name="20% - Accent4 8 4 2 4 3 2" xfId="38228"/>
    <cellStyle name="20% - Accent4 8 4 2 4 4" xfId="19432"/>
    <cellStyle name="20% - Accent4 8 4 2 4 4 2" xfId="41011"/>
    <cellStyle name="20% - Accent4 8 4 2 4 5" xfId="22217"/>
    <cellStyle name="20% - Accent4 8 4 2 4 5 2" xfId="43794"/>
    <cellStyle name="20% - Accent4 8 4 2 4 6" xfId="25070"/>
    <cellStyle name="20% - Accent4 8 4 2 4 6 2" xfId="46645"/>
    <cellStyle name="20% - Accent4 8 4 2 4 7" xfId="11417"/>
    <cellStyle name="20% - Accent4 8 4 2 4 7 2" xfId="33040"/>
    <cellStyle name="20% - Accent4 8 4 2 4 8" xfId="6154"/>
    <cellStyle name="20% - Accent4 8 4 2 4 9" xfId="27851"/>
    <cellStyle name="20% - Accent4 8 4 2 5" xfId="3533"/>
    <cellStyle name="20% - Accent4 8 4 2 5 10" xfId="50781"/>
    <cellStyle name="20% - Accent4 8 4 2 5 2" xfId="9784"/>
    <cellStyle name="20% - Accent4 8 4 2 5 2 2" xfId="15346"/>
    <cellStyle name="20% - Accent4 8 4 2 5 2 2 2" xfId="36958"/>
    <cellStyle name="20% - Accent4 8 4 2 5 2 3" xfId="31424"/>
    <cellStyle name="20% - Accent4 8 4 2 5 3" xfId="17793"/>
    <cellStyle name="20% - Accent4 8 4 2 5 3 2" xfId="39386"/>
    <cellStyle name="20% - Accent4 8 4 2 5 4" xfId="20590"/>
    <cellStyle name="20% - Accent4 8 4 2 5 4 2" xfId="42169"/>
    <cellStyle name="20% - Accent4 8 4 2 5 5" xfId="23375"/>
    <cellStyle name="20% - Accent4 8 4 2 5 5 2" xfId="44952"/>
    <cellStyle name="20% - Accent4 8 4 2 5 6" xfId="26228"/>
    <cellStyle name="20% - Accent4 8 4 2 5 6 2" xfId="47803"/>
    <cellStyle name="20% - Accent4 8 4 2 5 7" xfId="12575"/>
    <cellStyle name="20% - Accent4 8 4 2 5 7 2" xfId="34198"/>
    <cellStyle name="20% - Accent4 8 4 2 5 8" xfId="7366"/>
    <cellStyle name="20% - Accent4 8 4 2 5 9" xfId="29009"/>
    <cellStyle name="20% - Accent4 8 4 2 6" xfId="7589"/>
    <cellStyle name="20% - Accent4 8 4 2 6 2" xfId="18138"/>
    <cellStyle name="20% - Accent4 8 4 2 6 2 2" xfId="39731"/>
    <cellStyle name="20% - Accent4 8 4 2 6 3" xfId="20935"/>
    <cellStyle name="20% - Accent4 8 4 2 6 3 2" xfId="42514"/>
    <cellStyle name="20% - Accent4 8 4 2 6 4" xfId="23720"/>
    <cellStyle name="20% - Accent4 8 4 2 6 4 2" xfId="45297"/>
    <cellStyle name="20% - Accent4 8 4 2 6 5" xfId="26573"/>
    <cellStyle name="20% - Accent4 8 4 2 6 5 2" xfId="48148"/>
    <cellStyle name="20% - Accent4 8 4 2 6 6" xfId="12930"/>
    <cellStyle name="20% - Accent4 8 4 2 6 6 2" xfId="34543"/>
    <cellStyle name="20% - Accent4 8 4 2 6 7" xfId="29231"/>
    <cellStyle name="20% - Accent4 8 4 2 7" xfId="10503"/>
    <cellStyle name="20% - Accent4 8 4 2 7 2" xfId="32128"/>
    <cellStyle name="20% - Accent4 8 4 2 8" xfId="13153"/>
    <cellStyle name="20% - Accent4 8 4 2 8 2" xfId="34765"/>
    <cellStyle name="20% - Accent4 8 4 2 9" xfId="15722"/>
    <cellStyle name="20% - Accent4 8 4 2 9 2" xfId="37316"/>
    <cellStyle name="20% - Accent4 8 4 3" xfId="240"/>
    <cellStyle name="20% - Accent4 8 4 3 10" xfId="18612"/>
    <cellStyle name="20% - Accent4 8 4 3 10 2" xfId="40191"/>
    <cellStyle name="20% - Accent4 8 4 3 11" xfId="21395"/>
    <cellStyle name="20% - Accent4 8 4 3 11 2" xfId="42974"/>
    <cellStyle name="20% - Accent4 8 4 3 12" xfId="24250"/>
    <cellStyle name="20% - Accent4 8 4 3 12 2" xfId="45825"/>
    <cellStyle name="20% - Accent4 8 4 3 13" xfId="10223"/>
    <cellStyle name="20% - Accent4 8 4 3 13 2" xfId="31863"/>
    <cellStyle name="20% - Accent4 8 4 3 14" xfId="5115"/>
    <cellStyle name="20% - Accent4 8 4 3 15" xfId="26815"/>
    <cellStyle name="20% - Accent4 8 4 3 16" xfId="50782"/>
    <cellStyle name="20% - Accent4 8 4 3 2" xfId="3002"/>
    <cellStyle name="20% - Accent4 8 4 3 2 10" xfId="27376"/>
    <cellStyle name="20% - Accent4 8 4 3 2 11" xfId="50783"/>
    <cellStyle name="20% - Accent4 8 4 3 2 2" xfId="4635"/>
    <cellStyle name="20% - Accent4 8 4 3 2 2 10" xfId="50784"/>
    <cellStyle name="20% - Accent4 8 4 3 2 2 2" xfId="9184"/>
    <cellStyle name="20% - Accent4 8 4 3 2 2 2 2" xfId="14748"/>
    <cellStyle name="20% - Accent4 8 4 3 2 2 2 2 2" xfId="36360"/>
    <cellStyle name="20% - Accent4 8 4 3 2 2 2 3" xfId="30826"/>
    <cellStyle name="20% - Accent4 8 4 3 2 2 3" xfId="17195"/>
    <cellStyle name="20% - Accent4 8 4 3 2 2 3 2" xfId="38788"/>
    <cellStyle name="20% - Accent4 8 4 3 2 2 4" xfId="19992"/>
    <cellStyle name="20% - Accent4 8 4 3 2 2 4 2" xfId="41571"/>
    <cellStyle name="20% - Accent4 8 4 3 2 2 5" xfId="22777"/>
    <cellStyle name="20% - Accent4 8 4 3 2 2 5 2" xfId="44354"/>
    <cellStyle name="20% - Accent4 8 4 3 2 2 6" xfId="25630"/>
    <cellStyle name="20% - Accent4 8 4 3 2 2 6 2" xfId="47205"/>
    <cellStyle name="20% - Accent4 8 4 3 2 2 7" xfId="11977"/>
    <cellStyle name="20% - Accent4 8 4 3 2 2 7 2" xfId="33600"/>
    <cellStyle name="20% - Accent4 8 4 3 2 2 8" xfId="6763"/>
    <cellStyle name="20% - Accent4 8 4 3 2 2 9" xfId="28411"/>
    <cellStyle name="20% - Accent4 8 4 3 2 3" xfId="8149"/>
    <cellStyle name="20% - Accent4 8 4 3 2 3 2" xfId="13713"/>
    <cellStyle name="20% - Accent4 8 4 3 2 3 2 2" xfId="35325"/>
    <cellStyle name="20% - Accent4 8 4 3 2 3 3" xfId="29791"/>
    <cellStyle name="20% - Accent4 8 4 3 2 4" xfId="16160"/>
    <cellStyle name="20% - Accent4 8 4 3 2 4 2" xfId="37753"/>
    <cellStyle name="20% - Accent4 8 4 3 2 5" xfId="18957"/>
    <cellStyle name="20% - Accent4 8 4 3 2 5 2" xfId="40536"/>
    <cellStyle name="20% - Accent4 8 4 3 2 6" xfId="21740"/>
    <cellStyle name="20% - Accent4 8 4 3 2 6 2" xfId="43319"/>
    <cellStyle name="20% - Accent4 8 4 3 2 7" xfId="24595"/>
    <cellStyle name="20% - Accent4 8 4 3 2 7 2" xfId="46170"/>
    <cellStyle name="20% - Accent4 8 4 3 2 8" xfId="10942"/>
    <cellStyle name="20% - Accent4 8 4 3 2 8 2" xfId="32565"/>
    <cellStyle name="20% - Accent4 8 4 3 2 9" xfId="5679"/>
    <cellStyle name="20% - Accent4 8 4 3 3" xfId="3380"/>
    <cellStyle name="20% - Accent4 8 4 3 3 10" xfId="27721"/>
    <cellStyle name="20% - Accent4 8 4 3 3 11" xfId="50785"/>
    <cellStyle name="20% - Accent4 8 4 3 3 2" xfId="4980"/>
    <cellStyle name="20% - Accent4 8 4 3 3 2 10" xfId="50786"/>
    <cellStyle name="20% - Accent4 8 4 3 3 2 2" xfId="9529"/>
    <cellStyle name="20% - Accent4 8 4 3 3 2 2 2" xfId="15093"/>
    <cellStyle name="20% - Accent4 8 4 3 3 2 2 2 2" xfId="36705"/>
    <cellStyle name="20% - Accent4 8 4 3 3 2 2 3" xfId="31171"/>
    <cellStyle name="20% - Accent4 8 4 3 3 2 3" xfId="17540"/>
    <cellStyle name="20% - Accent4 8 4 3 3 2 3 2" xfId="39133"/>
    <cellStyle name="20% - Accent4 8 4 3 3 2 4" xfId="20337"/>
    <cellStyle name="20% - Accent4 8 4 3 3 2 4 2" xfId="41916"/>
    <cellStyle name="20% - Accent4 8 4 3 3 2 5" xfId="23122"/>
    <cellStyle name="20% - Accent4 8 4 3 3 2 5 2" xfId="44699"/>
    <cellStyle name="20% - Accent4 8 4 3 3 2 6" xfId="25975"/>
    <cellStyle name="20% - Accent4 8 4 3 3 2 6 2" xfId="47550"/>
    <cellStyle name="20% - Accent4 8 4 3 3 2 7" xfId="12322"/>
    <cellStyle name="20% - Accent4 8 4 3 3 2 7 2" xfId="33945"/>
    <cellStyle name="20% - Accent4 8 4 3 3 2 8" xfId="7110"/>
    <cellStyle name="20% - Accent4 8 4 3 3 2 9" xfId="28756"/>
    <cellStyle name="20% - Accent4 8 4 3 3 3" xfId="8494"/>
    <cellStyle name="20% - Accent4 8 4 3 3 3 2" xfId="14058"/>
    <cellStyle name="20% - Accent4 8 4 3 3 3 2 2" xfId="35670"/>
    <cellStyle name="20% - Accent4 8 4 3 3 3 3" xfId="30136"/>
    <cellStyle name="20% - Accent4 8 4 3 3 4" xfId="16505"/>
    <cellStyle name="20% - Accent4 8 4 3 3 4 2" xfId="38098"/>
    <cellStyle name="20% - Accent4 8 4 3 3 5" xfId="19302"/>
    <cellStyle name="20% - Accent4 8 4 3 3 5 2" xfId="40881"/>
    <cellStyle name="20% - Accent4 8 4 3 3 6" xfId="22087"/>
    <cellStyle name="20% - Accent4 8 4 3 3 6 2" xfId="43664"/>
    <cellStyle name="20% - Accent4 8 4 3 3 7" xfId="24940"/>
    <cellStyle name="20% - Accent4 8 4 3 3 7 2" xfId="46515"/>
    <cellStyle name="20% - Accent4 8 4 3 3 8" xfId="11287"/>
    <cellStyle name="20% - Accent4 8 4 3 3 8 2" xfId="32910"/>
    <cellStyle name="20% - Accent4 8 4 3 3 9" xfId="6024"/>
    <cellStyle name="20% - Accent4 8 4 3 4" xfId="2342"/>
    <cellStyle name="20% - Accent4 8 4 3 4 10" xfId="50787"/>
    <cellStyle name="20% - Accent4 8 4 3 4 2" xfId="4076"/>
    <cellStyle name="20% - Accent4 8 4 3 4 2 2" xfId="14189"/>
    <cellStyle name="20% - Accent4 8 4 3 4 2 2 2" xfId="35801"/>
    <cellStyle name="20% - Accent4 8 4 3 4 2 3" xfId="8625"/>
    <cellStyle name="20% - Accent4 8 4 3 4 2 4" xfId="30267"/>
    <cellStyle name="20% - Accent4 8 4 3 4 3" xfId="16636"/>
    <cellStyle name="20% - Accent4 8 4 3 4 3 2" xfId="38229"/>
    <cellStyle name="20% - Accent4 8 4 3 4 4" xfId="19433"/>
    <cellStyle name="20% - Accent4 8 4 3 4 4 2" xfId="41012"/>
    <cellStyle name="20% - Accent4 8 4 3 4 5" xfId="22218"/>
    <cellStyle name="20% - Accent4 8 4 3 4 5 2" xfId="43795"/>
    <cellStyle name="20% - Accent4 8 4 3 4 6" xfId="25071"/>
    <cellStyle name="20% - Accent4 8 4 3 4 6 2" xfId="46646"/>
    <cellStyle name="20% - Accent4 8 4 3 4 7" xfId="11418"/>
    <cellStyle name="20% - Accent4 8 4 3 4 7 2" xfId="33041"/>
    <cellStyle name="20% - Accent4 8 4 3 4 8" xfId="6155"/>
    <cellStyle name="20% - Accent4 8 4 3 4 9" xfId="27852"/>
    <cellStyle name="20% - Accent4 8 4 3 5" xfId="3534"/>
    <cellStyle name="20% - Accent4 8 4 3 5 2" xfId="9876"/>
    <cellStyle name="20% - Accent4 8 4 3 5 2 2" xfId="15438"/>
    <cellStyle name="20% - Accent4 8 4 3 5 2 2 2" xfId="37050"/>
    <cellStyle name="20% - Accent4 8 4 3 5 2 3" xfId="31516"/>
    <cellStyle name="20% - Accent4 8 4 3 5 3" xfId="17885"/>
    <cellStyle name="20% - Accent4 8 4 3 5 3 2" xfId="39478"/>
    <cellStyle name="20% - Accent4 8 4 3 5 4" xfId="20682"/>
    <cellStyle name="20% - Accent4 8 4 3 5 4 2" xfId="42261"/>
    <cellStyle name="20% - Accent4 8 4 3 5 5" xfId="23467"/>
    <cellStyle name="20% - Accent4 8 4 3 5 5 2" xfId="45044"/>
    <cellStyle name="20% - Accent4 8 4 3 5 6" xfId="26320"/>
    <cellStyle name="20% - Accent4 8 4 3 5 6 2" xfId="47895"/>
    <cellStyle name="20% - Accent4 8 4 3 5 7" xfId="12667"/>
    <cellStyle name="20% - Accent4 8 4 3 5 7 2" xfId="34290"/>
    <cellStyle name="20% - Accent4 8 4 3 5 8" xfId="7458"/>
    <cellStyle name="20% - Accent4 8 4 3 5 9" xfId="29101"/>
    <cellStyle name="20% - Accent4 8 4 3 6" xfId="7590"/>
    <cellStyle name="20% - Accent4 8 4 3 6 2" xfId="18230"/>
    <cellStyle name="20% - Accent4 8 4 3 6 2 2" xfId="39823"/>
    <cellStyle name="20% - Accent4 8 4 3 6 3" xfId="21027"/>
    <cellStyle name="20% - Accent4 8 4 3 6 3 2" xfId="42606"/>
    <cellStyle name="20% - Accent4 8 4 3 6 4" xfId="23812"/>
    <cellStyle name="20% - Accent4 8 4 3 6 4 2" xfId="45389"/>
    <cellStyle name="20% - Accent4 8 4 3 6 5" xfId="26665"/>
    <cellStyle name="20% - Accent4 8 4 3 6 5 2" xfId="48240"/>
    <cellStyle name="20% - Accent4 8 4 3 6 6" xfId="13022"/>
    <cellStyle name="20% - Accent4 8 4 3 6 6 2" xfId="34635"/>
    <cellStyle name="20% - Accent4 8 4 3 6 7" xfId="29232"/>
    <cellStyle name="20% - Accent4 8 4 3 7" xfId="10595"/>
    <cellStyle name="20% - Accent4 8 4 3 7 2" xfId="32220"/>
    <cellStyle name="20% - Accent4 8 4 3 8" xfId="13154"/>
    <cellStyle name="20% - Accent4 8 4 3 8 2" xfId="34766"/>
    <cellStyle name="20% - Accent4 8 4 3 9" xfId="15814"/>
    <cellStyle name="20% - Accent4 8 4 3 9 2" xfId="37408"/>
    <cellStyle name="20% - Accent4 8 4 4" xfId="2772"/>
    <cellStyle name="20% - Accent4 8 4 4 10" xfId="27146"/>
    <cellStyle name="20% - Accent4 8 4 4 11" xfId="50788"/>
    <cellStyle name="20% - Accent4 8 4 4 2" xfId="4405"/>
    <cellStyle name="20% - Accent4 8 4 4 2 10" xfId="50789"/>
    <cellStyle name="20% - Accent4 8 4 4 2 2" xfId="8954"/>
    <cellStyle name="20% - Accent4 8 4 4 2 2 2" xfId="14518"/>
    <cellStyle name="20% - Accent4 8 4 4 2 2 2 2" xfId="36130"/>
    <cellStyle name="20% - Accent4 8 4 4 2 2 3" xfId="30596"/>
    <cellStyle name="20% - Accent4 8 4 4 2 3" xfId="16965"/>
    <cellStyle name="20% - Accent4 8 4 4 2 3 2" xfId="38558"/>
    <cellStyle name="20% - Accent4 8 4 4 2 4" xfId="19762"/>
    <cellStyle name="20% - Accent4 8 4 4 2 4 2" xfId="41341"/>
    <cellStyle name="20% - Accent4 8 4 4 2 5" xfId="22547"/>
    <cellStyle name="20% - Accent4 8 4 4 2 5 2" xfId="44124"/>
    <cellStyle name="20% - Accent4 8 4 4 2 6" xfId="25400"/>
    <cellStyle name="20% - Accent4 8 4 4 2 6 2" xfId="46975"/>
    <cellStyle name="20% - Accent4 8 4 4 2 7" xfId="11747"/>
    <cellStyle name="20% - Accent4 8 4 4 2 7 2" xfId="33370"/>
    <cellStyle name="20% - Accent4 8 4 4 2 8" xfId="6533"/>
    <cellStyle name="20% - Accent4 8 4 4 2 9" xfId="28181"/>
    <cellStyle name="20% - Accent4 8 4 4 3" xfId="7919"/>
    <cellStyle name="20% - Accent4 8 4 4 3 2" xfId="13483"/>
    <cellStyle name="20% - Accent4 8 4 4 3 2 2" xfId="35095"/>
    <cellStyle name="20% - Accent4 8 4 4 3 3" xfId="29561"/>
    <cellStyle name="20% - Accent4 8 4 4 4" xfId="15930"/>
    <cellStyle name="20% - Accent4 8 4 4 4 2" xfId="37523"/>
    <cellStyle name="20% - Accent4 8 4 4 5" xfId="18727"/>
    <cellStyle name="20% - Accent4 8 4 4 5 2" xfId="40306"/>
    <cellStyle name="20% - Accent4 8 4 4 6" xfId="21510"/>
    <cellStyle name="20% - Accent4 8 4 4 6 2" xfId="43089"/>
    <cellStyle name="20% - Accent4 8 4 4 7" xfId="24365"/>
    <cellStyle name="20% - Accent4 8 4 4 7 2" xfId="45940"/>
    <cellStyle name="20% - Accent4 8 4 4 8" xfId="10712"/>
    <cellStyle name="20% - Accent4 8 4 4 8 2" xfId="32335"/>
    <cellStyle name="20% - Accent4 8 4 4 9" xfId="5449"/>
    <cellStyle name="20% - Accent4 8 4 5" xfId="3130"/>
    <cellStyle name="20% - Accent4 8 4 5 10" xfId="27491"/>
    <cellStyle name="20% - Accent4 8 4 5 11" xfId="50790"/>
    <cellStyle name="20% - Accent4 8 4 5 2" xfId="4750"/>
    <cellStyle name="20% - Accent4 8 4 5 2 10" xfId="50791"/>
    <cellStyle name="20% - Accent4 8 4 5 2 2" xfId="9299"/>
    <cellStyle name="20% - Accent4 8 4 5 2 2 2" xfId="14863"/>
    <cellStyle name="20% - Accent4 8 4 5 2 2 2 2" xfId="36475"/>
    <cellStyle name="20% - Accent4 8 4 5 2 2 3" xfId="30941"/>
    <cellStyle name="20% - Accent4 8 4 5 2 3" xfId="17310"/>
    <cellStyle name="20% - Accent4 8 4 5 2 3 2" xfId="38903"/>
    <cellStyle name="20% - Accent4 8 4 5 2 4" xfId="20107"/>
    <cellStyle name="20% - Accent4 8 4 5 2 4 2" xfId="41686"/>
    <cellStyle name="20% - Accent4 8 4 5 2 5" xfId="22892"/>
    <cellStyle name="20% - Accent4 8 4 5 2 5 2" xfId="44469"/>
    <cellStyle name="20% - Accent4 8 4 5 2 6" xfId="25745"/>
    <cellStyle name="20% - Accent4 8 4 5 2 6 2" xfId="47320"/>
    <cellStyle name="20% - Accent4 8 4 5 2 7" xfId="12092"/>
    <cellStyle name="20% - Accent4 8 4 5 2 7 2" xfId="33715"/>
    <cellStyle name="20% - Accent4 8 4 5 2 8" xfId="6880"/>
    <cellStyle name="20% - Accent4 8 4 5 2 9" xfId="28526"/>
    <cellStyle name="20% - Accent4 8 4 5 3" xfId="8264"/>
    <cellStyle name="20% - Accent4 8 4 5 3 2" xfId="13828"/>
    <cellStyle name="20% - Accent4 8 4 5 3 2 2" xfId="35440"/>
    <cellStyle name="20% - Accent4 8 4 5 3 3" xfId="29906"/>
    <cellStyle name="20% - Accent4 8 4 5 4" xfId="16275"/>
    <cellStyle name="20% - Accent4 8 4 5 4 2" xfId="37868"/>
    <cellStyle name="20% - Accent4 8 4 5 5" xfId="19072"/>
    <cellStyle name="20% - Accent4 8 4 5 5 2" xfId="40651"/>
    <cellStyle name="20% - Accent4 8 4 5 6" xfId="21857"/>
    <cellStyle name="20% - Accent4 8 4 5 6 2" xfId="43434"/>
    <cellStyle name="20% - Accent4 8 4 5 7" xfId="24710"/>
    <cellStyle name="20% - Accent4 8 4 5 7 2" xfId="46285"/>
    <cellStyle name="20% - Accent4 8 4 5 8" xfId="11057"/>
    <cellStyle name="20% - Accent4 8 4 5 8 2" xfId="32680"/>
    <cellStyle name="20% - Accent4 8 4 5 9" xfId="5794"/>
    <cellStyle name="20% - Accent4 8 4 6" xfId="2340"/>
    <cellStyle name="20% - Accent4 8 4 6 10" xfId="50792"/>
    <cellStyle name="20% - Accent4 8 4 6 2" xfId="4074"/>
    <cellStyle name="20% - Accent4 8 4 6 2 2" xfId="14187"/>
    <cellStyle name="20% - Accent4 8 4 6 2 2 2" xfId="35799"/>
    <cellStyle name="20% - Accent4 8 4 6 2 3" xfId="8623"/>
    <cellStyle name="20% - Accent4 8 4 6 2 4" xfId="30265"/>
    <cellStyle name="20% - Accent4 8 4 6 3" xfId="16634"/>
    <cellStyle name="20% - Accent4 8 4 6 3 2" xfId="38227"/>
    <cellStyle name="20% - Accent4 8 4 6 4" xfId="19431"/>
    <cellStyle name="20% - Accent4 8 4 6 4 2" xfId="41010"/>
    <cellStyle name="20% - Accent4 8 4 6 5" xfId="22216"/>
    <cellStyle name="20% - Accent4 8 4 6 5 2" xfId="43793"/>
    <cellStyle name="20% - Accent4 8 4 6 6" xfId="25069"/>
    <cellStyle name="20% - Accent4 8 4 6 6 2" xfId="46644"/>
    <cellStyle name="20% - Accent4 8 4 6 7" xfId="11416"/>
    <cellStyle name="20% - Accent4 8 4 6 7 2" xfId="33039"/>
    <cellStyle name="20% - Accent4 8 4 6 8" xfId="6153"/>
    <cellStyle name="20% - Accent4 8 4 6 9" xfId="27850"/>
    <cellStyle name="20% - Accent4 8 4 7" xfId="3532"/>
    <cellStyle name="20% - Accent4 8 4 7 2" xfId="9646"/>
    <cellStyle name="20% - Accent4 8 4 7 2 2" xfId="15208"/>
    <cellStyle name="20% - Accent4 8 4 7 2 2 2" xfId="36820"/>
    <cellStyle name="20% - Accent4 8 4 7 2 3" xfId="31286"/>
    <cellStyle name="20% - Accent4 8 4 7 3" xfId="17655"/>
    <cellStyle name="20% - Accent4 8 4 7 3 2" xfId="39248"/>
    <cellStyle name="20% - Accent4 8 4 7 4" xfId="20452"/>
    <cellStyle name="20% - Accent4 8 4 7 4 2" xfId="42031"/>
    <cellStyle name="20% - Accent4 8 4 7 5" xfId="23237"/>
    <cellStyle name="20% - Accent4 8 4 7 5 2" xfId="44814"/>
    <cellStyle name="20% - Accent4 8 4 7 6" xfId="26090"/>
    <cellStyle name="20% - Accent4 8 4 7 6 2" xfId="47665"/>
    <cellStyle name="20% - Accent4 8 4 7 7" xfId="12437"/>
    <cellStyle name="20% - Accent4 8 4 7 7 2" xfId="34060"/>
    <cellStyle name="20% - Accent4 8 4 7 8" xfId="7228"/>
    <cellStyle name="20% - Accent4 8 4 7 9" xfId="28871"/>
    <cellStyle name="20% - Accent4 8 4 8" xfId="7588"/>
    <cellStyle name="20% - Accent4 8 4 8 2" xfId="18000"/>
    <cellStyle name="20% - Accent4 8 4 8 2 2" xfId="39593"/>
    <cellStyle name="20% - Accent4 8 4 8 3" xfId="20797"/>
    <cellStyle name="20% - Accent4 8 4 8 3 2" xfId="42376"/>
    <cellStyle name="20% - Accent4 8 4 8 4" xfId="23582"/>
    <cellStyle name="20% - Accent4 8 4 8 4 2" xfId="45159"/>
    <cellStyle name="20% - Accent4 8 4 8 5" xfId="26435"/>
    <cellStyle name="20% - Accent4 8 4 8 5 2" xfId="48010"/>
    <cellStyle name="20% - Accent4 8 4 8 6" xfId="12792"/>
    <cellStyle name="20% - Accent4 8 4 8 6 2" xfId="34405"/>
    <cellStyle name="20% - Accent4 8 4 8 7" xfId="29230"/>
    <cellStyle name="20% - Accent4 8 4 9" xfId="10365"/>
    <cellStyle name="20% - Accent4 8 4 9 2" xfId="31990"/>
    <cellStyle name="20% - Accent4 8 5" xfId="241"/>
    <cellStyle name="20% - Accent4 8 5 10" xfId="13155"/>
    <cellStyle name="20% - Accent4 8 5 10 2" xfId="34767"/>
    <cellStyle name="20% - Accent4 8 5 11" xfId="15608"/>
    <cellStyle name="20% - Accent4 8 5 11 2" xfId="37202"/>
    <cellStyle name="20% - Accent4 8 5 12" xfId="18406"/>
    <cellStyle name="20% - Accent4 8 5 12 2" xfId="39985"/>
    <cellStyle name="20% - Accent4 8 5 13" xfId="21189"/>
    <cellStyle name="20% - Accent4 8 5 13 2" xfId="42768"/>
    <cellStyle name="20% - Accent4 8 5 14" xfId="24044"/>
    <cellStyle name="20% - Accent4 8 5 14 2" xfId="45619"/>
    <cellStyle name="20% - Accent4 8 5 15" xfId="10017"/>
    <cellStyle name="20% - Accent4 8 5 15 2" xfId="31657"/>
    <cellStyle name="20% - Accent4 8 5 16" xfId="5116"/>
    <cellStyle name="20% - Accent4 8 5 17" xfId="26816"/>
    <cellStyle name="20% - Accent4 8 5 18" xfId="50793"/>
    <cellStyle name="20% - Accent4 8 5 2" xfId="242"/>
    <cellStyle name="20% - Accent4 8 5 2 10" xfId="18544"/>
    <cellStyle name="20% - Accent4 8 5 2 10 2" xfId="40123"/>
    <cellStyle name="20% - Accent4 8 5 2 11" xfId="21327"/>
    <cellStyle name="20% - Accent4 8 5 2 11 2" xfId="42906"/>
    <cellStyle name="20% - Accent4 8 5 2 12" xfId="24182"/>
    <cellStyle name="20% - Accent4 8 5 2 12 2" xfId="45757"/>
    <cellStyle name="20% - Accent4 8 5 2 13" xfId="10155"/>
    <cellStyle name="20% - Accent4 8 5 2 13 2" xfId="31795"/>
    <cellStyle name="20% - Accent4 8 5 2 14" xfId="5117"/>
    <cellStyle name="20% - Accent4 8 5 2 15" xfId="26817"/>
    <cellStyle name="20% - Accent4 8 5 2 16" xfId="50794"/>
    <cellStyle name="20% - Accent4 8 5 2 2" xfId="2934"/>
    <cellStyle name="20% - Accent4 8 5 2 2 10" xfId="27308"/>
    <cellStyle name="20% - Accent4 8 5 2 2 11" xfId="50795"/>
    <cellStyle name="20% - Accent4 8 5 2 2 2" xfId="4567"/>
    <cellStyle name="20% - Accent4 8 5 2 2 2 10" xfId="50796"/>
    <cellStyle name="20% - Accent4 8 5 2 2 2 2" xfId="9116"/>
    <cellStyle name="20% - Accent4 8 5 2 2 2 2 2" xfId="14680"/>
    <cellStyle name="20% - Accent4 8 5 2 2 2 2 2 2" xfId="36292"/>
    <cellStyle name="20% - Accent4 8 5 2 2 2 2 3" xfId="30758"/>
    <cellStyle name="20% - Accent4 8 5 2 2 2 3" xfId="17127"/>
    <cellStyle name="20% - Accent4 8 5 2 2 2 3 2" xfId="38720"/>
    <cellStyle name="20% - Accent4 8 5 2 2 2 4" xfId="19924"/>
    <cellStyle name="20% - Accent4 8 5 2 2 2 4 2" xfId="41503"/>
    <cellStyle name="20% - Accent4 8 5 2 2 2 5" xfId="22709"/>
    <cellStyle name="20% - Accent4 8 5 2 2 2 5 2" xfId="44286"/>
    <cellStyle name="20% - Accent4 8 5 2 2 2 6" xfId="25562"/>
    <cellStyle name="20% - Accent4 8 5 2 2 2 6 2" xfId="47137"/>
    <cellStyle name="20% - Accent4 8 5 2 2 2 7" xfId="11909"/>
    <cellStyle name="20% - Accent4 8 5 2 2 2 7 2" xfId="33532"/>
    <cellStyle name="20% - Accent4 8 5 2 2 2 8" xfId="6695"/>
    <cellStyle name="20% - Accent4 8 5 2 2 2 9" xfId="28343"/>
    <cellStyle name="20% - Accent4 8 5 2 2 3" xfId="8081"/>
    <cellStyle name="20% - Accent4 8 5 2 2 3 2" xfId="13645"/>
    <cellStyle name="20% - Accent4 8 5 2 2 3 2 2" xfId="35257"/>
    <cellStyle name="20% - Accent4 8 5 2 2 3 3" xfId="29723"/>
    <cellStyle name="20% - Accent4 8 5 2 2 4" xfId="16092"/>
    <cellStyle name="20% - Accent4 8 5 2 2 4 2" xfId="37685"/>
    <cellStyle name="20% - Accent4 8 5 2 2 5" xfId="18889"/>
    <cellStyle name="20% - Accent4 8 5 2 2 5 2" xfId="40468"/>
    <cellStyle name="20% - Accent4 8 5 2 2 6" xfId="21672"/>
    <cellStyle name="20% - Accent4 8 5 2 2 6 2" xfId="43251"/>
    <cellStyle name="20% - Accent4 8 5 2 2 7" xfId="24527"/>
    <cellStyle name="20% - Accent4 8 5 2 2 7 2" xfId="46102"/>
    <cellStyle name="20% - Accent4 8 5 2 2 8" xfId="10874"/>
    <cellStyle name="20% - Accent4 8 5 2 2 8 2" xfId="32497"/>
    <cellStyle name="20% - Accent4 8 5 2 2 9" xfId="5611"/>
    <cellStyle name="20% - Accent4 8 5 2 3" xfId="3312"/>
    <cellStyle name="20% - Accent4 8 5 2 3 10" xfId="27653"/>
    <cellStyle name="20% - Accent4 8 5 2 3 11" xfId="50797"/>
    <cellStyle name="20% - Accent4 8 5 2 3 2" xfId="4912"/>
    <cellStyle name="20% - Accent4 8 5 2 3 2 10" xfId="50798"/>
    <cellStyle name="20% - Accent4 8 5 2 3 2 2" xfId="9461"/>
    <cellStyle name="20% - Accent4 8 5 2 3 2 2 2" xfId="15025"/>
    <cellStyle name="20% - Accent4 8 5 2 3 2 2 2 2" xfId="36637"/>
    <cellStyle name="20% - Accent4 8 5 2 3 2 2 3" xfId="31103"/>
    <cellStyle name="20% - Accent4 8 5 2 3 2 3" xfId="17472"/>
    <cellStyle name="20% - Accent4 8 5 2 3 2 3 2" xfId="39065"/>
    <cellStyle name="20% - Accent4 8 5 2 3 2 4" xfId="20269"/>
    <cellStyle name="20% - Accent4 8 5 2 3 2 4 2" xfId="41848"/>
    <cellStyle name="20% - Accent4 8 5 2 3 2 5" xfId="23054"/>
    <cellStyle name="20% - Accent4 8 5 2 3 2 5 2" xfId="44631"/>
    <cellStyle name="20% - Accent4 8 5 2 3 2 6" xfId="25907"/>
    <cellStyle name="20% - Accent4 8 5 2 3 2 6 2" xfId="47482"/>
    <cellStyle name="20% - Accent4 8 5 2 3 2 7" xfId="12254"/>
    <cellStyle name="20% - Accent4 8 5 2 3 2 7 2" xfId="33877"/>
    <cellStyle name="20% - Accent4 8 5 2 3 2 8" xfId="7042"/>
    <cellStyle name="20% - Accent4 8 5 2 3 2 9" xfId="28688"/>
    <cellStyle name="20% - Accent4 8 5 2 3 3" xfId="8426"/>
    <cellStyle name="20% - Accent4 8 5 2 3 3 2" xfId="13990"/>
    <cellStyle name="20% - Accent4 8 5 2 3 3 2 2" xfId="35602"/>
    <cellStyle name="20% - Accent4 8 5 2 3 3 3" xfId="30068"/>
    <cellStyle name="20% - Accent4 8 5 2 3 4" xfId="16437"/>
    <cellStyle name="20% - Accent4 8 5 2 3 4 2" xfId="38030"/>
    <cellStyle name="20% - Accent4 8 5 2 3 5" xfId="19234"/>
    <cellStyle name="20% - Accent4 8 5 2 3 5 2" xfId="40813"/>
    <cellStyle name="20% - Accent4 8 5 2 3 6" xfId="22019"/>
    <cellStyle name="20% - Accent4 8 5 2 3 6 2" xfId="43596"/>
    <cellStyle name="20% - Accent4 8 5 2 3 7" xfId="24872"/>
    <cellStyle name="20% - Accent4 8 5 2 3 7 2" xfId="46447"/>
    <cellStyle name="20% - Accent4 8 5 2 3 8" xfId="11219"/>
    <cellStyle name="20% - Accent4 8 5 2 3 8 2" xfId="32842"/>
    <cellStyle name="20% - Accent4 8 5 2 3 9" xfId="5956"/>
    <cellStyle name="20% - Accent4 8 5 2 4" xfId="2344"/>
    <cellStyle name="20% - Accent4 8 5 2 4 10" xfId="50799"/>
    <cellStyle name="20% - Accent4 8 5 2 4 2" xfId="4078"/>
    <cellStyle name="20% - Accent4 8 5 2 4 2 2" xfId="14191"/>
    <cellStyle name="20% - Accent4 8 5 2 4 2 2 2" xfId="35803"/>
    <cellStyle name="20% - Accent4 8 5 2 4 2 3" xfId="8627"/>
    <cellStyle name="20% - Accent4 8 5 2 4 2 4" xfId="30269"/>
    <cellStyle name="20% - Accent4 8 5 2 4 3" xfId="16638"/>
    <cellStyle name="20% - Accent4 8 5 2 4 3 2" xfId="38231"/>
    <cellStyle name="20% - Accent4 8 5 2 4 4" xfId="19435"/>
    <cellStyle name="20% - Accent4 8 5 2 4 4 2" xfId="41014"/>
    <cellStyle name="20% - Accent4 8 5 2 4 5" xfId="22220"/>
    <cellStyle name="20% - Accent4 8 5 2 4 5 2" xfId="43797"/>
    <cellStyle name="20% - Accent4 8 5 2 4 6" xfId="25073"/>
    <cellStyle name="20% - Accent4 8 5 2 4 6 2" xfId="46648"/>
    <cellStyle name="20% - Accent4 8 5 2 4 7" xfId="11420"/>
    <cellStyle name="20% - Accent4 8 5 2 4 7 2" xfId="33043"/>
    <cellStyle name="20% - Accent4 8 5 2 4 8" xfId="6157"/>
    <cellStyle name="20% - Accent4 8 5 2 4 9" xfId="27854"/>
    <cellStyle name="20% - Accent4 8 5 2 5" xfId="3536"/>
    <cellStyle name="20% - Accent4 8 5 2 5 2" xfId="9808"/>
    <cellStyle name="20% - Accent4 8 5 2 5 2 2" xfId="15370"/>
    <cellStyle name="20% - Accent4 8 5 2 5 2 2 2" xfId="36982"/>
    <cellStyle name="20% - Accent4 8 5 2 5 2 3" xfId="31448"/>
    <cellStyle name="20% - Accent4 8 5 2 5 3" xfId="17817"/>
    <cellStyle name="20% - Accent4 8 5 2 5 3 2" xfId="39410"/>
    <cellStyle name="20% - Accent4 8 5 2 5 4" xfId="20614"/>
    <cellStyle name="20% - Accent4 8 5 2 5 4 2" xfId="42193"/>
    <cellStyle name="20% - Accent4 8 5 2 5 5" xfId="23399"/>
    <cellStyle name="20% - Accent4 8 5 2 5 5 2" xfId="44976"/>
    <cellStyle name="20% - Accent4 8 5 2 5 6" xfId="26252"/>
    <cellStyle name="20% - Accent4 8 5 2 5 6 2" xfId="47827"/>
    <cellStyle name="20% - Accent4 8 5 2 5 7" xfId="12599"/>
    <cellStyle name="20% - Accent4 8 5 2 5 7 2" xfId="34222"/>
    <cellStyle name="20% - Accent4 8 5 2 5 8" xfId="7390"/>
    <cellStyle name="20% - Accent4 8 5 2 5 9" xfId="29033"/>
    <cellStyle name="20% - Accent4 8 5 2 6" xfId="7592"/>
    <cellStyle name="20% - Accent4 8 5 2 6 2" xfId="18162"/>
    <cellStyle name="20% - Accent4 8 5 2 6 2 2" xfId="39755"/>
    <cellStyle name="20% - Accent4 8 5 2 6 3" xfId="20959"/>
    <cellStyle name="20% - Accent4 8 5 2 6 3 2" xfId="42538"/>
    <cellStyle name="20% - Accent4 8 5 2 6 4" xfId="23744"/>
    <cellStyle name="20% - Accent4 8 5 2 6 4 2" xfId="45321"/>
    <cellStyle name="20% - Accent4 8 5 2 6 5" xfId="26597"/>
    <cellStyle name="20% - Accent4 8 5 2 6 5 2" xfId="48172"/>
    <cellStyle name="20% - Accent4 8 5 2 6 6" xfId="12954"/>
    <cellStyle name="20% - Accent4 8 5 2 6 6 2" xfId="34567"/>
    <cellStyle name="20% - Accent4 8 5 2 6 7" xfId="29234"/>
    <cellStyle name="20% - Accent4 8 5 2 7" xfId="10527"/>
    <cellStyle name="20% - Accent4 8 5 2 7 2" xfId="32152"/>
    <cellStyle name="20% - Accent4 8 5 2 8" xfId="13156"/>
    <cellStyle name="20% - Accent4 8 5 2 8 2" xfId="34768"/>
    <cellStyle name="20% - Accent4 8 5 2 9" xfId="15746"/>
    <cellStyle name="20% - Accent4 8 5 2 9 2" xfId="37340"/>
    <cellStyle name="20% - Accent4 8 5 3" xfId="243"/>
    <cellStyle name="20% - Accent4 8 5 3 10" xfId="18636"/>
    <cellStyle name="20% - Accent4 8 5 3 10 2" xfId="40215"/>
    <cellStyle name="20% - Accent4 8 5 3 11" xfId="21419"/>
    <cellStyle name="20% - Accent4 8 5 3 11 2" xfId="42998"/>
    <cellStyle name="20% - Accent4 8 5 3 12" xfId="24274"/>
    <cellStyle name="20% - Accent4 8 5 3 12 2" xfId="45849"/>
    <cellStyle name="20% - Accent4 8 5 3 13" xfId="10247"/>
    <cellStyle name="20% - Accent4 8 5 3 13 2" xfId="31887"/>
    <cellStyle name="20% - Accent4 8 5 3 14" xfId="5118"/>
    <cellStyle name="20% - Accent4 8 5 3 15" xfId="26818"/>
    <cellStyle name="20% - Accent4 8 5 3 16" xfId="50800"/>
    <cellStyle name="20% - Accent4 8 5 3 2" xfId="3026"/>
    <cellStyle name="20% - Accent4 8 5 3 2 10" xfId="27400"/>
    <cellStyle name="20% - Accent4 8 5 3 2 11" xfId="50801"/>
    <cellStyle name="20% - Accent4 8 5 3 2 2" xfId="4659"/>
    <cellStyle name="20% - Accent4 8 5 3 2 2 2" xfId="9208"/>
    <cellStyle name="20% - Accent4 8 5 3 2 2 2 2" xfId="14772"/>
    <cellStyle name="20% - Accent4 8 5 3 2 2 2 2 2" xfId="36384"/>
    <cellStyle name="20% - Accent4 8 5 3 2 2 2 3" xfId="30850"/>
    <cellStyle name="20% - Accent4 8 5 3 2 2 3" xfId="17219"/>
    <cellStyle name="20% - Accent4 8 5 3 2 2 3 2" xfId="38812"/>
    <cellStyle name="20% - Accent4 8 5 3 2 2 4" xfId="20016"/>
    <cellStyle name="20% - Accent4 8 5 3 2 2 4 2" xfId="41595"/>
    <cellStyle name="20% - Accent4 8 5 3 2 2 5" xfId="22801"/>
    <cellStyle name="20% - Accent4 8 5 3 2 2 5 2" xfId="44378"/>
    <cellStyle name="20% - Accent4 8 5 3 2 2 6" xfId="25654"/>
    <cellStyle name="20% - Accent4 8 5 3 2 2 6 2" xfId="47229"/>
    <cellStyle name="20% - Accent4 8 5 3 2 2 7" xfId="12001"/>
    <cellStyle name="20% - Accent4 8 5 3 2 2 7 2" xfId="33624"/>
    <cellStyle name="20% - Accent4 8 5 3 2 2 8" xfId="6787"/>
    <cellStyle name="20% - Accent4 8 5 3 2 2 9" xfId="28435"/>
    <cellStyle name="20% - Accent4 8 5 3 2 3" xfId="8173"/>
    <cellStyle name="20% - Accent4 8 5 3 2 3 2" xfId="13737"/>
    <cellStyle name="20% - Accent4 8 5 3 2 3 2 2" xfId="35349"/>
    <cellStyle name="20% - Accent4 8 5 3 2 3 3" xfId="29815"/>
    <cellStyle name="20% - Accent4 8 5 3 2 4" xfId="16184"/>
    <cellStyle name="20% - Accent4 8 5 3 2 4 2" xfId="37777"/>
    <cellStyle name="20% - Accent4 8 5 3 2 5" xfId="18981"/>
    <cellStyle name="20% - Accent4 8 5 3 2 5 2" xfId="40560"/>
    <cellStyle name="20% - Accent4 8 5 3 2 6" xfId="21764"/>
    <cellStyle name="20% - Accent4 8 5 3 2 6 2" xfId="43343"/>
    <cellStyle name="20% - Accent4 8 5 3 2 7" xfId="24619"/>
    <cellStyle name="20% - Accent4 8 5 3 2 7 2" xfId="46194"/>
    <cellStyle name="20% - Accent4 8 5 3 2 8" xfId="10966"/>
    <cellStyle name="20% - Accent4 8 5 3 2 8 2" xfId="32589"/>
    <cellStyle name="20% - Accent4 8 5 3 2 9" xfId="5703"/>
    <cellStyle name="20% - Accent4 8 5 3 3" xfId="3404"/>
    <cellStyle name="20% - Accent4 8 5 3 3 10" xfId="27745"/>
    <cellStyle name="20% - Accent4 8 5 3 3 2" xfId="5004"/>
    <cellStyle name="20% - Accent4 8 5 3 3 2 2" xfId="9553"/>
    <cellStyle name="20% - Accent4 8 5 3 3 2 2 2" xfId="15117"/>
    <cellStyle name="20% - Accent4 8 5 3 3 2 2 2 2" xfId="36729"/>
    <cellStyle name="20% - Accent4 8 5 3 3 2 2 3" xfId="31195"/>
    <cellStyle name="20% - Accent4 8 5 3 3 2 3" xfId="17564"/>
    <cellStyle name="20% - Accent4 8 5 3 3 2 3 2" xfId="39157"/>
    <cellStyle name="20% - Accent4 8 5 3 3 2 4" xfId="20361"/>
    <cellStyle name="20% - Accent4 8 5 3 3 2 4 2" xfId="41940"/>
    <cellStyle name="20% - Accent4 8 5 3 3 2 5" xfId="23146"/>
    <cellStyle name="20% - Accent4 8 5 3 3 2 5 2" xfId="44723"/>
    <cellStyle name="20% - Accent4 8 5 3 3 2 6" xfId="25999"/>
    <cellStyle name="20% - Accent4 8 5 3 3 2 6 2" xfId="47574"/>
    <cellStyle name="20% - Accent4 8 5 3 3 2 7" xfId="12346"/>
    <cellStyle name="20% - Accent4 8 5 3 3 2 7 2" xfId="33969"/>
    <cellStyle name="20% - Accent4 8 5 3 3 2 8" xfId="7134"/>
    <cellStyle name="20% - Accent4 8 5 3 3 2 9" xfId="28780"/>
    <cellStyle name="20% - Accent4 8 5 3 3 3" xfId="8518"/>
    <cellStyle name="20% - Accent4 8 5 3 3 3 2" xfId="14082"/>
    <cellStyle name="20% - Accent4 8 5 3 3 3 2 2" xfId="35694"/>
    <cellStyle name="20% - Accent4 8 5 3 3 3 3" xfId="30160"/>
    <cellStyle name="20% - Accent4 8 5 3 3 4" xfId="16529"/>
    <cellStyle name="20% - Accent4 8 5 3 3 4 2" xfId="38122"/>
    <cellStyle name="20% - Accent4 8 5 3 3 5" xfId="19326"/>
    <cellStyle name="20% - Accent4 8 5 3 3 5 2" xfId="40905"/>
    <cellStyle name="20% - Accent4 8 5 3 3 6" xfId="22111"/>
    <cellStyle name="20% - Accent4 8 5 3 3 6 2" xfId="43688"/>
    <cellStyle name="20% - Accent4 8 5 3 3 7" xfId="24964"/>
    <cellStyle name="20% - Accent4 8 5 3 3 7 2" xfId="46539"/>
    <cellStyle name="20% - Accent4 8 5 3 3 8" xfId="11311"/>
    <cellStyle name="20% - Accent4 8 5 3 3 8 2" xfId="32934"/>
    <cellStyle name="20% - Accent4 8 5 3 3 9" xfId="6048"/>
    <cellStyle name="20% - Accent4 8 5 3 4" xfId="2345"/>
    <cellStyle name="20% - Accent4 8 5 3 4 2" xfId="4079"/>
    <cellStyle name="20% - Accent4 8 5 3 4 2 2" xfId="14192"/>
    <cellStyle name="20% - Accent4 8 5 3 4 2 2 2" xfId="35804"/>
    <cellStyle name="20% - Accent4 8 5 3 4 2 3" xfId="8628"/>
    <cellStyle name="20% - Accent4 8 5 3 4 2 4" xfId="30270"/>
    <cellStyle name="20% - Accent4 8 5 3 4 3" xfId="16639"/>
    <cellStyle name="20% - Accent4 8 5 3 4 3 2" xfId="38232"/>
    <cellStyle name="20% - Accent4 8 5 3 4 4" xfId="19436"/>
    <cellStyle name="20% - Accent4 8 5 3 4 4 2" xfId="41015"/>
    <cellStyle name="20% - Accent4 8 5 3 4 5" xfId="22221"/>
    <cellStyle name="20% - Accent4 8 5 3 4 5 2" xfId="43798"/>
    <cellStyle name="20% - Accent4 8 5 3 4 6" xfId="25074"/>
    <cellStyle name="20% - Accent4 8 5 3 4 6 2" xfId="46649"/>
    <cellStyle name="20% - Accent4 8 5 3 4 7" xfId="11421"/>
    <cellStyle name="20% - Accent4 8 5 3 4 7 2" xfId="33044"/>
    <cellStyle name="20% - Accent4 8 5 3 4 8" xfId="6158"/>
    <cellStyle name="20% - Accent4 8 5 3 4 9" xfId="27855"/>
    <cellStyle name="20% - Accent4 8 5 3 5" xfId="3537"/>
    <cellStyle name="20% - Accent4 8 5 3 5 2" xfId="9900"/>
    <cellStyle name="20% - Accent4 8 5 3 5 2 2" xfId="15462"/>
    <cellStyle name="20% - Accent4 8 5 3 5 2 2 2" xfId="37074"/>
    <cellStyle name="20% - Accent4 8 5 3 5 2 3" xfId="31540"/>
    <cellStyle name="20% - Accent4 8 5 3 5 3" xfId="17909"/>
    <cellStyle name="20% - Accent4 8 5 3 5 3 2" xfId="39502"/>
    <cellStyle name="20% - Accent4 8 5 3 5 4" xfId="20706"/>
    <cellStyle name="20% - Accent4 8 5 3 5 4 2" xfId="42285"/>
    <cellStyle name="20% - Accent4 8 5 3 5 5" xfId="23491"/>
    <cellStyle name="20% - Accent4 8 5 3 5 5 2" xfId="45068"/>
    <cellStyle name="20% - Accent4 8 5 3 5 6" xfId="26344"/>
    <cellStyle name="20% - Accent4 8 5 3 5 6 2" xfId="47919"/>
    <cellStyle name="20% - Accent4 8 5 3 5 7" xfId="12691"/>
    <cellStyle name="20% - Accent4 8 5 3 5 7 2" xfId="34314"/>
    <cellStyle name="20% - Accent4 8 5 3 5 8" xfId="7482"/>
    <cellStyle name="20% - Accent4 8 5 3 5 9" xfId="29125"/>
    <cellStyle name="20% - Accent4 8 5 3 6" xfId="7593"/>
    <cellStyle name="20% - Accent4 8 5 3 6 2" xfId="18254"/>
    <cellStyle name="20% - Accent4 8 5 3 6 2 2" xfId="39847"/>
    <cellStyle name="20% - Accent4 8 5 3 6 3" xfId="21051"/>
    <cellStyle name="20% - Accent4 8 5 3 6 3 2" xfId="42630"/>
    <cellStyle name="20% - Accent4 8 5 3 6 4" xfId="23836"/>
    <cellStyle name="20% - Accent4 8 5 3 6 4 2" xfId="45413"/>
    <cellStyle name="20% - Accent4 8 5 3 6 5" xfId="26689"/>
    <cellStyle name="20% - Accent4 8 5 3 6 5 2" xfId="48264"/>
    <cellStyle name="20% - Accent4 8 5 3 6 6" xfId="13046"/>
    <cellStyle name="20% - Accent4 8 5 3 6 6 2" xfId="34659"/>
    <cellStyle name="20% - Accent4 8 5 3 6 7" xfId="29235"/>
    <cellStyle name="20% - Accent4 8 5 3 7" xfId="10619"/>
    <cellStyle name="20% - Accent4 8 5 3 7 2" xfId="32244"/>
    <cellStyle name="20% - Accent4 8 5 3 8" xfId="13157"/>
    <cellStyle name="20% - Accent4 8 5 3 8 2" xfId="34769"/>
    <cellStyle name="20% - Accent4 8 5 3 9" xfId="15838"/>
    <cellStyle name="20% - Accent4 8 5 3 9 2" xfId="37432"/>
    <cellStyle name="20% - Accent4 8 5 4" xfId="2796"/>
    <cellStyle name="20% - Accent4 8 5 4 10" xfId="27170"/>
    <cellStyle name="20% - Accent4 8 5 4 11" xfId="50802"/>
    <cellStyle name="20% - Accent4 8 5 4 2" xfId="4429"/>
    <cellStyle name="20% - Accent4 8 5 4 2 10" xfId="50803"/>
    <cellStyle name="20% - Accent4 8 5 4 2 2" xfId="8978"/>
    <cellStyle name="20% - Accent4 8 5 4 2 2 2" xfId="14542"/>
    <cellStyle name="20% - Accent4 8 5 4 2 2 2 2" xfId="36154"/>
    <cellStyle name="20% - Accent4 8 5 4 2 2 3" xfId="30620"/>
    <cellStyle name="20% - Accent4 8 5 4 2 3" xfId="16989"/>
    <cellStyle name="20% - Accent4 8 5 4 2 3 2" xfId="38582"/>
    <cellStyle name="20% - Accent4 8 5 4 2 4" xfId="19786"/>
    <cellStyle name="20% - Accent4 8 5 4 2 4 2" xfId="41365"/>
    <cellStyle name="20% - Accent4 8 5 4 2 5" xfId="22571"/>
    <cellStyle name="20% - Accent4 8 5 4 2 5 2" xfId="44148"/>
    <cellStyle name="20% - Accent4 8 5 4 2 6" xfId="25424"/>
    <cellStyle name="20% - Accent4 8 5 4 2 6 2" xfId="46999"/>
    <cellStyle name="20% - Accent4 8 5 4 2 7" xfId="11771"/>
    <cellStyle name="20% - Accent4 8 5 4 2 7 2" xfId="33394"/>
    <cellStyle name="20% - Accent4 8 5 4 2 8" xfId="6557"/>
    <cellStyle name="20% - Accent4 8 5 4 2 9" xfId="28205"/>
    <cellStyle name="20% - Accent4 8 5 4 3" xfId="7943"/>
    <cellStyle name="20% - Accent4 8 5 4 3 2" xfId="13507"/>
    <cellStyle name="20% - Accent4 8 5 4 3 2 2" xfId="35119"/>
    <cellStyle name="20% - Accent4 8 5 4 3 3" xfId="29585"/>
    <cellStyle name="20% - Accent4 8 5 4 4" xfId="15954"/>
    <cellStyle name="20% - Accent4 8 5 4 4 2" xfId="37547"/>
    <cellStyle name="20% - Accent4 8 5 4 5" xfId="18751"/>
    <cellStyle name="20% - Accent4 8 5 4 5 2" xfId="40330"/>
    <cellStyle name="20% - Accent4 8 5 4 6" xfId="21534"/>
    <cellStyle name="20% - Accent4 8 5 4 6 2" xfId="43113"/>
    <cellStyle name="20% - Accent4 8 5 4 7" xfId="24389"/>
    <cellStyle name="20% - Accent4 8 5 4 7 2" xfId="45964"/>
    <cellStyle name="20% - Accent4 8 5 4 8" xfId="10736"/>
    <cellStyle name="20% - Accent4 8 5 4 8 2" xfId="32359"/>
    <cellStyle name="20% - Accent4 8 5 4 9" xfId="5473"/>
    <cellStyle name="20% - Accent4 8 5 5" xfId="3154"/>
    <cellStyle name="20% - Accent4 8 5 5 10" xfId="27515"/>
    <cellStyle name="20% - Accent4 8 5 5 11" xfId="50804"/>
    <cellStyle name="20% - Accent4 8 5 5 2" xfId="4774"/>
    <cellStyle name="20% - Accent4 8 5 5 2 2" xfId="9323"/>
    <cellStyle name="20% - Accent4 8 5 5 2 2 2" xfId="14887"/>
    <cellStyle name="20% - Accent4 8 5 5 2 2 2 2" xfId="36499"/>
    <cellStyle name="20% - Accent4 8 5 5 2 2 3" xfId="30965"/>
    <cellStyle name="20% - Accent4 8 5 5 2 3" xfId="17334"/>
    <cellStyle name="20% - Accent4 8 5 5 2 3 2" xfId="38927"/>
    <cellStyle name="20% - Accent4 8 5 5 2 4" xfId="20131"/>
    <cellStyle name="20% - Accent4 8 5 5 2 4 2" xfId="41710"/>
    <cellStyle name="20% - Accent4 8 5 5 2 5" xfId="22916"/>
    <cellStyle name="20% - Accent4 8 5 5 2 5 2" xfId="44493"/>
    <cellStyle name="20% - Accent4 8 5 5 2 6" xfId="25769"/>
    <cellStyle name="20% - Accent4 8 5 5 2 6 2" xfId="47344"/>
    <cellStyle name="20% - Accent4 8 5 5 2 7" xfId="12116"/>
    <cellStyle name="20% - Accent4 8 5 5 2 7 2" xfId="33739"/>
    <cellStyle name="20% - Accent4 8 5 5 2 8" xfId="6904"/>
    <cellStyle name="20% - Accent4 8 5 5 2 9" xfId="28550"/>
    <cellStyle name="20% - Accent4 8 5 5 3" xfId="8288"/>
    <cellStyle name="20% - Accent4 8 5 5 3 2" xfId="13852"/>
    <cellStyle name="20% - Accent4 8 5 5 3 2 2" xfId="35464"/>
    <cellStyle name="20% - Accent4 8 5 5 3 3" xfId="29930"/>
    <cellStyle name="20% - Accent4 8 5 5 4" xfId="16299"/>
    <cellStyle name="20% - Accent4 8 5 5 4 2" xfId="37892"/>
    <cellStyle name="20% - Accent4 8 5 5 5" xfId="19096"/>
    <cellStyle name="20% - Accent4 8 5 5 5 2" xfId="40675"/>
    <cellStyle name="20% - Accent4 8 5 5 6" xfId="21881"/>
    <cellStyle name="20% - Accent4 8 5 5 6 2" xfId="43458"/>
    <cellStyle name="20% - Accent4 8 5 5 7" xfId="24734"/>
    <cellStyle name="20% - Accent4 8 5 5 7 2" xfId="46309"/>
    <cellStyle name="20% - Accent4 8 5 5 8" xfId="11081"/>
    <cellStyle name="20% - Accent4 8 5 5 8 2" xfId="32704"/>
    <cellStyle name="20% - Accent4 8 5 5 9" xfId="5818"/>
    <cellStyle name="20% - Accent4 8 5 6" xfId="2343"/>
    <cellStyle name="20% - Accent4 8 5 6 2" xfId="4077"/>
    <cellStyle name="20% - Accent4 8 5 6 2 2" xfId="14190"/>
    <cellStyle name="20% - Accent4 8 5 6 2 2 2" xfId="35802"/>
    <cellStyle name="20% - Accent4 8 5 6 2 3" xfId="8626"/>
    <cellStyle name="20% - Accent4 8 5 6 2 4" xfId="30268"/>
    <cellStyle name="20% - Accent4 8 5 6 3" xfId="16637"/>
    <cellStyle name="20% - Accent4 8 5 6 3 2" xfId="38230"/>
    <cellStyle name="20% - Accent4 8 5 6 4" xfId="19434"/>
    <cellStyle name="20% - Accent4 8 5 6 4 2" xfId="41013"/>
    <cellStyle name="20% - Accent4 8 5 6 5" xfId="22219"/>
    <cellStyle name="20% - Accent4 8 5 6 5 2" xfId="43796"/>
    <cellStyle name="20% - Accent4 8 5 6 6" xfId="25072"/>
    <cellStyle name="20% - Accent4 8 5 6 6 2" xfId="46647"/>
    <cellStyle name="20% - Accent4 8 5 6 7" xfId="11419"/>
    <cellStyle name="20% - Accent4 8 5 6 7 2" xfId="33042"/>
    <cellStyle name="20% - Accent4 8 5 6 8" xfId="6156"/>
    <cellStyle name="20% - Accent4 8 5 6 9" xfId="27853"/>
    <cellStyle name="20% - Accent4 8 5 7" xfId="3535"/>
    <cellStyle name="20% - Accent4 8 5 7 2" xfId="9670"/>
    <cellStyle name="20% - Accent4 8 5 7 2 2" xfId="15232"/>
    <cellStyle name="20% - Accent4 8 5 7 2 2 2" xfId="36844"/>
    <cellStyle name="20% - Accent4 8 5 7 2 3" xfId="31310"/>
    <cellStyle name="20% - Accent4 8 5 7 3" xfId="17679"/>
    <cellStyle name="20% - Accent4 8 5 7 3 2" xfId="39272"/>
    <cellStyle name="20% - Accent4 8 5 7 4" xfId="20476"/>
    <cellStyle name="20% - Accent4 8 5 7 4 2" xfId="42055"/>
    <cellStyle name="20% - Accent4 8 5 7 5" xfId="23261"/>
    <cellStyle name="20% - Accent4 8 5 7 5 2" xfId="44838"/>
    <cellStyle name="20% - Accent4 8 5 7 6" xfId="26114"/>
    <cellStyle name="20% - Accent4 8 5 7 6 2" xfId="47689"/>
    <cellStyle name="20% - Accent4 8 5 7 7" xfId="12461"/>
    <cellStyle name="20% - Accent4 8 5 7 7 2" xfId="34084"/>
    <cellStyle name="20% - Accent4 8 5 7 8" xfId="7252"/>
    <cellStyle name="20% - Accent4 8 5 7 9" xfId="28895"/>
    <cellStyle name="20% - Accent4 8 5 8" xfId="7591"/>
    <cellStyle name="20% - Accent4 8 5 8 2" xfId="18024"/>
    <cellStyle name="20% - Accent4 8 5 8 2 2" xfId="39617"/>
    <cellStyle name="20% - Accent4 8 5 8 3" xfId="20821"/>
    <cellStyle name="20% - Accent4 8 5 8 3 2" xfId="42400"/>
    <cellStyle name="20% - Accent4 8 5 8 4" xfId="23606"/>
    <cellStyle name="20% - Accent4 8 5 8 4 2" xfId="45183"/>
    <cellStyle name="20% - Accent4 8 5 8 5" xfId="26459"/>
    <cellStyle name="20% - Accent4 8 5 8 5 2" xfId="48034"/>
    <cellStyle name="20% - Accent4 8 5 8 6" xfId="12816"/>
    <cellStyle name="20% - Accent4 8 5 8 6 2" xfId="34429"/>
    <cellStyle name="20% - Accent4 8 5 8 7" xfId="29233"/>
    <cellStyle name="20% - Accent4 8 5 9" xfId="10389"/>
    <cellStyle name="20% - Accent4 8 5 9 2" xfId="32014"/>
    <cellStyle name="20% - Accent4 8 6" xfId="50805"/>
    <cellStyle name="20% - Accent4 8 6 2" xfId="50806"/>
    <cellStyle name="20% - Accent4 8 6 2 2" xfId="50807"/>
    <cellStyle name="20% - Accent4 8 6 3" xfId="50808"/>
    <cellStyle name="20% - Accent4 8 6 3 2" xfId="50809"/>
    <cellStyle name="20% - Accent4 8 6 4" xfId="50810"/>
    <cellStyle name="20% - Accent4 8 7" xfId="50811"/>
    <cellStyle name="20% - Accent4 8 7 2" xfId="50812"/>
    <cellStyle name="20% - Accent4 8 8" xfId="50813"/>
    <cellStyle name="20% - Accent4 8 8 2" xfId="50814"/>
    <cellStyle name="20% - Accent4 8 9" xfId="50815"/>
    <cellStyle name="20% - Accent4 8 9 2" xfId="50816"/>
    <cellStyle name="20% - Accent4 9" xfId="244"/>
    <cellStyle name="20% - Accent4 9 10" xfId="50818"/>
    <cellStyle name="20% - Accent4 9 11" xfId="50817"/>
    <cellStyle name="20% - Accent4 9 2" xfId="245"/>
    <cellStyle name="20% - Accent4 9 2 10" xfId="13158"/>
    <cellStyle name="20% - Accent4 9 2 10 2" xfId="34770"/>
    <cellStyle name="20% - Accent4 9 2 11" xfId="15543"/>
    <cellStyle name="20% - Accent4 9 2 11 2" xfId="37137"/>
    <cellStyle name="20% - Accent4 9 2 12" xfId="18341"/>
    <cellStyle name="20% - Accent4 9 2 12 2" xfId="39920"/>
    <cellStyle name="20% - Accent4 9 2 13" xfId="21124"/>
    <cellStyle name="20% - Accent4 9 2 13 2" xfId="42703"/>
    <cellStyle name="20% - Accent4 9 2 14" xfId="23979"/>
    <cellStyle name="20% - Accent4 9 2 14 2" xfId="45554"/>
    <cellStyle name="20% - Accent4 9 2 15" xfId="9952"/>
    <cellStyle name="20% - Accent4 9 2 15 2" xfId="31592"/>
    <cellStyle name="20% - Accent4 9 2 16" xfId="5119"/>
    <cellStyle name="20% - Accent4 9 2 17" xfId="26819"/>
    <cellStyle name="20% - Accent4 9 2 18" xfId="50819"/>
    <cellStyle name="20% - Accent4 9 2 2" xfId="246"/>
    <cellStyle name="20% - Accent4 9 2 2 10" xfId="18479"/>
    <cellStyle name="20% - Accent4 9 2 2 10 2" xfId="40058"/>
    <cellStyle name="20% - Accent4 9 2 2 11" xfId="21262"/>
    <cellStyle name="20% - Accent4 9 2 2 11 2" xfId="42841"/>
    <cellStyle name="20% - Accent4 9 2 2 12" xfId="24117"/>
    <cellStyle name="20% - Accent4 9 2 2 12 2" xfId="45692"/>
    <cellStyle name="20% - Accent4 9 2 2 13" xfId="10090"/>
    <cellStyle name="20% - Accent4 9 2 2 13 2" xfId="31730"/>
    <cellStyle name="20% - Accent4 9 2 2 14" xfId="5120"/>
    <cellStyle name="20% - Accent4 9 2 2 15" xfId="26820"/>
    <cellStyle name="20% - Accent4 9 2 2 16" xfId="50820"/>
    <cellStyle name="20% - Accent4 9 2 2 2" xfId="2869"/>
    <cellStyle name="20% - Accent4 9 2 2 2 10" xfId="27243"/>
    <cellStyle name="20% - Accent4 9 2 2 2 11" xfId="50821"/>
    <cellStyle name="20% - Accent4 9 2 2 2 2" xfId="4502"/>
    <cellStyle name="20% - Accent4 9 2 2 2 2 10" xfId="50822"/>
    <cellStyle name="20% - Accent4 9 2 2 2 2 2" xfId="9051"/>
    <cellStyle name="20% - Accent4 9 2 2 2 2 2 2" xfId="14615"/>
    <cellStyle name="20% - Accent4 9 2 2 2 2 2 2 2" xfId="36227"/>
    <cellStyle name="20% - Accent4 9 2 2 2 2 2 2 2 2" xfId="50825"/>
    <cellStyle name="20% - Accent4 9 2 2 2 2 2 2 3" xfId="50824"/>
    <cellStyle name="20% - Accent4 9 2 2 2 2 2 3" xfId="30693"/>
    <cellStyle name="20% - Accent4 9 2 2 2 2 2 3 2" xfId="50827"/>
    <cellStyle name="20% - Accent4 9 2 2 2 2 2 3 3" xfId="50826"/>
    <cellStyle name="20% - Accent4 9 2 2 2 2 2 4" xfId="50828"/>
    <cellStyle name="20% - Accent4 9 2 2 2 2 2 5" xfId="50823"/>
    <cellStyle name="20% - Accent4 9 2 2 2 2 3" xfId="17062"/>
    <cellStyle name="20% - Accent4 9 2 2 2 2 3 2" xfId="38655"/>
    <cellStyle name="20% - Accent4 9 2 2 2 2 3 2 2" xfId="50830"/>
    <cellStyle name="20% - Accent4 9 2 2 2 2 3 3" xfId="50829"/>
    <cellStyle name="20% - Accent4 9 2 2 2 2 4" xfId="19859"/>
    <cellStyle name="20% - Accent4 9 2 2 2 2 4 2" xfId="41438"/>
    <cellStyle name="20% - Accent4 9 2 2 2 2 4 2 2" xfId="50832"/>
    <cellStyle name="20% - Accent4 9 2 2 2 2 4 3" xfId="50831"/>
    <cellStyle name="20% - Accent4 9 2 2 2 2 5" xfId="22644"/>
    <cellStyle name="20% - Accent4 9 2 2 2 2 5 2" xfId="44221"/>
    <cellStyle name="20% - Accent4 9 2 2 2 2 5 3" xfId="50833"/>
    <cellStyle name="20% - Accent4 9 2 2 2 2 6" xfId="25497"/>
    <cellStyle name="20% - Accent4 9 2 2 2 2 6 2" xfId="47072"/>
    <cellStyle name="20% - Accent4 9 2 2 2 2 7" xfId="11844"/>
    <cellStyle name="20% - Accent4 9 2 2 2 2 7 2" xfId="33467"/>
    <cellStyle name="20% - Accent4 9 2 2 2 2 8" xfId="6630"/>
    <cellStyle name="20% - Accent4 9 2 2 2 2 9" xfId="28278"/>
    <cellStyle name="20% - Accent4 9 2 2 2 3" xfId="8016"/>
    <cellStyle name="20% - Accent4 9 2 2 2 3 2" xfId="13580"/>
    <cellStyle name="20% - Accent4 9 2 2 2 3 2 2" xfId="35192"/>
    <cellStyle name="20% - Accent4 9 2 2 2 3 2 2 2" xfId="50836"/>
    <cellStyle name="20% - Accent4 9 2 2 2 3 2 3" xfId="50835"/>
    <cellStyle name="20% - Accent4 9 2 2 2 3 3" xfId="29658"/>
    <cellStyle name="20% - Accent4 9 2 2 2 3 3 2" xfId="50838"/>
    <cellStyle name="20% - Accent4 9 2 2 2 3 3 3" xfId="50837"/>
    <cellStyle name="20% - Accent4 9 2 2 2 3 4" xfId="50839"/>
    <cellStyle name="20% - Accent4 9 2 2 2 3 5" xfId="50834"/>
    <cellStyle name="20% - Accent4 9 2 2 2 4" xfId="16027"/>
    <cellStyle name="20% - Accent4 9 2 2 2 4 2" xfId="37620"/>
    <cellStyle name="20% - Accent4 9 2 2 2 4 2 2" xfId="50841"/>
    <cellStyle name="20% - Accent4 9 2 2 2 4 3" xfId="50840"/>
    <cellStyle name="20% - Accent4 9 2 2 2 5" xfId="18824"/>
    <cellStyle name="20% - Accent4 9 2 2 2 5 2" xfId="40403"/>
    <cellStyle name="20% - Accent4 9 2 2 2 5 2 2" xfId="50843"/>
    <cellStyle name="20% - Accent4 9 2 2 2 5 3" xfId="50842"/>
    <cellStyle name="20% - Accent4 9 2 2 2 6" xfId="21607"/>
    <cellStyle name="20% - Accent4 9 2 2 2 6 2" xfId="43186"/>
    <cellStyle name="20% - Accent4 9 2 2 2 6 3" xfId="50844"/>
    <cellStyle name="20% - Accent4 9 2 2 2 7" xfId="24462"/>
    <cellStyle name="20% - Accent4 9 2 2 2 7 2" xfId="46037"/>
    <cellStyle name="20% - Accent4 9 2 2 2 8" xfId="10809"/>
    <cellStyle name="20% - Accent4 9 2 2 2 8 2" xfId="32432"/>
    <cellStyle name="20% - Accent4 9 2 2 2 9" xfId="5546"/>
    <cellStyle name="20% - Accent4 9 2 2 3" xfId="3247"/>
    <cellStyle name="20% - Accent4 9 2 2 3 10" xfId="27588"/>
    <cellStyle name="20% - Accent4 9 2 2 3 11" xfId="50845"/>
    <cellStyle name="20% - Accent4 9 2 2 3 2" xfId="4847"/>
    <cellStyle name="20% - Accent4 9 2 2 3 2 10" xfId="50846"/>
    <cellStyle name="20% - Accent4 9 2 2 3 2 2" xfId="9396"/>
    <cellStyle name="20% - Accent4 9 2 2 3 2 2 2" xfId="14960"/>
    <cellStyle name="20% - Accent4 9 2 2 3 2 2 2 2" xfId="36572"/>
    <cellStyle name="20% - Accent4 9 2 2 3 2 2 2 3" xfId="50848"/>
    <cellStyle name="20% - Accent4 9 2 2 3 2 2 3" xfId="31038"/>
    <cellStyle name="20% - Accent4 9 2 2 3 2 2 4" xfId="50847"/>
    <cellStyle name="20% - Accent4 9 2 2 3 2 3" xfId="17407"/>
    <cellStyle name="20% - Accent4 9 2 2 3 2 3 2" xfId="39000"/>
    <cellStyle name="20% - Accent4 9 2 2 3 2 3 2 2" xfId="50850"/>
    <cellStyle name="20% - Accent4 9 2 2 3 2 3 3" xfId="50849"/>
    <cellStyle name="20% - Accent4 9 2 2 3 2 4" xfId="20204"/>
    <cellStyle name="20% - Accent4 9 2 2 3 2 4 2" xfId="41783"/>
    <cellStyle name="20% - Accent4 9 2 2 3 2 4 3" xfId="50851"/>
    <cellStyle name="20% - Accent4 9 2 2 3 2 5" xfId="22989"/>
    <cellStyle name="20% - Accent4 9 2 2 3 2 5 2" xfId="44566"/>
    <cellStyle name="20% - Accent4 9 2 2 3 2 6" xfId="25842"/>
    <cellStyle name="20% - Accent4 9 2 2 3 2 6 2" xfId="47417"/>
    <cellStyle name="20% - Accent4 9 2 2 3 2 7" xfId="12189"/>
    <cellStyle name="20% - Accent4 9 2 2 3 2 7 2" xfId="33812"/>
    <cellStyle name="20% - Accent4 9 2 2 3 2 8" xfId="6977"/>
    <cellStyle name="20% - Accent4 9 2 2 3 2 9" xfId="28623"/>
    <cellStyle name="20% - Accent4 9 2 2 3 3" xfId="8361"/>
    <cellStyle name="20% - Accent4 9 2 2 3 3 2" xfId="13925"/>
    <cellStyle name="20% - Accent4 9 2 2 3 3 2 2" xfId="35537"/>
    <cellStyle name="20% - Accent4 9 2 2 3 3 2 3" xfId="50853"/>
    <cellStyle name="20% - Accent4 9 2 2 3 3 3" xfId="30003"/>
    <cellStyle name="20% - Accent4 9 2 2 3 3 4" xfId="50852"/>
    <cellStyle name="20% - Accent4 9 2 2 3 4" xfId="16372"/>
    <cellStyle name="20% - Accent4 9 2 2 3 4 2" xfId="37965"/>
    <cellStyle name="20% - Accent4 9 2 2 3 4 2 2" xfId="50855"/>
    <cellStyle name="20% - Accent4 9 2 2 3 4 3" xfId="50854"/>
    <cellStyle name="20% - Accent4 9 2 2 3 5" xfId="19169"/>
    <cellStyle name="20% - Accent4 9 2 2 3 5 2" xfId="40748"/>
    <cellStyle name="20% - Accent4 9 2 2 3 5 3" xfId="50856"/>
    <cellStyle name="20% - Accent4 9 2 2 3 6" xfId="21954"/>
    <cellStyle name="20% - Accent4 9 2 2 3 6 2" xfId="43531"/>
    <cellStyle name="20% - Accent4 9 2 2 3 7" xfId="24807"/>
    <cellStyle name="20% - Accent4 9 2 2 3 7 2" xfId="46382"/>
    <cellStyle name="20% - Accent4 9 2 2 3 8" xfId="11154"/>
    <cellStyle name="20% - Accent4 9 2 2 3 8 2" xfId="32777"/>
    <cellStyle name="20% - Accent4 9 2 2 3 9" xfId="5891"/>
    <cellStyle name="20% - Accent4 9 2 2 4" xfId="2347"/>
    <cellStyle name="20% - Accent4 9 2 2 4 10" xfId="50857"/>
    <cellStyle name="20% - Accent4 9 2 2 4 2" xfId="4081"/>
    <cellStyle name="20% - Accent4 9 2 2 4 2 2" xfId="14194"/>
    <cellStyle name="20% - Accent4 9 2 2 4 2 2 2" xfId="35806"/>
    <cellStyle name="20% - Accent4 9 2 2 4 2 2 3" xfId="50859"/>
    <cellStyle name="20% - Accent4 9 2 2 4 2 3" xfId="8630"/>
    <cellStyle name="20% - Accent4 9 2 2 4 2 4" xfId="30272"/>
    <cellStyle name="20% - Accent4 9 2 2 4 2 5" xfId="50858"/>
    <cellStyle name="20% - Accent4 9 2 2 4 3" xfId="16641"/>
    <cellStyle name="20% - Accent4 9 2 2 4 3 2" xfId="38234"/>
    <cellStyle name="20% - Accent4 9 2 2 4 3 2 2" xfId="50861"/>
    <cellStyle name="20% - Accent4 9 2 2 4 3 3" xfId="50860"/>
    <cellStyle name="20% - Accent4 9 2 2 4 4" xfId="19438"/>
    <cellStyle name="20% - Accent4 9 2 2 4 4 2" xfId="41017"/>
    <cellStyle name="20% - Accent4 9 2 2 4 4 3" xfId="50862"/>
    <cellStyle name="20% - Accent4 9 2 2 4 5" xfId="22223"/>
    <cellStyle name="20% - Accent4 9 2 2 4 5 2" xfId="43800"/>
    <cellStyle name="20% - Accent4 9 2 2 4 6" xfId="25076"/>
    <cellStyle name="20% - Accent4 9 2 2 4 6 2" xfId="46651"/>
    <cellStyle name="20% - Accent4 9 2 2 4 7" xfId="11423"/>
    <cellStyle name="20% - Accent4 9 2 2 4 7 2" xfId="33046"/>
    <cellStyle name="20% - Accent4 9 2 2 4 8" xfId="6160"/>
    <cellStyle name="20% - Accent4 9 2 2 4 9" xfId="27857"/>
    <cellStyle name="20% - Accent4 9 2 2 5" xfId="3539"/>
    <cellStyle name="20% - Accent4 9 2 2 5 10" xfId="50863"/>
    <cellStyle name="20% - Accent4 9 2 2 5 2" xfId="9743"/>
    <cellStyle name="20% - Accent4 9 2 2 5 2 2" xfId="15305"/>
    <cellStyle name="20% - Accent4 9 2 2 5 2 2 2" xfId="36917"/>
    <cellStyle name="20% - Accent4 9 2 2 5 2 3" xfId="31383"/>
    <cellStyle name="20% - Accent4 9 2 2 5 2 4" xfId="50864"/>
    <cellStyle name="20% - Accent4 9 2 2 5 3" xfId="17752"/>
    <cellStyle name="20% - Accent4 9 2 2 5 3 2" xfId="39345"/>
    <cellStyle name="20% - Accent4 9 2 2 5 4" xfId="20549"/>
    <cellStyle name="20% - Accent4 9 2 2 5 4 2" xfId="42128"/>
    <cellStyle name="20% - Accent4 9 2 2 5 5" xfId="23334"/>
    <cellStyle name="20% - Accent4 9 2 2 5 5 2" xfId="44911"/>
    <cellStyle name="20% - Accent4 9 2 2 5 6" xfId="26187"/>
    <cellStyle name="20% - Accent4 9 2 2 5 6 2" xfId="47762"/>
    <cellStyle name="20% - Accent4 9 2 2 5 7" xfId="12534"/>
    <cellStyle name="20% - Accent4 9 2 2 5 7 2" xfId="34157"/>
    <cellStyle name="20% - Accent4 9 2 2 5 8" xfId="7325"/>
    <cellStyle name="20% - Accent4 9 2 2 5 9" xfId="28968"/>
    <cellStyle name="20% - Accent4 9 2 2 6" xfId="7595"/>
    <cellStyle name="20% - Accent4 9 2 2 6 2" xfId="18097"/>
    <cellStyle name="20% - Accent4 9 2 2 6 2 2" xfId="39690"/>
    <cellStyle name="20% - Accent4 9 2 2 6 2 3" xfId="50866"/>
    <cellStyle name="20% - Accent4 9 2 2 6 3" xfId="20894"/>
    <cellStyle name="20% - Accent4 9 2 2 6 3 2" xfId="42473"/>
    <cellStyle name="20% - Accent4 9 2 2 6 4" xfId="23679"/>
    <cellStyle name="20% - Accent4 9 2 2 6 4 2" xfId="45256"/>
    <cellStyle name="20% - Accent4 9 2 2 6 5" xfId="26532"/>
    <cellStyle name="20% - Accent4 9 2 2 6 5 2" xfId="48107"/>
    <cellStyle name="20% - Accent4 9 2 2 6 6" xfId="12889"/>
    <cellStyle name="20% - Accent4 9 2 2 6 6 2" xfId="34502"/>
    <cellStyle name="20% - Accent4 9 2 2 6 7" xfId="29237"/>
    <cellStyle name="20% - Accent4 9 2 2 6 8" xfId="50865"/>
    <cellStyle name="20% - Accent4 9 2 2 7" xfId="10462"/>
    <cellStyle name="20% - Accent4 9 2 2 7 2" xfId="32087"/>
    <cellStyle name="20% - Accent4 9 2 2 7 3" xfId="50867"/>
    <cellStyle name="20% - Accent4 9 2 2 8" xfId="13159"/>
    <cellStyle name="20% - Accent4 9 2 2 8 2" xfId="34771"/>
    <cellStyle name="20% - Accent4 9 2 2 9" xfId="15681"/>
    <cellStyle name="20% - Accent4 9 2 2 9 2" xfId="37275"/>
    <cellStyle name="20% - Accent4 9 2 3" xfId="247"/>
    <cellStyle name="20% - Accent4 9 2 3 10" xfId="18571"/>
    <cellStyle name="20% - Accent4 9 2 3 10 2" xfId="40150"/>
    <cellStyle name="20% - Accent4 9 2 3 11" xfId="21354"/>
    <cellStyle name="20% - Accent4 9 2 3 11 2" xfId="42933"/>
    <cellStyle name="20% - Accent4 9 2 3 12" xfId="24209"/>
    <cellStyle name="20% - Accent4 9 2 3 12 2" xfId="45784"/>
    <cellStyle name="20% - Accent4 9 2 3 13" xfId="10182"/>
    <cellStyle name="20% - Accent4 9 2 3 13 2" xfId="31822"/>
    <cellStyle name="20% - Accent4 9 2 3 14" xfId="5121"/>
    <cellStyle name="20% - Accent4 9 2 3 15" xfId="26821"/>
    <cellStyle name="20% - Accent4 9 2 3 16" xfId="50868"/>
    <cellStyle name="20% - Accent4 9 2 3 2" xfId="2961"/>
    <cellStyle name="20% - Accent4 9 2 3 2 10" xfId="27335"/>
    <cellStyle name="20% - Accent4 9 2 3 2 11" xfId="50869"/>
    <cellStyle name="20% - Accent4 9 2 3 2 2" xfId="4594"/>
    <cellStyle name="20% - Accent4 9 2 3 2 2 10" xfId="50870"/>
    <cellStyle name="20% - Accent4 9 2 3 2 2 2" xfId="9143"/>
    <cellStyle name="20% - Accent4 9 2 3 2 2 2 2" xfId="14707"/>
    <cellStyle name="20% - Accent4 9 2 3 2 2 2 2 2" xfId="36319"/>
    <cellStyle name="20% - Accent4 9 2 3 2 2 2 2 3" xfId="50872"/>
    <cellStyle name="20% - Accent4 9 2 3 2 2 2 3" xfId="30785"/>
    <cellStyle name="20% - Accent4 9 2 3 2 2 2 4" xfId="50871"/>
    <cellStyle name="20% - Accent4 9 2 3 2 2 3" xfId="17154"/>
    <cellStyle name="20% - Accent4 9 2 3 2 2 3 2" xfId="38747"/>
    <cellStyle name="20% - Accent4 9 2 3 2 2 3 2 2" xfId="50874"/>
    <cellStyle name="20% - Accent4 9 2 3 2 2 3 3" xfId="50873"/>
    <cellStyle name="20% - Accent4 9 2 3 2 2 4" xfId="19951"/>
    <cellStyle name="20% - Accent4 9 2 3 2 2 4 2" xfId="41530"/>
    <cellStyle name="20% - Accent4 9 2 3 2 2 4 3" xfId="50875"/>
    <cellStyle name="20% - Accent4 9 2 3 2 2 5" xfId="22736"/>
    <cellStyle name="20% - Accent4 9 2 3 2 2 5 2" xfId="44313"/>
    <cellStyle name="20% - Accent4 9 2 3 2 2 6" xfId="25589"/>
    <cellStyle name="20% - Accent4 9 2 3 2 2 6 2" xfId="47164"/>
    <cellStyle name="20% - Accent4 9 2 3 2 2 7" xfId="11936"/>
    <cellStyle name="20% - Accent4 9 2 3 2 2 7 2" xfId="33559"/>
    <cellStyle name="20% - Accent4 9 2 3 2 2 8" xfId="6722"/>
    <cellStyle name="20% - Accent4 9 2 3 2 2 9" xfId="28370"/>
    <cellStyle name="20% - Accent4 9 2 3 2 3" xfId="8108"/>
    <cellStyle name="20% - Accent4 9 2 3 2 3 2" xfId="13672"/>
    <cellStyle name="20% - Accent4 9 2 3 2 3 2 2" xfId="35284"/>
    <cellStyle name="20% - Accent4 9 2 3 2 3 2 3" xfId="50877"/>
    <cellStyle name="20% - Accent4 9 2 3 2 3 3" xfId="29750"/>
    <cellStyle name="20% - Accent4 9 2 3 2 3 4" xfId="50876"/>
    <cellStyle name="20% - Accent4 9 2 3 2 4" xfId="16119"/>
    <cellStyle name="20% - Accent4 9 2 3 2 4 2" xfId="37712"/>
    <cellStyle name="20% - Accent4 9 2 3 2 4 2 2" xfId="50879"/>
    <cellStyle name="20% - Accent4 9 2 3 2 4 3" xfId="50878"/>
    <cellStyle name="20% - Accent4 9 2 3 2 5" xfId="18916"/>
    <cellStyle name="20% - Accent4 9 2 3 2 5 2" xfId="40495"/>
    <cellStyle name="20% - Accent4 9 2 3 2 5 3" xfId="50880"/>
    <cellStyle name="20% - Accent4 9 2 3 2 6" xfId="21699"/>
    <cellStyle name="20% - Accent4 9 2 3 2 6 2" xfId="43278"/>
    <cellStyle name="20% - Accent4 9 2 3 2 7" xfId="24554"/>
    <cellStyle name="20% - Accent4 9 2 3 2 7 2" xfId="46129"/>
    <cellStyle name="20% - Accent4 9 2 3 2 8" xfId="10901"/>
    <cellStyle name="20% - Accent4 9 2 3 2 8 2" xfId="32524"/>
    <cellStyle name="20% - Accent4 9 2 3 2 9" xfId="5638"/>
    <cellStyle name="20% - Accent4 9 2 3 3" xfId="3339"/>
    <cellStyle name="20% - Accent4 9 2 3 3 10" xfId="27680"/>
    <cellStyle name="20% - Accent4 9 2 3 3 11" xfId="50881"/>
    <cellStyle name="20% - Accent4 9 2 3 3 2" xfId="4939"/>
    <cellStyle name="20% - Accent4 9 2 3 3 2 10" xfId="50882"/>
    <cellStyle name="20% - Accent4 9 2 3 3 2 2" xfId="9488"/>
    <cellStyle name="20% - Accent4 9 2 3 3 2 2 2" xfId="15052"/>
    <cellStyle name="20% - Accent4 9 2 3 3 2 2 2 2" xfId="36664"/>
    <cellStyle name="20% - Accent4 9 2 3 3 2 2 3" xfId="31130"/>
    <cellStyle name="20% - Accent4 9 2 3 3 2 2 4" xfId="50883"/>
    <cellStyle name="20% - Accent4 9 2 3 3 2 3" xfId="17499"/>
    <cellStyle name="20% - Accent4 9 2 3 3 2 3 2" xfId="39092"/>
    <cellStyle name="20% - Accent4 9 2 3 3 2 4" xfId="20296"/>
    <cellStyle name="20% - Accent4 9 2 3 3 2 4 2" xfId="41875"/>
    <cellStyle name="20% - Accent4 9 2 3 3 2 5" xfId="23081"/>
    <cellStyle name="20% - Accent4 9 2 3 3 2 5 2" xfId="44658"/>
    <cellStyle name="20% - Accent4 9 2 3 3 2 6" xfId="25934"/>
    <cellStyle name="20% - Accent4 9 2 3 3 2 6 2" xfId="47509"/>
    <cellStyle name="20% - Accent4 9 2 3 3 2 7" xfId="12281"/>
    <cellStyle name="20% - Accent4 9 2 3 3 2 7 2" xfId="33904"/>
    <cellStyle name="20% - Accent4 9 2 3 3 2 8" xfId="7069"/>
    <cellStyle name="20% - Accent4 9 2 3 3 2 9" xfId="28715"/>
    <cellStyle name="20% - Accent4 9 2 3 3 3" xfId="8453"/>
    <cellStyle name="20% - Accent4 9 2 3 3 3 2" xfId="14017"/>
    <cellStyle name="20% - Accent4 9 2 3 3 3 2 2" xfId="35629"/>
    <cellStyle name="20% - Accent4 9 2 3 3 3 2 3" xfId="50885"/>
    <cellStyle name="20% - Accent4 9 2 3 3 3 3" xfId="30095"/>
    <cellStyle name="20% - Accent4 9 2 3 3 3 4" xfId="50884"/>
    <cellStyle name="20% - Accent4 9 2 3 3 4" xfId="16464"/>
    <cellStyle name="20% - Accent4 9 2 3 3 4 2" xfId="38057"/>
    <cellStyle name="20% - Accent4 9 2 3 3 4 3" xfId="50886"/>
    <cellStyle name="20% - Accent4 9 2 3 3 5" xfId="19261"/>
    <cellStyle name="20% - Accent4 9 2 3 3 5 2" xfId="40840"/>
    <cellStyle name="20% - Accent4 9 2 3 3 6" xfId="22046"/>
    <cellStyle name="20% - Accent4 9 2 3 3 6 2" xfId="43623"/>
    <cellStyle name="20% - Accent4 9 2 3 3 7" xfId="24899"/>
    <cellStyle name="20% - Accent4 9 2 3 3 7 2" xfId="46474"/>
    <cellStyle name="20% - Accent4 9 2 3 3 8" xfId="11246"/>
    <cellStyle name="20% - Accent4 9 2 3 3 8 2" xfId="32869"/>
    <cellStyle name="20% - Accent4 9 2 3 3 9" xfId="5983"/>
    <cellStyle name="20% - Accent4 9 2 3 4" xfId="2348"/>
    <cellStyle name="20% - Accent4 9 2 3 4 10" xfId="50887"/>
    <cellStyle name="20% - Accent4 9 2 3 4 2" xfId="4082"/>
    <cellStyle name="20% - Accent4 9 2 3 4 2 2" xfId="14195"/>
    <cellStyle name="20% - Accent4 9 2 3 4 2 2 2" xfId="35807"/>
    <cellStyle name="20% - Accent4 9 2 3 4 2 3" xfId="8631"/>
    <cellStyle name="20% - Accent4 9 2 3 4 2 4" xfId="30273"/>
    <cellStyle name="20% - Accent4 9 2 3 4 2 5" xfId="50888"/>
    <cellStyle name="20% - Accent4 9 2 3 4 3" xfId="16642"/>
    <cellStyle name="20% - Accent4 9 2 3 4 3 2" xfId="38235"/>
    <cellStyle name="20% - Accent4 9 2 3 4 4" xfId="19439"/>
    <cellStyle name="20% - Accent4 9 2 3 4 4 2" xfId="41018"/>
    <cellStyle name="20% - Accent4 9 2 3 4 5" xfId="22224"/>
    <cellStyle name="20% - Accent4 9 2 3 4 5 2" xfId="43801"/>
    <cellStyle name="20% - Accent4 9 2 3 4 6" xfId="25077"/>
    <cellStyle name="20% - Accent4 9 2 3 4 6 2" xfId="46652"/>
    <cellStyle name="20% - Accent4 9 2 3 4 7" xfId="11424"/>
    <cellStyle name="20% - Accent4 9 2 3 4 7 2" xfId="33047"/>
    <cellStyle name="20% - Accent4 9 2 3 4 8" xfId="6161"/>
    <cellStyle name="20% - Accent4 9 2 3 4 9" xfId="27858"/>
    <cellStyle name="20% - Accent4 9 2 3 5" xfId="3540"/>
    <cellStyle name="20% - Accent4 9 2 3 5 10" xfId="50889"/>
    <cellStyle name="20% - Accent4 9 2 3 5 2" xfId="9835"/>
    <cellStyle name="20% - Accent4 9 2 3 5 2 2" xfId="15397"/>
    <cellStyle name="20% - Accent4 9 2 3 5 2 2 2" xfId="37009"/>
    <cellStyle name="20% - Accent4 9 2 3 5 2 3" xfId="31475"/>
    <cellStyle name="20% - Accent4 9 2 3 5 2 4" xfId="50890"/>
    <cellStyle name="20% - Accent4 9 2 3 5 3" xfId="17844"/>
    <cellStyle name="20% - Accent4 9 2 3 5 3 2" xfId="39437"/>
    <cellStyle name="20% - Accent4 9 2 3 5 4" xfId="20641"/>
    <cellStyle name="20% - Accent4 9 2 3 5 4 2" xfId="42220"/>
    <cellStyle name="20% - Accent4 9 2 3 5 5" xfId="23426"/>
    <cellStyle name="20% - Accent4 9 2 3 5 5 2" xfId="45003"/>
    <cellStyle name="20% - Accent4 9 2 3 5 6" xfId="26279"/>
    <cellStyle name="20% - Accent4 9 2 3 5 6 2" xfId="47854"/>
    <cellStyle name="20% - Accent4 9 2 3 5 7" xfId="12626"/>
    <cellStyle name="20% - Accent4 9 2 3 5 7 2" xfId="34249"/>
    <cellStyle name="20% - Accent4 9 2 3 5 8" xfId="7417"/>
    <cellStyle name="20% - Accent4 9 2 3 5 9" xfId="29060"/>
    <cellStyle name="20% - Accent4 9 2 3 6" xfId="7596"/>
    <cellStyle name="20% - Accent4 9 2 3 6 2" xfId="18189"/>
    <cellStyle name="20% - Accent4 9 2 3 6 2 2" xfId="39782"/>
    <cellStyle name="20% - Accent4 9 2 3 6 3" xfId="20986"/>
    <cellStyle name="20% - Accent4 9 2 3 6 3 2" xfId="42565"/>
    <cellStyle name="20% - Accent4 9 2 3 6 4" xfId="23771"/>
    <cellStyle name="20% - Accent4 9 2 3 6 4 2" xfId="45348"/>
    <cellStyle name="20% - Accent4 9 2 3 6 5" xfId="26624"/>
    <cellStyle name="20% - Accent4 9 2 3 6 5 2" xfId="48199"/>
    <cellStyle name="20% - Accent4 9 2 3 6 6" xfId="12981"/>
    <cellStyle name="20% - Accent4 9 2 3 6 6 2" xfId="34594"/>
    <cellStyle name="20% - Accent4 9 2 3 6 7" xfId="29238"/>
    <cellStyle name="20% - Accent4 9 2 3 6 8" xfId="50891"/>
    <cellStyle name="20% - Accent4 9 2 3 7" xfId="10554"/>
    <cellStyle name="20% - Accent4 9 2 3 7 2" xfId="32179"/>
    <cellStyle name="20% - Accent4 9 2 3 8" xfId="13160"/>
    <cellStyle name="20% - Accent4 9 2 3 8 2" xfId="34772"/>
    <cellStyle name="20% - Accent4 9 2 3 9" xfId="15773"/>
    <cellStyle name="20% - Accent4 9 2 3 9 2" xfId="37367"/>
    <cellStyle name="20% - Accent4 9 2 4" xfId="2731"/>
    <cellStyle name="20% - Accent4 9 2 4 10" xfId="27105"/>
    <cellStyle name="20% - Accent4 9 2 4 11" xfId="50892"/>
    <cellStyle name="20% - Accent4 9 2 4 2" xfId="4364"/>
    <cellStyle name="20% - Accent4 9 2 4 2 10" xfId="50893"/>
    <cellStyle name="20% - Accent4 9 2 4 2 2" xfId="8913"/>
    <cellStyle name="20% - Accent4 9 2 4 2 2 2" xfId="14477"/>
    <cellStyle name="20% - Accent4 9 2 4 2 2 2 2" xfId="36089"/>
    <cellStyle name="20% - Accent4 9 2 4 2 2 2 3" xfId="50895"/>
    <cellStyle name="20% - Accent4 9 2 4 2 2 3" xfId="30555"/>
    <cellStyle name="20% - Accent4 9 2 4 2 2 4" xfId="50894"/>
    <cellStyle name="20% - Accent4 9 2 4 2 3" xfId="16924"/>
    <cellStyle name="20% - Accent4 9 2 4 2 3 2" xfId="38517"/>
    <cellStyle name="20% - Accent4 9 2 4 2 3 2 2" xfId="50897"/>
    <cellStyle name="20% - Accent4 9 2 4 2 3 3" xfId="50896"/>
    <cellStyle name="20% - Accent4 9 2 4 2 4" xfId="19721"/>
    <cellStyle name="20% - Accent4 9 2 4 2 4 2" xfId="41300"/>
    <cellStyle name="20% - Accent4 9 2 4 2 4 3" xfId="50898"/>
    <cellStyle name="20% - Accent4 9 2 4 2 5" xfId="22506"/>
    <cellStyle name="20% - Accent4 9 2 4 2 5 2" xfId="44083"/>
    <cellStyle name="20% - Accent4 9 2 4 2 6" xfId="25359"/>
    <cellStyle name="20% - Accent4 9 2 4 2 6 2" xfId="46934"/>
    <cellStyle name="20% - Accent4 9 2 4 2 7" xfId="11706"/>
    <cellStyle name="20% - Accent4 9 2 4 2 7 2" xfId="33329"/>
    <cellStyle name="20% - Accent4 9 2 4 2 8" xfId="6492"/>
    <cellStyle name="20% - Accent4 9 2 4 2 9" xfId="28140"/>
    <cellStyle name="20% - Accent4 9 2 4 3" xfId="7878"/>
    <cellStyle name="20% - Accent4 9 2 4 3 2" xfId="13442"/>
    <cellStyle name="20% - Accent4 9 2 4 3 2 2" xfId="35054"/>
    <cellStyle name="20% - Accent4 9 2 4 3 2 3" xfId="50900"/>
    <cellStyle name="20% - Accent4 9 2 4 3 3" xfId="29520"/>
    <cellStyle name="20% - Accent4 9 2 4 3 4" xfId="50899"/>
    <cellStyle name="20% - Accent4 9 2 4 4" xfId="15889"/>
    <cellStyle name="20% - Accent4 9 2 4 4 2" xfId="37482"/>
    <cellStyle name="20% - Accent4 9 2 4 4 2 2" xfId="50902"/>
    <cellStyle name="20% - Accent4 9 2 4 4 3" xfId="50901"/>
    <cellStyle name="20% - Accent4 9 2 4 5" xfId="18686"/>
    <cellStyle name="20% - Accent4 9 2 4 5 2" xfId="40265"/>
    <cellStyle name="20% - Accent4 9 2 4 5 3" xfId="50903"/>
    <cellStyle name="20% - Accent4 9 2 4 6" xfId="21469"/>
    <cellStyle name="20% - Accent4 9 2 4 6 2" xfId="43048"/>
    <cellStyle name="20% - Accent4 9 2 4 7" xfId="24324"/>
    <cellStyle name="20% - Accent4 9 2 4 7 2" xfId="45899"/>
    <cellStyle name="20% - Accent4 9 2 4 8" xfId="10671"/>
    <cellStyle name="20% - Accent4 9 2 4 8 2" xfId="32294"/>
    <cellStyle name="20% - Accent4 9 2 4 9" xfId="5408"/>
    <cellStyle name="20% - Accent4 9 2 5" xfId="3089"/>
    <cellStyle name="20% - Accent4 9 2 5 10" xfId="27450"/>
    <cellStyle name="20% - Accent4 9 2 5 11" xfId="50904"/>
    <cellStyle name="20% - Accent4 9 2 5 2" xfId="4709"/>
    <cellStyle name="20% - Accent4 9 2 5 2 10" xfId="50905"/>
    <cellStyle name="20% - Accent4 9 2 5 2 2" xfId="9258"/>
    <cellStyle name="20% - Accent4 9 2 5 2 2 2" xfId="14822"/>
    <cellStyle name="20% - Accent4 9 2 5 2 2 2 2" xfId="36434"/>
    <cellStyle name="20% - Accent4 9 2 5 2 2 3" xfId="30900"/>
    <cellStyle name="20% - Accent4 9 2 5 2 2 4" xfId="50906"/>
    <cellStyle name="20% - Accent4 9 2 5 2 3" xfId="17269"/>
    <cellStyle name="20% - Accent4 9 2 5 2 3 2" xfId="38862"/>
    <cellStyle name="20% - Accent4 9 2 5 2 4" xfId="20066"/>
    <cellStyle name="20% - Accent4 9 2 5 2 4 2" xfId="41645"/>
    <cellStyle name="20% - Accent4 9 2 5 2 5" xfId="22851"/>
    <cellStyle name="20% - Accent4 9 2 5 2 5 2" xfId="44428"/>
    <cellStyle name="20% - Accent4 9 2 5 2 6" xfId="25704"/>
    <cellStyle name="20% - Accent4 9 2 5 2 6 2" xfId="47279"/>
    <cellStyle name="20% - Accent4 9 2 5 2 7" xfId="12051"/>
    <cellStyle name="20% - Accent4 9 2 5 2 7 2" xfId="33674"/>
    <cellStyle name="20% - Accent4 9 2 5 2 8" xfId="6839"/>
    <cellStyle name="20% - Accent4 9 2 5 2 9" xfId="28485"/>
    <cellStyle name="20% - Accent4 9 2 5 3" xfId="8223"/>
    <cellStyle name="20% - Accent4 9 2 5 3 2" xfId="13787"/>
    <cellStyle name="20% - Accent4 9 2 5 3 2 2" xfId="35399"/>
    <cellStyle name="20% - Accent4 9 2 5 3 2 3" xfId="50908"/>
    <cellStyle name="20% - Accent4 9 2 5 3 3" xfId="29865"/>
    <cellStyle name="20% - Accent4 9 2 5 3 4" xfId="50907"/>
    <cellStyle name="20% - Accent4 9 2 5 4" xfId="16234"/>
    <cellStyle name="20% - Accent4 9 2 5 4 2" xfId="37827"/>
    <cellStyle name="20% - Accent4 9 2 5 4 3" xfId="50909"/>
    <cellStyle name="20% - Accent4 9 2 5 5" xfId="19031"/>
    <cellStyle name="20% - Accent4 9 2 5 5 2" xfId="40610"/>
    <cellStyle name="20% - Accent4 9 2 5 6" xfId="21816"/>
    <cellStyle name="20% - Accent4 9 2 5 6 2" xfId="43393"/>
    <cellStyle name="20% - Accent4 9 2 5 7" xfId="24669"/>
    <cellStyle name="20% - Accent4 9 2 5 7 2" xfId="46244"/>
    <cellStyle name="20% - Accent4 9 2 5 8" xfId="11016"/>
    <cellStyle name="20% - Accent4 9 2 5 8 2" xfId="32639"/>
    <cellStyle name="20% - Accent4 9 2 5 9" xfId="5753"/>
    <cellStyle name="20% - Accent4 9 2 6" xfId="2346"/>
    <cellStyle name="20% - Accent4 9 2 6 10" xfId="50910"/>
    <cellStyle name="20% - Accent4 9 2 6 2" xfId="4080"/>
    <cellStyle name="20% - Accent4 9 2 6 2 2" xfId="14193"/>
    <cellStyle name="20% - Accent4 9 2 6 2 2 2" xfId="35805"/>
    <cellStyle name="20% - Accent4 9 2 6 2 3" xfId="8629"/>
    <cellStyle name="20% - Accent4 9 2 6 2 4" xfId="30271"/>
    <cellStyle name="20% - Accent4 9 2 6 2 5" xfId="50911"/>
    <cellStyle name="20% - Accent4 9 2 6 3" xfId="16640"/>
    <cellStyle name="20% - Accent4 9 2 6 3 2" xfId="38233"/>
    <cellStyle name="20% - Accent4 9 2 6 4" xfId="19437"/>
    <cellStyle name="20% - Accent4 9 2 6 4 2" xfId="41016"/>
    <cellStyle name="20% - Accent4 9 2 6 5" xfId="22222"/>
    <cellStyle name="20% - Accent4 9 2 6 5 2" xfId="43799"/>
    <cellStyle name="20% - Accent4 9 2 6 6" xfId="25075"/>
    <cellStyle name="20% - Accent4 9 2 6 6 2" xfId="46650"/>
    <cellStyle name="20% - Accent4 9 2 6 7" xfId="11422"/>
    <cellStyle name="20% - Accent4 9 2 6 7 2" xfId="33045"/>
    <cellStyle name="20% - Accent4 9 2 6 8" xfId="6159"/>
    <cellStyle name="20% - Accent4 9 2 6 9" xfId="27856"/>
    <cellStyle name="20% - Accent4 9 2 7" xfId="3538"/>
    <cellStyle name="20% - Accent4 9 2 7 10" xfId="50912"/>
    <cellStyle name="20% - Accent4 9 2 7 2" xfId="9605"/>
    <cellStyle name="20% - Accent4 9 2 7 2 2" xfId="15167"/>
    <cellStyle name="20% - Accent4 9 2 7 2 2 2" xfId="36779"/>
    <cellStyle name="20% - Accent4 9 2 7 2 3" xfId="31245"/>
    <cellStyle name="20% - Accent4 9 2 7 2 4" xfId="50913"/>
    <cellStyle name="20% - Accent4 9 2 7 3" xfId="17614"/>
    <cellStyle name="20% - Accent4 9 2 7 3 2" xfId="39207"/>
    <cellStyle name="20% - Accent4 9 2 7 4" xfId="20411"/>
    <cellStyle name="20% - Accent4 9 2 7 4 2" xfId="41990"/>
    <cellStyle name="20% - Accent4 9 2 7 5" xfId="23196"/>
    <cellStyle name="20% - Accent4 9 2 7 5 2" xfId="44773"/>
    <cellStyle name="20% - Accent4 9 2 7 6" xfId="26049"/>
    <cellStyle name="20% - Accent4 9 2 7 6 2" xfId="47624"/>
    <cellStyle name="20% - Accent4 9 2 7 7" xfId="12396"/>
    <cellStyle name="20% - Accent4 9 2 7 7 2" xfId="34019"/>
    <cellStyle name="20% - Accent4 9 2 7 8" xfId="7187"/>
    <cellStyle name="20% - Accent4 9 2 7 9" xfId="28830"/>
    <cellStyle name="20% - Accent4 9 2 8" xfId="7594"/>
    <cellStyle name="20% - Accent4 9 2 8 2" xfId="17959"/>
    <cellStyle name="20% - Accent4 9 2 8 2 2" xfId="39552"/>
    <cellStyle name="20% - Accent4 9 2 8 3" xfId="20756"/>
    <cellStyle name="20% - Accent4 9 2 8 3 2" xfId="42335"/>
    <cellStyle name="20% - Accent4 9 2 8 4" xfId="23541"/>
    <cellStyle name="20% - Accent4 9 2 8 4 2" xfId="45118"/>
    <cellStyle name="20% - Accent4 9 2 8 5" xfId="26394"/>
    <cellStyle name="20% - Accent4 9 2 8 5 2" xfId="47969"/>
    <cellStyle name="20% - Accent4 9 2 8 6" xfId="12751"/>
    <cellStyle name="20% - Accent4 9 2 8 6 2" xfId="34364"/>
    <cellStyle name="20% - Accent4 9 2 8 7" xfId="29236"/>
    <cellStyle name="20% - Accent4 9 2 8 8" xfId="50914"/>
    <cellStyle name="20% - Accent4 9 2 9" xfId="10324"/>
    <cellStyle name="20% - Accent4 9 2 9 2" xfId="31949"/>
    <cellStyle name="20% - Accent4 9 3" xfId="248"/>
    <cellStyle name="20% - Accent4 9 3 10" xfId="13161"/>
    <cellStyle name="20% - Accent4 9 3 10 2" xfId="34773"/>
    <cellStyle name="20% - Accent4 9 3 11" xfId="15569"/>
    <cellStyle name="20% - Accent4 9 3 11 2" xfId="37163"/>
    <cellStyle name="20% - Accent4 9 3 12" xfId="18367"/>
    <cellStyle name="20% - Accent4 9 3 12 2" xfId="39946"/>
    <cellStyle name="20% - Accent4 9 3 13" xfId="21150"/>
    <cellStyle name="20% - Accent4 9 3 13 2" xfId="42729"/>
    <cellStyle name="20% - Accent4 9 3 14" xfId="24005"/>
    <cellStyle name="20% - Accent4 9 3 14 2" xfId="45580"/>
    <cellStyle name="20% - Accent4 9 3 15" xfId="9978"/>
    <cellStyle name="20% - Accent4 9 3 15 2" xfId="31618"/>
    <cellStyle name="20% - Accent4 9 3 16" xfId="5122"/>
    <cellStyle name="20% - Accent4 9 3 17" xfId="26822"/>
    <cellStyle name="20% - Accent4 9 3 18" xfId="50915"/>
    <cellStyle name="20% - Accent4 9 3 2" xfId="249"/>
    <cellStyle name="20% - Accent4 9 3 2 10" xfId="18505"/>
    <cellStyle name="20% - Accent4 9 3 2 10 2" xfId="40084"/>
    <cellStyle name="20% - Accent4 9 3 2 11" xfId="21288"/>
    <cellStyle name="20% - Accent4 9 3 2 11 2" xfId="42867"/>
    <cellStyle name="20% - Accent4 9 3 2 12" xfId="24143"/>
    <cellStyle name="20% - Accent4 9 3 2 12 2" xfId="45718"/>
    <cellStyle name="20% - Accent4 9 3 2 13" xfId="10116"/>
    <cellStyle name="20% - Accent4 9 3 2 13 2" xfId="31756"/>
    <cellStyle name="20% - Accent4 9 3 2 14" xfId="5123"/>
    <cellStyle name="20% - Accent4 9 3 2 15" xfId="26823"/>
    <cellStyle name="20% - Accent4 9 3 2 16" xfId="50916"/>
    <cellStyle name="20% - Accent4 9 3 2 2" xfId="2895"/>
    <cellStyle name="20% - Accent4 9 3 2 2 10" xfId="27269"/>
    <cellStyle name="20% - Accent4 9 3 2 2 11" xfId="50917"/>
    <cellStyle name="20% - Accent4 9 3 2 2 2" xfId="4528"/>
    <cellStyle name="20% - Accent4 9 3 2 2 2 10" xfId="50918"/>
    <cellStyle name="20% - Accent4 9 3 2 2 2 2" xfId="9077"/>
    <cellStyle name="20% - Accent4 9 3 2 2 2 2 2" xfId="14641"/>
    <cellStyle name="20% - Accent4 9 3 2 2 2 2 2 2" xfId="36253"/>
    <cellStyle name="20% - Accent4 9 3 2 2 2 2 2 3" xfId="50920"/>
    <cellStyle name="20% - Accent4 9 3 2 2 2 2 3" xfId="30719"/>
    <cellStyle name="20% - Accent4 9 3 2 2 2 2 4" xfId="50919"/>
    <cellStyle name="20% - Accent4 9 3 2 2 2 3" xfId="17088"/>
    <cellStyle name="20% - Accent4 9 3 2 2 2 3 2" xfId="38681"/>
    <cellStyle name="20% - Accent4 9 3 2 2 2 3 2 2" xfId="50922"/>
    <cellStyle name="20% - Accent4 9 3 2 2 2 3 3" xfId="50921"/>
    <cellStyle name="20% - Accent4 9 3 2 2 2 4" xfId="19885"/>
    <cellStyle name="20% - Accent4 9 3 2 2 2 4 2" xfId="41464"/>
    <cellStyle name="20% - Accent4 9 3 2 2 2 4 3" xfId="50923"/>
    <cellStyle name="20% - Accent4 9 3 2 2 2 5" xfId="22670"/>
    <cellStyle name="20% - Accent4 9 3 2 2 2 5 2" xfId="44247"/>
    <cellStyle name="20% - Accent4 9 3 2 2 2 6" xfId="25523"/>
    <cellStyle name="20% - Accent4 9 3 2 2 2 6 2" xfId="47098"/>
    <cellStyle name="20% - Accent4 9 3 2 2 2 7" xfId="11870"/>
    <cellStyle name="20% - Accent4 9 3 2 2 2 7 2" xfId="33493"/>
    <cellStyle name="20% - Accent4 9 3 2 2 2 8" xfId="6656"/>
    <cellStyle name="20% - Accent4 9 3 2 2 2 9" xfId="28304"/>
    <cellStyle name="20% - Accent4 9 3 2 2 3" xfId="8042"/>
    <cellStyle name="20% - Accent4 9 3 2 2 3 2" xfId="13606"/>
    <cellStyle name="20% - Accent4 9 3 2 2 3 2 2" xfId="35218"/>
    <cellStyle name="20% - Accent4 9 3 2 2 3 2 3" xfId="50925"/>
    <cellStyle name="20% - Accent4 9 3 2 2 3 3" xfId="29684"/>
    <cellStyle name="20% - Accent4 9 3 2 2 3 4" xfId="50924"/>
    <cellStyle name="20% - Accent4 9 3 2 2 4" xfId="16053"/>
    <cellStyle name="20% - Accent4 9 3 2 2 4 2" xfId="37646"/>
    <cellStyle name="20% - Accent4 9 3 2 2 4 2 2" xfId="50927"/>
    <cellStyle name="20% - Accent4 9 3 2 2 4 3" xfId="50926"/>
    <cellStyle name="20% - Accent4 9 3 2 2 5" xfId="18850"/>
    <cellStyle name="20% - Accent4 9 3 2 2 5 2" xfId="40429"/>
    <cellStyle name="20% - Accent4 9 3 2 2 5 3" xfId="50928"/>
    <cellStyle name="20% - Accent4 9 3 2 2 6" xfId="21633"/>
    <cellStyle name="20% - Accent4 9 3 2 2 6 2" xfId="43212"/>
    <cellStyle name="20% - Accent4 9 3 2 2 7" xfId="24488"/>
    <cellStyle name="20% - Accent4 9 3 2 2 7 2" xfId="46063"/>
    <cellStyle name="20% - Accent4 9 3 2 2 8" xfId="10835"/>
    <cellStyle name="20% - Accent4 9 3 2 2 8 2" xfId="32458"/>
    <cellStyle name="20% - Accent4 9 3 2 2 9" xfId="5572"/>
    <cellStyle name="20% - Accent4 9 3 2 3" xfId="3273"/>
    <cellStyle name="20% - Accent4 9 3 2 3 10" xfId="27614"/>
    <cellStyle name="20% - Accent4 9 3 2 3 11" xfId="50929"/>
    <cellStyle name="20% - Accent4 9 3 2 3 2" xfId="4873"/>
    <cellStyle name="20% - Accent4 9 3 2 3 2 10" xfId="50930"/>
    <cellStyle name="20% - Accent4 9 3 2 3 2 2" xfId="9422"/>
    <cellStyle name="20% - Accent4 9 3 2 3 2 2 2" xfId="14986"/>
    <cellStyle name="20% - Accent4 9 3 2 3 2 2 2 2" xfId="36598"/>
    <cellStyle name="20% - Accent4 9 3 2 3 2 2 3" xfId="31064"/>
    <cellStyle name="20% - Accent4 9 3 2 3 2 2 4" xfId="50931"/>
    <cellStyle name="20% - Accent4 9 3 2 3 2 3" xfId="17433"/>
    <cellStyle name="20% - Accent4 9 3 2 3 2 3 2" xfId="39026"/>
    <cellStyle name="20% - Accent4 9 3 2 3 2 4" xfId="20230"/>
    <cellStyle name="20% - Accent4 9 3 2 3 2 4 2" xfId="41809"/>
    <cellStyle name="20% - Accent4 9 3 2 3 2 5" xfId="23015"/>
    <cellStyle name="20% - Accent4 9 3 2 3 2 5 2" xfId="44592"/>
    <cellStyle name="20% - Accent4 9 3 2 3 2 6" xfId="25868"/>
    <cellStyle name="20% - Accent4 9 3 2 3 2 6 2" xfId="47443"/>
    <cellStyle name="20% - Accent4 9 3 2 3 2 7" xfId="12215"/>
    <cellStyle name="20% - Accent4 9 3 2 3 2 7 2" xfId="33838"/>
    <cellStyle name="20% - Accent4 9 3 2 3 2 8" xfId="7003"/>
    <cellStyle name="20% - Accent4 9 3 2 3 2 9" xfId="28649"/>
    <cellStyle name="20% - Accent4 9 3 2 3 3" xfId="8387"/>
    <cellStyle name="20% - Accent4 9 3 2 3 3 2" xfId="13951"/>
    <cellStyle name="20% - Accent4 9 3 2 3 3 2 2" xfId="35563"/>
    <cellStyle name="20% - Accent4 9 3 2 3 3 2 3" xfId="50933"/>
    <cellStyle name="20% - Accent4 9 3 2 3 3 3" xfId="30029"/>
    <cellStyle name="20% - Accent4 9 3 2 3 3 4" xfId="50932"/>
    <cellStyle name="20% - Accent4 9 3 2 3 4" xfId="16398"/>
    <cellStyle name="20% - Accent4 9 3 2 3 4 2" xfId="37991"/>
    <cellStyle name="20% - Accent4 9 3 2 3 4 3" xfId="50934"/>
    <cellStyle name="20% - Accent4 9 3 2 3 5" xfId="19195"/>
    <cellStyle name="20% - Accent4 9 3 2 3 5 2" xfId="40774"/>
    <cellStyle name="20% - Accent4 9 3 2 3 6" xfId="21980"/>
    <cellStyle name="20% - Accent4 9 3 2 3 6 2" xfId="43557"/>
    <cellStyle name="20% - Accent4 9 3 2 3 7" xfId="24833"/>
    <cellStyle name="20% - Accent4 9 3 2 3 7 2" xfId="46408"/>
    <cellStyle name="20% - Accent4 9 3 2 3 8" xfId="11180"/>
    <cellStyle name="20% - Accent4 9 3 2 3 8 2" xfId="32803"/>
    <cellStyle name="20% - Accent4 9 3 2 3 9" xfId="5917"/>
    <cellStyle name="20% - Accent4 9 3 2 4" xfId="2350"/>
    <cellStyle name="20% - Accent4 9 3 2 4 10" xfId="50935"/>
    <cellStyle name="20% - Accent4 9 3 2 4 2" xfId="4084"/>
    <cellStyle name="20% - Accent4 9 3 2 4 2 2" xfId="14197"/>
    <cellStyle name="20% - Accent4 9 3 2 4 2 2 2" xfId="35809"/>
    <cellStyle name="20% - Accent4 9 3 2 4 2 3" xfId="8633"/>
    <cellStyle name="20% - Accent4 9 3 2 4 2 4" xfId="30275"/>
    <cellStyle name="20% - Accent4 9 3 2 4 2 5" xfId="50936"/>
    <cellStyle name="20% - Accent4 9 3 2 4 3" xfId="16644"/>
    <cellStyle name="20% - Accent4 9 3 2 4 3 2" xfId="38237"/>
    <cellStyle name="20% - Accent4 9 3 2 4 4" xfId="19441"/>
    <cellStyle name="20% - Accent4 9 3 2 4 4 2" xfId="41020"/>
    <cellStyle name="20% - Accent4 9 3 2 4 5" xfId="22226"/>
    <cellStyle name="20% - Accent4 9 3 2 4 5 2" xfId="43803"/>
    <cellStyle name="20% - Accent4 9 3 2 4 6" xfId="25079"/>
    <cellStyle name="20% - Accent4 9 3 2 4 6 2" xfId="46654"/>
    <cellStyle name="20% - Accent4 9 3 2 4 7" xfId="11426"/>
    <cellStyle name="20% - Accent4 9 3 2 4 7 2" xfId="33049"/>
    <cellStyle name="20% - Accent4 9 3 2 4 8" xfId="6163"/>
    <cellStyle name="20% - Accent4 9 3 2 4 9" xfId="27860"/>
    <cellStyle name="20% - Accent4 9 3 2 5" xfId="3542"/>
    <cellStyle name="20% - Accent4 9 3 2 5 10" xfId="50937"/>
    <cellStyle name="20% - Accent4 9 3 2 5 2" xfId="9769"/>
    <cellStyle name="20% - Accent4 9 3 2 5 2 2" xfId="15331"/>
    <cellStyle name="20% - Accent4 9 3 2 5 2 2 2" xfId="36943"/>
    <cellStyle name="20% - Accent4 9 3 2 5 2 3" xfId="31409"/>
    <cellStyle name="20% - Accent4 9 3 2 5 2 4" xfId="50938"/>
    <cellStyle name="20% - Accent4 9 3 2 5 3" xfId="17778"/>
    <cellStyle name="20% - Accent4 9 3 2 5 3 2" xfId="39371"/>
    <cellStyle name="20% - Accent4 9 3 2 5 4" xfId="20575"/>
    <cellStyle name="20% - Accent4 9 3 2 5 4 2" xfId="42154"/>
    <cellStyle name="20% - Accent4 9 3 2 5 5" xfId="23360"/>
    <cellStyle name="20% - Accent4 9 3 2 5 5 2" xfId="44937"/>
    <cellStyle name="20% - Accent4 9 3 2 5 6" xfId="26213"/>
    <cellStyle name="20% - Accent4 9 3 2 5 6 2" xfId="47788"/>
    <cellStyle name="20% - Accent4 9 3 2 5 7" xfId="12560"/>
    <cellStyle name="20% - Accent4 9 3 2 5 7 2" xfId="34183"/>
    <cellStyle name="20% - Accent4 9 3 2 5 8" xfId="7351"/>
    <cellStyle name="20% - Accent4 9 3 2 5 9" xfId="28994"/>
    <cellStyle name="20% - Accent4 9 3 2 6" xfId="7598"/>
    <cellStyle name="20% - Accent4 9 3 2 6 2" xfId="18123"/>
    <cellStyle name="20% - Accent4 9 3 2 6 2 2" xfId="39716"/>
    <cellStyle name="20% - Accent4 9 3 2 6 3" xfId="20920"/>
    <cellStyle name="20% - Accent4 9 3 2 6 3 2" xfId="42499"/>
    <cellStyle name="20% - Accent4 9 3 2 6 4" xfId="23705"/>
    <cellStyle name="20% - Accent4 9 3 2 6 4 2" xfId="45282"/>
    <cellStyle name="20% - Accent4 9 3 2 6 5" xfId="26558"/>
    <cellStyle name="20% - Accent4 9 3 2 6 5 2" xfId="48133"/>
    <cellStyle name="20% - Accent4 9 3 2 6 6" xfId="12915"/>
    <cellStyle name="20% - Accent4 9 3 2 6 6 2" xfId="34528"/>
    <cellStyle name="20% - Accent4 9 3 2 6 7" xfId="29240"/>
    <cellStyle name="20% - Accent4 9 3 2 6 8" xfId="50939"/>
    <cellStyle name="20% - Accent4 9 3 2 7" xfId="10488"/>
    <cellStyle name="20% - Accent4 9 3 2 7 2" xfId="32113"/>
    <cellStyle name="20% - Accent4 9 3 2 8" xfId="13162"/>
    <cellStyle name="20% - Accent4 9 3 2 8 2" xfId="34774"/>
    <cellStyle name="20% - Accent4 9 3 2 9" xfId="15707"/>
    <cellStyle name="20% - Accent4 9 3 2 9 2" xfId="37301"/>
    <cellStyle name="20% - Accent4 9 3 3" xfId="250"/>
    <cellStyle name="20% - Accent4 9 3 3 10" xfId="18597"/>
    <cellStyle name="20% - Accent4 9 3 3 10 2" xfId="40176"/>
    <cellStyle name="20% - Accent4 9 3 3 11" xfId="21380"/>
    <cellStyle name="20% - Accent4 9 3 3 11 2" xfId="42959"/>
    <cellStyle name="20% - Accent4 9 3 3 12" xfId="24235"/>
    <cellStyle name="20% - Accent4 9 3 3 12 2" xfId="45810"/>
    <cellStyle name="20% - Accent4 9 3 3 13" xfId="10208"/>
    <cellStyle name="20% - Accent4 9 3 3 13 2" xfId="31848"/>
    <cellStyle name="20% - Accent4 9 3 3 14" xfId="5124"/>
    <cellStyle name="20% - Accent4 9 3 3 15" xfId="26824"/>
    <cellStyle name="20% - Accent4 9 3 3 16" xfId="50940"/>
    <cellStyle name="20% - Accent4 9 3 3 2" xfId="2987"/>
    <cellStyle name="20% - Accent4 9 3 3 2 10" xfId="27361"/>
    <cellStyle name="20% - Accent4 9 3 3 2 11" xfId="50941"/>
    <cellStyle name="20% - Accent4 9 3 3 2 2" xfId="4620"/>
    <cellStyle name="20% - Accent4 9 3 3 2 2 10" xfId="50942"/>
    <cellStyle name="20% - Accent4 9 3 3 2 2 2" xfId="9169"/>
    <cellStyle name="20% - Accent4 9 3 3 2 2 2 2" xfId="14733"/>
    <cellStyle name="20% - Accent4 9 3 3 2 2 2 2 2" xfId="36345"/>
    <cellStyle name="20% - Accent4 9 3 3 2 2 2 3" xfId="30811"/>
    <cellStyle name="20% - Accent4 9 3 3 2 2 2 4" xfId="50943"/>
    <cellStyle name="20% - Accent4 9 3 3 2 2 3" xfId="17180"/>
    <cellStyle name="20% - Accent4 9 3 3 2 2 3 2" xfId="38773"/>
    <cellStyle name="20% - Accent4 9 3 3 2 2 4" xfId="19977"/>
    <cellStyle name="20% - Accent4 9 3 3 2 2 4 2" xfId="41556"/>
    <cellStyle name="20% - Accent4 9 3 3 2 2 5" xfId="22762"/>
    <cellStyle name="20% - Accent4 9 3 3 2 2 5 2" xfId="44339"/>
    <cellStyle name="20% - Accent4 9 3 3 2 2 6" xfId="25615"/>
    <cellStyle name="20% - Accent4 9 3 3 2 2 6 2" xfId="47190"/>
    <cellStyle name="20% - Accent4 9 3 3 2 2 7" xfId="11962"/>
    <cellStyle name="20% - Accent4 9 3 3 2 2 7 2" xfId="33585"/>
    <cellStyle name="20% - Accent4 9 3 3 2 2 8" xfId="6748"/>
    <cellStyle name="20% - Accent4 9 3 3 2 2 9" xfId="28396"/>
    <cellStyle name="20% - Accent4 9 3 3 2 3" xfId="8134"/>
    <cellStyle name="20% - Accent4 9 3 3 2 3 2" xfId="13698"/>
    <cellStyle name="20% - Accent4 9 3 3 2 3 2 2" xfId="35310"/>
    <cellStyle name="20% - Accent4 9 3 3 2 3 2 3" xfId="50945"/>
    <cellStyle name="20% - Accent4 9 3 3 2 3 3" xfId="29776"/>
    <cellStyle name="20% - Accent4 9 3 3 2 3 4" xfId="50944"/>
    <cellStyle name="20% - Accent4 9 3 3 2 4" xfId="16145"/>
    <cellStyle name="20% - Accent4 9 3 3 2 4 2" xfId="37738"/>
    <cellStyle name="20% - Accent4 9 3 3 2 4 3" xfId="50946"/>
    <cellStyle name="20% - Accent4 9 3 3 2 5" xfId="18942"/>
    <cellStyle name="20% - Accent4 9 3 3 2 5 2" xfId="40521"/>
    <cellStyle name="20% - Accent4 9 3 3 2 6" xfId="21725"/>
    <cellStyle name="20% - Accent4 9 3 3 2 6 2" xfId="43304"/>
    <cellStyle name="20% - Accent4 9 3 3 2 7" xfId="24580"/>
    <cellStyle name="20% - Accent4 9 3 3 2 7 2" xfId="46155"/>
    <cellStyle name="20% - Accent4 9 3 3 2 8" xfId="10927"/>
    <cellStyle name="20% - Accent4 9 3 3 2 8 2" xfId="32550"/>
    <cellStyle name="20% - Accent4 9 3 3 2 9" xfId="5664"/>
    <cellStyle name="20% - Accent4 9 3 3 3" xfId="3365"/>
    <cellStyle name="20% - Accent4 9 3 3 3 10" xfId="27706"/>
    <cellStyle name="20% - Accent4 9 3 3 3 11" xfId="50947"/>
    <cellStyle name="20% - Accent4 9 3 3 3 2" xfId="4965"/>
    <cellStyle name="20% - Accent4 9 3 3 3 2 10" xfId="50948"/>
    <cellStyle name="20% - Accent4 9 3 3 3 2 2" xfId="9514"/>
    <cellStyle name="20% - Accent4 9 3 3 3 2 2 2" xfId="15078"/>
    <cellStyle name="20% - Accent4 9 3 3 3 2 2 2 2" xfId="36690"/>
    <cellStyle name="20% - Accent4 9 3 3 3 2 2 3" xfId="31156"/>
    <cellStyle name="20% - Accent4 9 3 3 3 2 3" xfId="17525"/>
    <cellStyle name="20% - Accent4 9 3 3 3 2 3 2" xfId="39118"/>
    <cellStyle name="20% - Accent4 9 3 3 3 2 4" xfId="20322"/>
    <cellStyle name="20% - Accent4 9 3 3 3 2 4 2" xfId="41901"/>
    <cellStyle name="20% - Accent4 9 3 3 3 2 5" xfId="23107"/>
    <cellStyle name="20% - Accent4 9 3 3 3 2 5 2" xfId="44684"/>
    <cellStyle name="20% - Accent4 9 3 3 3 2 6" xfId="25960"/>
    <cellStyle name="20% - Accent4 9 3 3 3 2 6 2" xfId="47535"/>
    <cellStyle name="20% - Accent4 9 3 3 3 2 7" xfId="12307"/>
    <cellStyle name="20% - Accent4 9 3 3 3 2 7 2" xfId="33930"/>
    <cellStyle name="20% - Accent4 9 3 3 3 2 8" xfId="7095"/>
    <cellStyle name="20% - Accent4 9 3 3 3 2 9" xfId="28741"/>
    <cellStyle name="20% - Accent4 9 3 3 3 3" xfId="8479"/>
    <cellStyle name="20% - Accent4 9 3 3 3 3 2" xfId="14043"/>
    <cellStyle name="20% - Accent4 9 3 3 3 3 2 2" xfId="35655"/>
    <cellStyle name="20% - Accent4 9 3 3 3 3 3" xfId="30121"/>
    <cellStyle name="20% - Accent4 9 3 3 3 4" xfId="16490"/>
    <cellStyle name="20% - Accent4 9 3 3 3 4 2" xfId="38083"/>
    <cellStyle name="20% - Accent4 9 3 3 3 5" xfId="19287"/>
    <cellStyle name="20% - Accent4 9 3 3 3 5 2" xfId="40866"/>
    <cellStyle name="20% - Accent4 9 3 3 3 6" xfId="22072"/>
    <cellStyle name="20% - Accent4 9 3 3 3 6 2" xfId="43649"/>
    <cellStyle name="20% - Accent4 9 3 3 3 7" xfId="24925"/>
    <cellStyle name="20% - Accent4 9 3 3 3 7 2" xfId="46500"/>
    <cellStyle name="20% - Accent4 9 3 3 3 8" xfId="11272"/>
    <cellStyle name="20% - Accent4 9 3 3 3 8 2" xfId="32895"/>
    <cellStyle name="20% - Accent4 9 3 3 3 9" xfId="6009"/>
    <cellStyle name="20% - Accent4 9 3 3 4" xfId="2351"/>
    <cellStyle name="20% - Accent4 9 3 3 4 10" xfId="50949"/>
    <cellStyle name="20% - Accent4 9 3 3 4 2" xfId="4085"/>
    <cellStyle name="20% - Accent4 9 3 3 4 2 2" xfId="14198"/>
    <cellStyle name="20% - Accent4 9 3 3 4 2 2 2" xfId="35810"/>
    <cellStyle name="20% - Accent4 9 3 3 4 2 3" xfId="8634"/>
    <cellStyle name="20% - Accent4 9 3 3 4 2 4" xfId="30276"/>
    <cellStyle name="20% - Accent4 9 3 3 4 2 5" xfId="50950"/>
    <cellStyle name="20% - Accent4 9 3 3 4 3" xfId="16645"/>
    <cellStyle name="20% - Accent4 9 3 3 4 3 2" xfId="38238"/>
    <cellStyle name="20% - Accent4 9 3 3 4 4" xfId="19442"/>
    <cellStyle name="20% - Accent4 9 3 3 4 4 2" xfId="41021"/>
    <cellStyle name="20% - Accent4 9 3 3 4 5" xfId="22227"/>
    <cellStyle name="20% - Accent4 9 3 3 4 5 2" xfId="43804"/>
    <cellStyle name="20% - Accent4 9 3 3 4 6" xfId="25080"/>
    <cellStyle name="20% - Accent4 9 3 3 4 6 2" xfId="46655"/>
    <cellStyle name="20% - Accent4 9 3 3 4 7" xfId="11427"/>
    <cellStyle name="20% - Accent4 9 3 3 4 7 2" xfId="33050"/>
    <cellStyle name="20% - Accent4 9 3 3 4 8" xfId="6164"/>
    <cellStyle name="20% - Accent4 9 3 3 4 9" xfId="27861"/>
    <cellStyle name="20% - Accent4 9 3 3 5" xfId="3543"/>
    <cellStyle name="20% - Accent4 9 3 3 5 10" xfId="50951"/>
    <cellStyle name="20% - Accent4 9 3 3 5 2" xfId="9861"/>
    <cellStyle name="20% - Accent4 9 3 3 5 2 2" xfId="15423"/>
    <cellStyle name="20% - Accent4 9 3 3 5 2 2 2" xfId="37035"/>
    <cellStyle name="20% - Accent4 9 3 3 5 2 3" xfId="31501"/>
    <cellStyle name="20% - Accent4 9 3 3 5 3" xfId="17870"/>
    <cellStyle name="20% - Accent4 9 3 3 5 3 2" xfId="39463"/>
    <cellStyle name="20% - Accent4 9 3 3 5 4" xfId="20667"/>
    <cellStyle name="20% - Accent4 9 3 3 5 4 2" xfId="42246"/>
    <cellStyle name="20% - Accent4 9 3 3 5 5" xfId="23452"/>
    <cellStyle name="20% - Accent4 9 3 3 5 5 2" xfId="45029"/>
    <cellStyle name="20% - Accent4 9 3 3 5 6" xfId="26305"/>
    <cellStyle name="20% - Accent4 9 3 3 5 6 2" xfId="47880"/>
    <cellStyle name="20% - Accent4 9 3 3 5 7" xfId="12652"/>
    <cellStyle name="20% - Accent4 9 3 3 5 7 2" xfId="34275"/>
    <cellStyle name="20% - Accent4 9 3 3 5 8" xfId="7443"/>
    <cellStyle name="20% - Accent4 9 3 3 5 9" xfId="29086"/>
    <cellStyle name="20% - Accent4 9 3 3 6" xfId="7599"/>
    <cellStyle name="20% - Accent4 9 3 3 6 2" xfId="18215"/>
    <cellStyle name="20% - Accent4 9 3 3 6 2 2" xfId="39808"/>
    <cellStyle name="20% - Accent4 9 3 3 6 3" xfId="21012"/>
    <cellStyle name="20% - Accent4 9 3 3 6 3 2" xfId="42591"/>
    <cellStyle name="20% - Accent4 9 3 3 6 4" xfId="23797"/>
    <cellStyle name="20% - Accent4 9 3 3 6 4 2" xfId="45374"/>
    <cellStyle name="20% - Accent4 9 3 3 6 5" xfId="26650"/>
    <cellStyle name="20% - Accent4 9 3 3 6 5 2" xfId="48225"/>
    <cellStyle name="20% - Accent4 9 3 3 6 6" xfId="13007"/>
    <cellStyle name="20% - Accent4 9 3 3 6 6 2" xfId="34620"/>
    <cellStyle name="20% - Accent4 9 3 3 6 7" xfId="29241"/>
    <cellStyle name="20% - Accent4 9 3 3 7" xfId="10580"/>
    <cellStyle name="20% - Accent4 9 3 3 7 2" xfId="32205"/>
    <cellStyle name="20% - Accent4 9 3 3 8" xfId="13163"/>
    <cellStyle name="20% - Accent4 9 3 3 8 2" xfId="34775"/>
    <cellStyle name="20% - Accent4 9 3 3 9" xfId="15799"/>
    <cellStyle name="20% - Accent4 9 3 3 9 2" xfId="37393"/>
    <cellStyle name="20% - Accent4 9 3 4" xfId="2757"/>
    <cellStyle name="20% - Accent4 9 3 4 10" xfId="27131"/>
    <cellStyle name="20% - Accent4 9 3 4 11" xfId="50952"/>
    <cellStyle name="20% - Accent4 9 3 4 2" xfId="4390"/>
    <cellStyle name="20% - Accent4 9 3 4 2 10" xfId="50953"/>
    <cellStyle name="20% - Accent4 9 3 4 2 2" xfId="8939"/>
    <cellStyle name="20% - Accent4 9 3 4 2 2 2" xfId="14503"/>
    <cellStyle name="20% - Accent4 9 3 4 2 2 2 2" xfId="36115"/>
    <cellStyle name="20% - Accent4 9 3 4 2 2 3" xfId="30581"/>
    <cellStyle name="20% - Accent4 9 3 4 2 2 4" xfId="50954"/>
    <cellStyle name="20% - Accent4 9 3 4 2 3" xfId="16950"/>
    <cellStyle name="20% - Accent4 9 3 4 2 3 2" xfId="38543"/>
    <cellStyle name="20% - Accent4 9 3 4 2 4" xfId="19747"/>
    <cellStyle name="20% - Accent4 9 3 4 2 4 2" xfId="41326"/>
    <cellStyle name="20% - Accent4 9 3 4 2 5" xfId="22532"/>
    <cellStyle name="20% - Accent4 9 3 4 2 5 2" xfId="44109"/>
    <cellStyle name="20% - Accent4 9 3 4 2 6" xfId="25385"/>
    <cellStyle name="20% - Accent4 9 3 4 2 6 2" xfId="46960"/>
    <cellStyle name="20% - Accent4 9 3 4 2 7" xfId="11732"/>
    <cellStyle name="20% - Accent4 9 3 4 2 7 2" xfId="33355"/>
    <cellStyle name="20% - Accent4 9 3 4 2 8" xfId="6518"/>
    <cellStyle name="20% - Accent4 9 3 4 2 9" xfId="28166"/>
    <cellStyle name="20% - Accent4 9 3 4 3" xfId="7904"/>
    <cellStyle name="20% - Accent4 9 3 4 3 2" xfId="13468"/>
    <cellStyle name="20% - Accent4 9 3 4 3 2 2" xfId="35080"/>
    <cellStyle name="20% - Accent4 9 3 4 3 2 3" xfId="50956"/>
    <cellStyle name="20% - Accent4 9 3 4 3 3" xfId="29546"/>
    <cellStyle name="20% - Accent4 9 3 4 3 4" xfId="50955"/>
    <cellStyle name="20% - Accent4 9 3 4 4" xfId="15915"/>
    <cellStyle name="20% - Accent4 9 3 4 4 2" xfId="37508"/>
    <cellStyle name="20% - Accent4 9 3 4 4 3" xfId="50957"/>
    <cellStyle name="20% - Accent4 9 3 4 5" xfId="18712"/>
    <cellStyle name="20% - Accent4 9 3 4 5 2" xfId="40291"/>
    <cellStyle name="20% - Accent4 9 3 4 6" xfId="21495"/>
    <cellStyle name="20% - Accent4 9 3 4 6 2" xfId="43074"/>
    <cellStyle name="20% - Accent4 9 3 4 7" xfId="24350"/>
    <cellStyle name="20% - Accent4 9 3 4 7 2" xfId="45925"/>
    <cellStyle name="20% - Accent4 9 3 4 8" xfId="10697"/>
    <cellStyle name="20% - Accent4 9 3 4 8 2" xfId="32320"/>
    <cellStyle name="20% - Accent4 9 3 4 9" xfId="5434"/>
    <cellStyle name="20% - Accent4 9 3 5" xfId="3115"/>
    <cellStyle name="20% - Accent4 9 3 5 10" xfId="27476"/>
    <cellStyle name="20% - Accent4 9 3 5 11" xfId="50958"/>
    <cellStyle name="20% - Accent4 9 3 5 2" xfId="4735"/>
    <cellStyle name="20% - Accent4 9 3 5 2 10" xfId="50959"/>
    <cellStyle name="20% - Accent4 9 3 5 2 2" xfId="9284"/>
    <cellStyle name="20% - Accent4 9 3 5 2 2 2" xfId="14848"/>
    <cellStyle name="20% - Accent4 9 3 5 2 2 2 2" xfId="36460"/>
    <cellStyle name="20% - Accent4 9 3 5 2 2 3" xfId="30926"/>
    <cellStyle name="20% - Accent4 9 3 5 2 3" xfId="17295"/>
    <cellStyle name="20% - Accent4 9 3 5 2 3 2" xfId="38888"/>
    <cellStyle name="20% - Accent4 9 3 5 2 4" xfId="20092"/>
    <cellStyle name="20% - Accent4 9 3 5 2 4 2" xfId="41671"/>
    <cellStyle name="20% - Accent4 9 3 5 2 5" xfId="22877"/>
    <cellStyle name="20% - Accent4 9 3 5 2 5 2" xfId="44454"/>
    <cellStyle name="20% - Accent4 9 3 5 2 6" xfId="25730"/>
    <cellStyle name="20% - Accent4 9 3 5 2 6 2" xfId="47305"/>
    <cellStyle name="20% - Accent4 9 3 5 2 7" xfId="12077"/>
    <cellStyle name="20% - Accent4 9 3 5 2 7 2" xfId="33700"/>
    <cellStyle name="20% - Accent4 9 3 5 2 8" xfId="6865"/>
    <cellStyle name="20% - Accent4 9 3 5 2 9" xfId="28511"/>
    <cellStyle name="20% - Accent4 9 3 5 3" xfId="8249"/>
    <cellStyle name="20% - Accent4 9 3 5 3 2" xfId="13813"/>
    <cellStyle name="20% - Accent4 9 3 5 3 2 2" xfId="35425"/>
    <cellStyle name="20% - Accent4 9 3 5 3 3" xfId="29891"/>
    <cellStyle name="20% - Accent4 9 3 5 4" xfId="16260"/>
    <cellStyle name="20% - Accent4 9 3 5 4 2" xfId="37853"/>
    <cellStyle name="20% - Accent4 9 3 5 5" xfId="19057"/>
    <cellStyle name="20% - Accent4 9 3 5 5 2" xfId="40636"/>
    <cellStyle name="20% - Accent4 9 3 5 6" xfId="21842"/>
    <cellStyle name="20% - Accent4 9 3 5 6 2" xfId="43419"/>
    <cellStyle name="20% - Accent4 9 3 5 7" xfId="24695"/>
    <cellStyle name="20% - Accent4 9 3 5 7 2" xfId="46270"/>
    <cellStyle name="20% - Accent4 9 3 5 8" xfId="11042"/>
    <cellStyle name="20% - Accent4 9 3 5 8 2" xfId="32665"/>
    <cellStyle name="20% - Accent4 9 3 5 9" xfId="5779"/>
    <cellStyle name="20% - Accent4 9 3 6" xfId="2349"/>
    <cellStyle name="20% - Accent4 9 3 6 10" xfId="50960"/>
    <cellStyle name="20% - Accent4 9 3 6 2" xfId="4083"/>
    <cellStyle name="20% - Accent4 9 3 6 2 2" xfId="14196"/>
    <cellStyle name="20% - Accent4 9 3 6 2 2 2" xfId="35808"/>
    <cellStyle name="20% - Accent4 9 3 6 2 3" xfId="8632"/>
    <cellStyle name="20% - Accent4 9 3 6 2 4" xfId="30274"/>
    <cellStyle name="20% - Accent4 9 3 6 2 5" xfId="50961"/>
    <cellStyle name="20% - Accent4 9 3 6 3" xfId="16643"/>
    <cellStyle name="20% - Accent4 9 3 6 3 2" xfId="38236"/>
    <cellStyle name="20% - Accent4 9 3 6 4" xfId="19440"/>
    <cellStyle name="20% - Accent4 9 3 6 4 2" xfId="41019"/>
    <cellStyle name="20% - Accent4 9 3 6 5" xfId="22225"/>
    <cellStyle name="20% - Accent4 9 3 6 5 2" xfId="43802"/>
    <cellStyle name="20% - Accent4 9 3 6 6" xfId="25078"/>
    <cellStyle name="20% - Accent4 9 3 6 6 2" xfId="46653"/>
    <cellStyle name="20% - Accent4 9 3 6 7" xfId="11425"/>
    <cellStyle name="20% - Accent4 9 3 6 7 2" xfId="33048"/>
    <cellStyle name="20% - Accent4 9 3 6 8" xfId="6162"/>
    <cellStyle name="20% - Accent4 9 3 6 9" xfId="27859"/>
    <cellStyle name="20% - Accent4 9 3 7" xfId="3541"/>
    <cellStyle name="20% - Accent4 9 3 7 10" xfId="50962"/>
    <cellStyle name="20% - Accent4 9 3 7 2" xfId="9631"/>
    <cellStyle name="20% - Accent4 9 3 7 2 2" xfId="15193"/>
    <cellStyle name="20% - Accent4 9 3 7 2 2 2" xfId="36805"/>
    <cellStyle name="20% - Accent4 9 3 7 2 3" xfId="31271"/>
    <cellStyle name="20% - Accent4 9 3 7 3" xfId="17640"/>
    <cellStyle name="20% - Accent4 9 3 7 3 2" xfId="39233"/>
    <cellStyle name="20% - Accent4 9 3 7 4" xfId="20437"/>
    <cellStyle name="20% - Accent4 9 3 7 4 2" xfId="42016"/>
    <cellStyle name="20% - Accent4 9 3 7 5" xfId="23222"/>
    <cellStyle name="20% - Accent4 9 3 7 5 2" xfId="44799"/>
    <cellStyle name="20% - Accent4 9 3 7 6" xfId="26075"/>
    <cellStyle name="20% - Accent4 9 3 7 6 2" xfId="47650"/>
    <cellStyle name="20% - Accent4 9 3 7 7" xfId="12422"/>
    <cellStyle name="20% - Accent4 9 3 7 7 2" xfId="34045"/>
    <cellStyle name="20% - Accent4 9 3 7 8" xfId="7213"/>
    <cellStyle name="20% - Accent4 9 3 7 9" xfId="28856"/>
    <cellStyle name="20% - Accent4 9 3 8" xfId="7597"/>
    <cellStyle name="20% - Accent4 9 3 8 2" xfId="17985"/>
    <cellStyle name="20% - Accent4 9 3 8 2 2" xfId="39578"/>
    <cellStyle name="20% - Accent4 9 3 8 3" xfId="20782"/>
    <cellStyle name="20% - Accent4 9 3 8 3 2" xfId="42361"/>
    <cellStyle name="20% - Accent4 9 3 8 4" xfId="23567"/>
    <cellStyle name="20% - Accent4 9 3 8 4 2" xfId="45144"/>
    <cellStyle name="20% - Accent4 9 3 8 5" xfId="26420"/>
    <cellStyle name="20% - Accent4 9 3 8 5 2" xfId="47995"/>
    <cellStyle name="20% - Accent4 9 3 8 6" xfId="12777"/>
    <cellStyle name="20% - Accent4 9 3 8 6 2" xfId="34390"/>
    <cellStyle name="20% - Accent4 9 3 8 7" xfId="29239"/>
    <cellStyle name="20% - Accent4 9 3 9" xfId="10350"/>
    <cellStyle name="20% - Accent4 9 3 9 2" xfId="31975"/>
    <cellStyle name="20% - Accent4 9 4" xfId="251"/>
    <cellStyle name="20% - Accent4 9 4 10" xfId="13164"/>
    <cellStyle name="20% - Accent4 9 4 10 2" xfId="34776"/>
    <cellStyle name="20% - Accent4 9 4 11" xfId="15593"/>
    <cellStyle name="20% - Accent4 9 4 11 2" xfId="37187"/>
    <cellStyle name="20% - Accent4 9 4 12" xfId="18391"/>
    <cellStyle name="20% - Accent4 9 4 12 2" xfId="39970"/>
    <cellStyle name="20% - Accent4 9 4 13" xfId="21174"/>
    <cellStyle name="20% - Accent4 9 4 13 2" xfId="42753"/>
    <cellStyle name="20% - Accent4 9 4 14" xfId="24029"/>
    <cellStyle name="20% - Accent4 9 4 14 2" xfId="45604"/>
    <cellStyle name="20% - Accent4 9 4 15" xfId="10002"/>
    <cellStyle name="20% - Accent4 9 4 15 2" xfId="31642"/>
    <cellStyle name="20% - Accent4 9 4 16" xfId="5125"/>
    <cellStyle name="20% - Accent4 9 4 17" xfId="26825"/>
    <cellStyle name="20% - Accent4 9 4 18" xfId="50963"/>
    <cellStyle name="20% - Accent4 9 4 2" xfId="252"/>
    <cellStyle name="20% - Accent4 9 4 2 10" xfId="18529"/>
    <cellStyle name="20% - Accent4 9 4 2 10 2" xfId="40108"/>
    <cellStyle name="20% - Accent4 9 4 2 11" xfId="21312"/>
    <cellStyle name="20% - Accent4 9 4 2 11 2" xfId="42891"/>
    <cellStyle name="20% - Accent4 9 4 2 12" xfId="24167"/>
    <cellStyle name="20% - Accent4 9 4 2 12 2" xfId="45742"/>
    <cellStyle name="20% - Accent4 9 4 2 13" xfId="10140"/>
    <cellStyle name="20% - Accent4 9 4 2 13 2" xfId="31780"/>
    <cellStyle name="20% - Accent4 9 4 2 14" xfId="5126"/>
    <cellStyle name="20% - Accent4 9 4 2 15" xfId="26826"/>
    <cellStyle name="20% - Accent4 9 4 2 16" xfId="50964"/>
    <cellStyle name="20% - Accent4 9 4 2 2" xfId="2919"/>
    <cellStyle name="20% - Accent4 9 4 2 2 10" xfId="27293"/>
    <cellStyle name="20% - Accent4 9 4 2 2 11" xfId="50965"/>
    <cellStyle name="20% - Accent4 9 4 2 2 2" xfId="4552"/>
    <cellStyle name="20% - Accent4 9 4 2 2 2 10" xfId="50966"/>
    <cellStyle name="20% - Accent4 9 4 2 2 2 2" xfId="9101"/>
    <cellStyle name="20% - Accent4 9 4 2 2 2 2 2" xfId="14665"/>
    <cellStyle name="20% - Accent4 9 4 2 2 2 2 2 2" xfId="36277"/>
    <cellStyle name="20% - Accent4 9 4 2 2 2 2 3" xfId="30743"/>
    <cellStyle name="20% - Accent4 9 4 2 2 2 2 4" xfId="50967"/>
    <cellStyle name="20% - Accent4 9 4 2 2 2 3" xfId="17112"/>
    <cellStyle name="20% - Accent4 9 4 2 2 2 3 2" xfId="38705"/>
    <cellStyle name="20% - Accent4 9 4 2 2 2 4" xfId="19909"/>
    <cellStyle name="20% - Accent4 9 4 2 2 2 4 2" xfId="41488"/>
    <cellStyle name="20% - Accent4 9 4 2 2 2 5" xfId="22694"/>
    <cellStyle name="20% - Accent4 9 4 2 2 2 5 2" xfId="44271"/>
    <cellStyle name="20% - Accent4 9 4 2 2 2 6" xfId="25547"/>
    <cellStyle name="20% - Accent4 9 4 2 2 2 6 2" xfId="47122"/>
    <cellStyle name="20% - Accent4 9 4 2 2 2 7" xfId="11894"/>
    <cellStyle name="20% - Accent4 9 4 2 2 2 7 2" xfId="33517"/>
    <cellStyle name="20% - Accent4 9 4 2 2 2 8" xfId="6680"/>
    <cellStyle name="20% - Accent4 9 4 2 2 2 9" xfId="28328"/>
    <cellStyle name="20% - Accent4 9 4 2 2 3" xfId="8066"/>
    <cellStyle name="20% - Accent4 9 4 2 2 3 2" xfId="13630"/>
    <cellStyle name="20% - Accent4 9 4 2 2 3 2 2" xfId="35242"/>
    <cellStyle name="20% - Accent4 9 4 2 2 3 2 3" xfId="50969"/>
    <cellStyle name="20% - Accent4 9 4 2 2 3 3" xfId="29708"/>
    <cellStyle name="20% - Accent4 9 4 2 2 3 4" xfId="50968"/>
    <cellStyle name="20% - Accent4 9 4 2 2 4" xfId="16077"/>
    <cellStyle name="20% - Accent4 9 4 2 2 4 2" xfId="37670"/>
    <cellStyle name="20% - Accent4 9 4 2 2 4 3" xfId="50970"/>
    <cellStyle name="20% - Accent4 9 4 2 2 5" xfId="18874"/>
    <cellStyle name="20% - Accent4 9 4 2 2 5 2" xfId="40453"/>
    <cellStyle name="20% - Accent4 9 4 2 2 6" xfId="21657"/>
    <cellStyle name="20% - Accent4 9 4 2 2 6 2" xfId="43236"/>
    <cellStyle name="20% - Accent4 9 4 2 2 7" xfId="24512"/>
    <cellStyle name="20% - Accent4 9 4 2 2 7 2" xfId="46087"/>
    <cellStyle name="20% - Accent4 9 4 2 2 8" xfId="10859"/>
    <cellStyle name="20% - Accent4 9 4 2 2 8 2" xfId="32482"/>
    <cellStyle name="20% - Accent4 9 4 2 2 9" xfId="5596"/>
    <cellStyle name="20% - Accent4 9 4 2 3" xfId="3297"/>
    <cellStyle name="20% - Accent4 9 4 2 3 10" xfId="27638"/>
    <cellStyle name="20% - Accent4 9 4 2 3 11" xfId="50971"/>
    <cellStyle name="20% - Accent4 9 4 2 3 2" xfId="4897"/>
    <cellStyle name="20% - Accent4 9 4 2 3 2 10" xfId="50972"/>
    <cellStyle name="20% - Accent4 9 4 2 3 2 2" xfId="9446"/>
    <cellStyle name="20% - Accent4 9 4 2 3 2 2 2" xfId="15010"/>
    <cellStyle name="20% - Accent4 9 4 2 3 2 2 2 2" xfId="36622"/>
    <cellStyle name="20% - Accent4 9 4 2 3 2 2 3" xfId="31088"/>
    <cellStyle name="20% - Accent4 9 4 2 3 2 3" xfId="17457"/>
    <cellStyle name="20% - Accent4 9 4 2 3 2 3 2" xfId="39050"/>
    <cellStyle name="20% - Accent4 9 4 2 3 2 4" xfId="20254"/>
    <cellStyle name="20% - Accent4 9 4 2 3 2 4 2" xfId="41833"/>
    <cellStyle name="20% - Accent4 9 4 2 3 2 5" xfId="23039"/>
    <cellStyle name="20% - Accent4 9 4 2 3 2 5 2" xfId="44616"/>
    <cellStyle name="20% - Accent4 9 4 2 3 2 6" xfId="25892"/>
    <cellStyle name="20% - Accent4 9 4 2 3 2 6 2" xfId="47467"/>
    <cellStyle name="20% - Accent4 9 4 2 3 2 7" xfId="12239"/>
    <cellStyle name="20% - Accent4 9 4 2 3 2 7 2" xfId="33862"/>
    <cellStyle name="20% - Accent4 9 4 2 3 2 8" xfId="7027"/>
    <cellStyle name="20% - Accent4 9 4 2 3 2 9" xfId="28673"/>
    <cellStyle name="20% - Accent4 9 4 2 3 3" xfId="8411"/>
    <cellStyle name="20% - Accent4 9 4 2 3 3 2" xfId="13975"/>
    <cellStyle name="20% - Accent4 9 4 2 3 3 2 2" xfId="35587"/>
    <cellStyle name="20% - Accent4 9 4 2 3 3 3" xfId="30053"/>
    <cellStyle name="20% - Accent4 9 4 2 3 4" xfId="16422"/>
    <cellStyle name="20% - Accent4 9 4 2 3 4 2" xfId="38015"/>
    <cellStyle name="20% - Accent4 9 4 2 3 5" xfId="19219"/>
    <cellStyle name="20% - Accent4 9 4 2 3 5 2" xfId="40798"/>
    <cellStyle name="20% - Accent4 9 4 2 3 6" xfId="22004"/>
    <cellStyle name="20% - Accent4 9 4 2 3 6 2" xfId="43581"/>
    <cellStyle name="20% - Accent4 9 4 2 3 7" xfId="24857"/>
    <cellStyle name="20% - Accent4 9 4 2 3 7 2" xfId="46432"/>
    <cellStyle name="20% - Accent4 9 4 2 3 8" xfId="11204"/>
    <cellStyle name="20% - Accent4 9 4 2 3 8 2" xfId="32827"/>
    <cellStyle name="20% - Accent4 9 4 2 3 9" xfId="5941"/>
    <cellStyle name="20% - Accent4 9 4 2 4" xfId="2353"/>
    <cellStyle name="20% - Accent4 9 4 2 4 10" xfId="50973"/>
    <cellStyle name="20% - Accent4 9 4 2 4 2" xfId="4087"/>
    <cellStyle name="20% - Accent4 9 4 2 4 2 2" xfId="14200"/>
    <cellStyle name="20% - Accent4 9 4 2 4 2 2 2" xfId="35812"/>
    <cellStyle name="20% - Accent4 9 4 2 4 2 3" xfId="8636"/>
    <cellStyle name="20% - Accent4 9 4 2 4 2 4" xfId="30278"/>
    <cellStyle name="20% - Accent4 9 4 2 4 2 5" xfId="50974"/>
    <cellStyle name="20% - Accent4 9 4 2 4 3" xfId="16647"/>
    <cellStyle name="20% - Accent4 9 4 2 4 3 2" xfId="38240"/>
    <cellStyle name="20% - Accent4 9 4 2 4 4" xfId="19444"/>
    <cellStyle name="20% - Accent4 9 4 2 4 4 2" xfId="41023"/>
    <cellStyle name="20% - Accent4 9 4 2 4 5" xfId="22229"/>
    <cellStyle name="20% - Accent4 9 4 2 4 5 2" xfId="43806"/>
    <cellStyle name="20% - Accent4 9 4 2 4 6" xfId="25082"/>
    <cellStyle name="20% - Accent4 9 4 2 4 6 2" xfId="46657"/>
    <cellStyle name="20% - Accent4 9 4 2 4 7" xfId="11429"/>
    <cellStyle name="20% - Accent4 9 4 2 4 7 2" xfId="33052"/>
    <cellStyle name="20% - Accent4 9 4 2 4 8" xfId="6166"/>
    <cellStyle name="20% - Accent4 9 4 2 4 9" xfId="27863"/>
    <cellStyle name="20% - Accent4 9 4 2 5" xfId="3545"/>
    <cellStyle name="20% - Accent4 9 4 2 5 10" xfId="50975"/>
    <cellStyle name="20% - Accent4 9 4 2 5 2" xfId="9793"/>
    <cellStyle name="20% - Accent4 9 4 2 5 2 2" xfId="15355"/>
    <cellStyle name="20% - Accent4 9 4 2 5 2 2 2" xfId="36967"/>
    <cellStyle name="20% - Accent4 9 4 2 5 2 3" xfId="31433"/>
    <cellStyle name="20% - Accent4 9 4 2 5 3" xfId="17802"/>
    <cellStyle name="20% - Accent4 9 4 2 5 3 2" xfId="39395"/>
    <cellStyle name="20% - Accent4 9 4 2 5 4" xfId="20599"/>
    <cellStyle name="20% - Accent4 9 4 2 5 4 2" xfId="42178"/>
    <cellStyle name="20% - Accent4 9 4 2 5 5" xfId="23384"/>
    <cellStyle name="20% - Accent4 9 4 2 5 5 2" xfId="44961"/>
    <cellStyle name="20% - Accent4 9 4 2 5 6" xfId="26237"/>
    <cellStyle name="20% - Accent4 9 4 2 5 6 2" xfId="47812"/>
    <cellStyle name="20% - Accent4 9 4 2 5 7" xfId="12584"/>
    <cellStyle name="20% - Accent4 9 4 2 5 7 2" xfId="34207"/>
    <cellStyle name="20% - Accent4 9 4 2 5 8" xfId="7375"/>
    <cellStyle name="20% - Accent4 9 4 2 5 9" xfId="29018"/>
    <cellStyle name="20% - Accent4 9 4 2 6" xfId="7601"/>
    <cellStyle name="20% - Accent4 9 4 2 6 2" xfId="18147"/>
    <cellStyle name="20% - Accent4 9 4 2 6 2 2" xfId="39740"/>
    <cellStyle name="20% - Accent4 9 4 2 6 3" xfId="20944"/>
    <cellStyle name="20% - Accent4 9 4 2 6 3 2" xfId="42523"/>
    <cellStyle name="20% - Accent4 9 4 2 6 4" xfId="23729"/>
    <cellStyle name="20% - Accent4 9 4 2 6 4 2" xfId="45306"/>
    <cellStyle name="20% - Accent4 9 4 2 6 5" xfId="26582"/>
    <cellStyle name="20% - Accent4 9 4 2 6 5 2" xfId="48157"/>
    <cellStyle name="20% - Accent4 9 4 2 6 6" xfId="12939"/>
    <cellStyle name="20% - Accent4 9 4 2 6 6 2" xfId="34552"/>
    <cellStyle name="20% - Accent4 9 4 2 6 7" xfId="29243"/>
    <cellStyle name="20% - Accent4 9 4 2 7" xfId="10512"/>
    <cellStyle name="20% - Accent4 9 4 2 7 2" xfId="32137"/>
    <cellStyle name="20% - Accent4 9 4 2 8" xfId="13165"/>
    <cellStyle name="20% - Accent4 9 4 2 8 2" xfId="34777"/>
    <cellStyle name="20% - Accent4 9 4 2 9" xfId="15731"/>
    <cellStyle name="20% - Accent4 9 4 2 9 2" xfId="37325"/>
    <cellStyle name="20% - Accent4 9 4 3" xfId="253"/>
    <cellStyle name="20% - Accent4 9 4 3 10" xfId="18621"/>
    <cellStyle name="20% - Accent4 9 4 3 10 2" xfId="40200"/>
    <cellStyle name="20% - Accent4 9 4 3 11" xfId="21404"/>
    <cellStyle name="20% - Accent4 9 4 3 11 2" xfId="42983"/>
    <cellStyle name="20% - Accent4 9 4 3 12" xfId="24259"/>
    <cellStyle name="20% - Accent4 9 4 3 12 2" xfId="45834"/>
    <cellStyle name="20% - Accent4 9 4 3 13" xfId="10232"/>
    <cellStyle name="20% - Accent4 9 4 3 13 2" xfId="31872"/>
    <cellStyle name="20% - Accent4 9 4 3 14" xfId="5127"/>
    <cellStyle name="20% - Accent4 9 4 3 15" xfId="26827"/>
    <cellStyle name="20% - Accent4 9 4 3 16" xfId="50976"/>
    <cellStyle name="20% - Accent4 9 4 3 2" xfId="3011"/>
    <cellStyle name="20% - Accent4 9 4 3 2 10" xfId="27385"/>
    <cellStyle name="20% - Accent4 9 4 3 2 11" xfId="50977"/>
    <cellStyle name="20% - Accent4 9 4 3 2 2" xfId="4644"/>
    <cellStyle name="20% - Accent4 9 4 3 2 2 10" xfId="50978"/>
    <cellStyle name="20% - Accent4 9 4 3 2 2 2" xfId="9193"/>
    <cellStyle name="20% - Accent4 9 4 3 2 2 2 2" xfId="14757"/>
    <cellStyle name="20% - Accent4 9 4 3 2 2 2 2 2" xfId="36369"/>
    <cellStyle name="20% - Accent4 9 4 3 2 2 2 3" xfId="30835"/>
    <cellStyle name="20% - Accent4 9 4 3 2 2 3" xfId="17204"/>
    <cellStyle name="20% - Accent4 9 4 3 2 2 3 2" xfId="38797"/>
    <cellStyle name="20% - Accent4 9 4 3 2 2 4" xfId="20001"/>
    <cellStyle name="20% - Accent4 9 4 3 2 2 4 2" xfId="41580"/>
    <cellStyle name="20% - Accent4 9 4 3 2 2 5" xfId="22786"/>
    <cellStyle name="20% - Accent4 9 4 3 2 2 5 2" xfId="44363"/>
    <cellStyle name="20% - Accent4 9 4 3 2 2 6" xfId="25639"/>
    <cellStyle name="20% - Accent4 9 4 3 2 2 6 2" xfId="47214"/>
    <cellStyle name="20% - Accent4 9 4 3 2 2 7" xfId="11986"/>
    <cellStyle name="20% - Accent4 9 4 3 2 2 7 2" xfId="33609"/>
    <cellStyle name="20% - Accent4 9 4 3 2 2 8" xfId="6772"/>
    <cellStyle name="20% - Accent4 9 4 3 2 2 9" xfId="28420"/>
    <cellStyle name="20% - Accent4 9 4 3 2 3" xfId="8158"/>
    <cellStyle name="20% - Accent4 9 4 3 2 3 2" xfId="13722"/>
    <cellStyle name="20% - Accent4 9 4 3 2 3 2 2" xfId="35334"/>
    <cellStyle name="20% - Accent4 9 4 3 2 3 3" xfId="29800"/>
    <cellStyle name="20% - Accent4 9 4 3 2 4" xfId="16169"/>
    <cellStyle name="20% - Accent4 9 4 3 2 4 2" xfId="37762"/>
    <cellStyle name="20% - Accent4 9 4 3 2 5" xfId="18966"/>
    <cellStyle name="20% - Accent4 9 4 3 2 5 2" xfId="40545"/>
    <cellStyle name="20% - Accent4 9 4 3 2 6" xfId="21749"/>
    <cellStyle name="20% - Accent4 9 4 3 2 6 2" xfId="43328"/>
    <cellStyle name="20% - Accent4 9 4 3 2 7" xfId="24604"/>
    <cellStyle name="20% - Accent4 9 4 3 2 7 2" xfId="46179"/>
    <cellStyle name="20% - Accent4 9 4 3 2 8" xfId="10951"/>
    <cellStyle name="20% - Accent4 9 4 3 2 8 2" xfId="32574"/>
    <cellStyle name="20% - Accent4 9 4 3 2 9" xfId="5688"/>
    <cellStyle name="20% - Accent4 9 4 3 3" xfId="3389"/>
    <cellStyle name="20% - Accent4 9 4 3 3 10" xfId="27730"/>
    <cellStyle name="20% - Accent4 9 4 3 3 11" xfId="50979"/>
    <cellStyle name="20% - Accent4 9 4 3 3 2" xfId="4989"/>
    <cellStyle name="20% - Accent4 9 4 3 3 2 10" xfId="50980"/>
    <cellStyle name="20% - Accent4 9 4 3 3 2 2" xfId="9538"/>
    <cellStyle name="20% - Accent4 9 4 3 3 2 2 2" xfId="15102"/>
    <cellStyle name="20% - Accent4 9 4 3 3 2 2 2 2" xfId="36714"/>
    <cellStyle name="20% - Accent4 9 4 3 3 2 2 3" xfId="31180"/>
    <cellStyle name="20% - Accent4 9 4 3 3 2 3" xfId="17549"/>
    <cellStyle name="20% - Accent4 9 4 3 3 2 3 2" xfId="39142"/>
    <cellStyle name="20% - Accent4 9 4 3 3 2 4" xfId="20346"/>
    <cellStyle name="20% - Accent4 9 4 3 3 2 4 2" xfId="41925"/>
    <cellStyle name="20% - Accent4 9 4 3 3 2 5" xfId="23131"/>
    <cellStyle name="20% - Accent4 9 4 3 3 2 5 2" xfId="44708"/>
    <cellStyle name="20% - Accent4 9 4 3 3 2 6" xfId="25984"/>
    <cellStyle name="20% - Accent4 9 4 3 3 2 6 2" xfId="47559"/>
    <cellStyle name="20% - Accent4 9 4 3 3 2 7" xfId="12331"/>
    <cellStyle name="20% - Accent4 9 4 3 3 2 7 2" xfId="33954"/>
    <cellStyle name="20% - Accent4 9 4 3 3 2 8" xfId="7119"/>
    <cellStyle name="20% - Accent4 9 4 3 3 2 9" xfId="28765"/>
    <cellStyle name="20% - Accent4 9 4 3 3 3" xfId="8503"/>
    <cellStyle name="20% - Accent4 9 4 3 3 3 2" xfId="14067"/>
    <cellStyle name="20% - Accent4 9 4 3 3 3 2 2" xfId="35679"/>
    <cellStyle name="20% - Accent4 9 4 3 3 3 3" xfId="30145"/>
    <cellStyle name="20% - Accent4 9 4 3 3 4" xfId="16514"/>
    <cellStyle name="20% - Accent4 9 4 3 3 4 2" xfId="38107"/>
    <cellStyle name="20% - Accent4 9 4 3 3 5" xfId="19311"/>
    <cellStyle name="20% - Accent4 9 4 3 3 5 2" xfId="40890"/>
    <cellStyle name="20% - Accent4 9 4 3 3 6" xfId="22096"/>
    <cellStyle name="20% - Accent4 9 4 3 3 6 2" xfId="43673"/>
    <cellStyle name="20% - Accent4 9 4 3 3 7" xfId="24949"/>
    <cellStyle name="20% - Accent4 9 4 3 3 7 2" xfId="46524"/>
    <cellStyle name="20% - Accent4 9 4 3 3 8" xfId="11296"/>
    <cellStyle name="20% - Accent4 9 4 3 3 8 2" xfId="32919"/>
    <cellStyle name="20% - Accent4 9 4 3 3 9" xfId="6033"/>
    <cellStyle name="20% - Accent4 9 4 3 4" xfId="2354"/>
    <cellStyle name="20% - Accent4 9 4 3 4 10" xfId="50981"/>
    <cellStyle name="20% - Accent4 9 4 3 4 2" xfId="4088"/>
    <cellStyle name="20% - Accent4 9 4 3 4 2 2" xfId="14201"/>
    <cellStyle name="20% - Accent4 9 4 3 4 2 2 2" xfId="35813"/>
    <cellStyle name="20% - Accent4 9 4 3 4 2 3" xfId="8637"/>
    <cellStyle name="20% - Accent4 9 4 3 4 2 4" xfId="30279"/>
    <cellStyle name="20% - Accent4 9 4 3 4 3" xfId="16648"/>
    <cellStyle name="20% - Accent4 9 4 3 4 3 2" xfId="38241"/>
    <cellStyle name="20% - Accent4 9 4 3 4 4" xfId="19445"/>
    <cellStyle name="20% - Accent4 9 4 3 4 4 2" xfId="41024"/>
    <cellStyle name="20% - Accent4 9 4 3 4 5" xfId="22230"/>
    <cellStyle name="20% - Accent4 9 4 3 4 5 2" xfId="43807"/>
    <cellStyle name="20% - Accent4 9 4 3 4 6" xfId="25083"/>
    <cellStyle name="20% - Accent4 9 4 3 4 6 2" xfId="46658"/>
    <cellStyle name="20% - Accent4 9 4 3 4 7" xfId="11430"/>
    <cellStyle name="20% - Accent4 9 4 3 4 7 2" xfId="33053"/>
    <cellStyle name="20% - Accent4 9 4 3 4 8" xfId="6167"/>
    <cellStyle name="20% - Accent4 9 4 3 4 9" xfId="27864"/>
    <cellStyle name="20% - Accent4 9 4 3 5" xfId="3546"/>
    <cellStyle name="20% - Accent4 9 4 3 5 2" xfId="9885"/>
    <cellStyle name="20% - Accent4 9 4 3 5 2 2" xfId="15447"/>
    <cellStyle name="20% - Accent4 9 4 3 5 2 2 2" xfId="37059"/>
    <cellStyle name="20% - Accent4 9 4 3 5 2 3" xfId="31525"/>
    <cellStyle name="20% - Accent4 9 4 3 5 3" xfId="17894"/>
    <cellStyle name="20% - Accent4 9 4 3 5 3 2" xfId="39487"/>
    <cellStyle name="20% - Accent4 9 4 3 5 4" xfId="20691"/>
    <cellStyle name="20% - Accent4 9 4 3 5 4 2" xfId="42270"/>
    <cellStyle name="20% - Accent4 9 4 3 5 5" xfId="23476"/>
    <cellStyle name="20% - Accent4 9 4 3 5 5 2" xfId="45053"/>
    <cellStyle name="20% - Accent4 9 4 3 5 6" xfId="26329"/>
    <cellStyle name="20% - Accent4 9 4 3 5 6 2" xfId="47904"/>
    <cellStyle name="20% - Accent4 9 4 3 5 7" xfId="12676"/>
    <cellStyle name="20% - Accent4 9 4 3 5 7 2" xfId="34299"/>
    <cellStyle name="20% - Accent4 9 4 3 5 8" xfId="7467"/>
    <cellStyle name="20% - Accent4 9 4 3 5 9" xfId="29110"/>
    <cellStyle name="20% - Accent4 9 4 3 6" xfId="7602"/>
    <cellStyle name="20% - Accent4 9 4 3 6 2" xfId="18239"/>
    <cellStyle name="20% - Accent4 9 4 3 6 2 2" xfId="39832"/>
    <cellStyle name="20% - Accent4 9 4 3 6 3" xfId="21036"/>
    <cellStyle name="20% - Accent4 9 4 3 6 3 2" xfId="42615"/>
    <cellStyle name="20% - Accent4 9 4 3 6 4" xfId="23821"/>
    <cellStyle name="20% - Accent4 9 4 3 6 4 2" xfId="45398"/>
    <cellStyle name="20% - Accent4 9 4 3 6 5" xfId="26674"/>
    <cellStyle name="20% - Accent4 9 4 3 6 5 2" xfId="48249"/>
    <cellStyle name="20% - Accent4 9 4 3 6 6" xfId="13031"/>
    <cellStyle name="20% - Accent4 9 4 3 6 6 2" xfId="34644"/>
    <cellStyle name="20% - Accent4 9 4 3 6 7" xfId="29244"/>
    <cellStyle name="20% - Accent4 9 4 3 7" xfId="10604"/>
    <cellStyle name="20% - Accent4 9 4 3 7 2" xfId="32229"/>
    <cellStyle name="20% - Accent4 9 4 3 8" xfId="13166"/>
    <cellStyle name="20% - Accent4 9 4 3 8 2" xfId="34778"/>
    <cellStyle name="20% - Accent4 9 4 3 9" xfId="15823"/>
    <cellStyle name="20% - Accent4 9 4 3 9 2" xfId="37417"/>
    <cellStyle name="20% - Accent4 9 4 4" xfId="2781"/>
    <cellStyle name="20% - Accent4 9 4 4 10" xfId="27155"/>
    <cellStyle name="20% - Accent4 9 4 4 11" xfId="50982"/>
    <cellStyle name="20% - Accent4 9 4 4 2" xfId="4414"/>
    <cellStyle name="20% - Accent4 9 4 4 2 10" xfId="50983"/>
    <cellStyle name="20% - Accent4 9 4 4 2 2" xfId="8963"/>
    <cellStyle name="20% - Accent4 9 4 4 2 2 2" xfId="14527"/>
    <cellStyle name="20% - Accent4 9 4 4 2 2 2 2" xfId="36139"/>
    <cellStyle name="20% - Accent4 9 4 4 2 2 3" xfId="30605"/>
    <cellStyle name="20% - Accent4 9 4 4 2 3" xfId="16974"/>
    <cellStyle name="20% - Accent4 9 4 4 2 3 2" xfId="38567"/>
    <cellStyle name="20% - Accent4 9 4 4 2 4" xfId="19771"/>
    <cellStyle name="20% - Accent4 9 4 4 2 4 2" xfId="41350"/>
    <cellStyle name="20% - Accent4 9 4 4 2 5" xfId="22556"/>
    <cellStyle name="20% - Accent4 9 4 4 2 5 2" xfId="44133"/>
    <cellStyle name="20% - Accent4 9 4 4 2 6" xfId="25409"/>
    <cellStyle name="20% - Accent4 9 4 4 2 6 2" xfId="46984"/>
    <cellStyle name="20% - Accent4 9 4 4 2 7" xfId="11756"/>
    <cellStyle name="20% - Accent4 9 4 4 2 7 2" xfId="33379"/>
    <cellStyle name="20% - Accent4 9 4 4 2 8" xfId="6542"/>
    <cellStyle name="20% - Accent4 9 4 4 2 9" xfId="28190"/>
    <cellStyle name="20% - Accent4 9 4 4 3" xfId="7928"/>
    <cellStyle name="20% - Accent4 9 4 4 3 2" xfId="13492"/>
    <cellStyle name="20% - Accent4 9 4 4 3 2 2" xfId="35104"/>
    <cellStyle name="20% - Accent4 9 4 4 3 3" xfId="29570"/>
    <cellStyle name="20% - Accent4 9 4 4 4" xfId="15939"/>
    <cellStyle name="20% - Accent4 9 4 4 4 2" xfId="37532"/>
    <cellStyle name="20% - Accent4 9 4 4 5" xfId="18736"/>
    <cellStyle name="20% - Accent4 9 4 4 5 2" xfId="40315"/>
    <cellStyle name="20% - Accent4 9 4 4 6" xfId="21519"/>
    <cellStyle name="20% - Accent4 9 4 4 6 2" xfId="43098"/>
    <cellStyle name="20% - Accent4 9 4 4 7" xfId="24374"/>
    <cellStyle name="20% - Accent4 9 4 4 7 2" xfId="45949"/>
    <cellStyle name="20% - Accent4 9 4 4 8" xfId="10721"/>
    <cellStyle name="20% - Accent4 9 4 4 8 2" xfId="32344"/>
    <cellStyle name="20% - Accent4 9 4 4 9" xfId="5458"/>
    <cellStyle name="20% - Accent4 9 4 5" xfId="3139"/>
    <cellStyle name="20% - Accent4 9 4 5 10" xfId="27500"/>
    <cellStyle name="20% - Accent4 9 4 5 11" xfId="50984"/>
    <cellStyle name="20% - Accent4 9 4 5 2" xfId="4759"/>
    <cellStyle name="20% - Accent4 9 4 5 2 10" xfId="50985"/>
    <cellStyle name="20% - Accent4 9 4 5 2 2" xfId="9308"/>
    <cellStyle name="20% - Accent4 9 4 5 2 2 2" xfId="14872"/>
    <cellStyle name="20% - Accent4 9 4 5 2 2 2 2" xfId="36484"/>
    <cellStyle name="20% - Accent4 9 4 5 2 2 3" xfId="30950"/>
    <cellStyle name="20% - Accent4 9 4 5 2 3" xfId="17319"/>
    <cellStyle name="20% - Accent4 9 4 5 2 3 2" xfId="38912"/>
    <cellStyle name="20% - Accent4 9 4 5 2 4" xfId="20116"/>
    <cellStyle name="20% - Accent4 9 4 5 2 4 2" xfId="41695"/>
    <cellStyle name="20% - Accent4 9 4 5 2 5" xfId="22901"/>
    <cellStyle name="20% - Accent4 9 4 5 2 5 2" xfId="44478"/>
    <cellStyle name="20% - Accent4 9 4 5 2 6" xfId="25754"/>
    <cellStyle name="20% - Accent4 9 4 5 2 6 2" xfId="47329"/>
    <cellStyle name="20% - Accent4 9 4 5 2 7" xfId="12101"/>
    <cellStyle name="20% - Accent4 9 4 5 2 7 2" xfId="33724"/>
    <cellStyle name="20% - Accent4 9 4 5 2 8" xfId="6889"/>
    <cellStyle name="20% - Accent4 9 4 5 2 9" xfId="28535"/>
    <cellStyle name="20% - Accent4 9 4 5 3" xfId="8273"/>
    <cellStyle name="20% - Accent4 9 4 5 3 2" xfId="13837"/>
    <cellStyle name="20% - Accent4 9 4 5 3 2 2" xfId="35449"/>
    <cellStyle name="20% - Accent4 9 4 5 3 3" xfId="29915"/>
    <cellStyle name="20% - Accent4 9 4 5 4" xfId="16284"/>
    <cellStyle name="20% - Accent4 9 4 5 4 2" xfId="37877"/>
    <cellStyle name="20% - Accent4 9 4 5 5" xfId="19081"/>
    <cellStyle name="20% - Accent4 9 4 5 5 2" xfId="40660"/>
    <cellStyle name="20% - Accent4 9 4 5 6" xfId="21866"/>
    <cellStyle name="20% - Accent4 9 4 5 6 2" xfId="43443"/>
    <cellStyle name="20% - Accent4 9 4 5 7" xfId="24719"/>
    <cellStyle name="20% - Accent4 9 4 5 7 2" xfId="46294"/>
    <cellStyle name="20% - Accent4 9 4 5 8" xfId="11066"/>
    <cellStyle name="20% - Accent4 9 4 5 8 2" xfId="32689"/>
    <cellStyle name="20% - Accent4 9 4 5 9" xfId="5803"/>
    <cellStyle name="20% - Accent4 9 4 6" xfId="2352"/>
    <cellStyle name="20% - Accent4 9 4 6 10" xfId="50986"/>
    <cellStyle name="20% - Accent4 9 4 6 2" xfId="4086"/>
    <cellStyle name="20% - Accent4 9 4 6 2 2" xfId="14199"/>
    <cellStyle name="20% - Accent4 9 4 6 2 2 2" xfId="35811"/>
    <cellStyle name="20% - Accent4 9 4 6 2 3" xfId="8635"/>
    <cellStyle name="20% - Accent4 9 4 6 2 4" xfId="30277"/>
    <cellStyle name="20% - Accent4 9 4 6 3" xfId="16646"/>
    <cellStyle name="20% - Accent4 9 4 6 3 2" xfId="38239"/>
    <cellStyle name="20% - Accent4 9 4 6 4" xfId="19443"/>
    <cellStyle name="20% - Accent4 9 4 6 4 2" xfId="41022"/>
    <cellStyle name="20% - Accent4 9 4 6 5" xfId="22228"/>
    <cellStyle name="20% - Accent4 9 4 6 5 2" xfId="43805"/>
    <cellStyle name="20% - Accent4 9 4 6 6" xfId="25081"/>
    <cellStyle name="20% - Accent4 9 4 6 6 2" xfId="46656"/>
    <cellStyle name="20% - Accent4 9 4 6 7" xfId="11428"/>
    <cellStyle name="20% - Accent4 9 4 6 7 2" xfId="33051"/>
    <cellStyle name="20% - Accent4 9 4 6 8" xfId="6165"/>
    <cellStyle name="20% - Accent4 9 4 6 9" xfId="27862"/>
    <cellStyle name="20% - Accent4 9 4 7" xfId="3544"/>
    <cellStyle name="20% - Accent4 9 4 7 2" xfId="9655"/>
    <cellStyle name="20% - Accent4 9 4 7 2 2" xfId="15217"/>
    <cellStyle name="20% - Accent4 9 4 7 2 2 2" xfId="36829"/>
    <cellStyle name="20% - Accent4 9 4 7 2 3" xfId="31295"/>
    <cellStyle name="20% - Accent4 9 4 7 3" xfId="17664"/>
    <cellStyle name="20% - Accent4 9 4 7 3 2" xfId="39257"/>
    <cellStyle name="20% - Accent4 9 4 7 4" xfId="20461"/>
    <cellStyle name="20% - Accent4 9 4 7 4 2" xfId="42040"/>
    <cellStyle name="20% - Accent4 9 4 7 5" xfId="23246"/>
    <cellStyle name="20% - Accent4 9 4 7 5 2" xfId="44823"/>
    <cellStyle name="20% - Accent4 9 4 7 6" xfId="26099"/>
    <cellStyle name="20% - Accent4 9 4 7 6 2" xfId="47674"/>
    <cellStyle name="20% - Accent4 9 4 7 7" xfId="12446"/>
    <cellStyle name="20% - Accent4 9 4 7 7 2" xfId="34069"/>
    <cellStyle name="20% - Accent4 9 4 7 8" xfId="7237"/>
    <cellStyle name="20% - Accent4 9 4 7 9" xfId="28880"/>
    <cellStyle name="20% - Accent4 9 4 8" xfId="7600"/>
    <cellStyle name="20% - Accent4 9 4 8 2" xfId="18009"/>
    <cellStyle name="20% - Accent4 9 4 8 2 2" xfId="39602"/>
    <cellStyle name="20% - Accent4 9 4 8 3" xfId="20806"/>
    <cellStyle name="20% - Accent4 9 4 8 3 2" xfId="42385"/>
    <cellStyle name="20% - Accent4 9 4 8 4" xfId="23591"/>
    <cellStyle name="20% - Accent4 9 4 8 4 2" xfId="45168"/>
    <cellStyle name="20% - Accent4 9 4 8 5" xfId="26444"/>
    <cellStyle name="20% - Accent4 9 4 8 5 2" xfId="48019"/>
    <cellStyle name="20% - Accent4 9 4 8 6" xfId="12801"/>
    <cellStyle name="20% - Accent4 9 4 8 6 2" xfId="34414"/>
    <cellStyle name="20% - Accent4 9 4 8 7" xfId="29242"/>
    <cellStyle name="20% - Accent4 9 4 9" xfId="10374"/>
    <cellStyle name="20% - Accent4 9 4 9 2" xfId="31999"/>
    <cellStyle name="20% - Accent4 9 5" xfId="254"/>
    <cellStyle name="20% - Accent4 9 5 10" xfId="13167"/>
    <cellStyle name="20% - Accent4 9 5 10 2" xfId="34779"/>
    <cellStyle name="20% - Accent4 9 5 11" xfId="15617"/>
    <cellStyle name="20% - Accent4 9 5 11 2" xfId="37211"/>
    <cellStyle name="20% - Accent4 9 5 12" xfId="18415"/>
    <cellStyle name="20% - Accent4 9 5 12 2" xfId="39994"/>
    <cellStyle name="20% - Accent4 9 5 13" xfId="21198"/>
    <cellStyle name="20% - Accent4 9 5 13 2" xfId="42777"/>
    <cellStyle name="20% - Accent4 9 5 14" xfId="24053"/>
    <cellStyle name="20% - Accent4 9 5 14 2" xfId="45628"/>
    <cellStyle name="20% - Accent4 9 5 15" xfId="10026"/>
    <cellStyle name="20% - Accent4 9 5 15 2" xfId="31666"/>
    <cellStyle name="20% - Accent4 9 5 16" xfId="5128"/>
    <cellStyle name="20% - Accent4 9 5 17" xfId="26828"/>
    <cellStyle name="20% - Accent4 9 5 18" xfId="50987"/>
    <cellStyle name="20% - Accent4 9 5 2" xfId="255"/>
    <cellStyle name="20% - Accent4 9 5 2 10" xfId="18553"/>
    <cellStyle name="20% - Accent4 9 5 2 10 2" xfId="40132"/>
    <cellStyle name="20% - Accent4 9 5 2 11" xfId="21336"/>
    <cellStyle name="20% - Accent4 9 5 2 11 2" xfId="42915"/>
    <cellStyle name="20% - Accent4 9 5 2 12" xfId="24191"/>
    <cellStyle name="20% - Accent4 9 5 2 12 2" xfId="45766"/>
    <cellStyle name="20% - Accent4 9 5 2 13" xfId="10164"/>
    <cellStyle name="20% - Accent4 9 5 2 13 2" xfId="31804"/>
    <cellStyle name="20% - Accent4 9 5 2 14" xfId="5129"/>
    <cellStyle name="20% - Accent4 9 5 2 15" xfId="26829"/>
    <cellStyle name="20% - Accent4 9 5 2 16" xfId="50988"/>
    <cellStyle name="20% - Accent4 9 5 2 2" xfId="2943"/>
    <cellStyle name="20% - Accent4 9 5 2 2 10" xfId="27317"/>
    <cellStyle name="20% - Accent4 9 5 2 2 11" xfId="50989"/>
    <cellStyle name="20% - Accent4 9 5 2 2 2" xfId="4576"/>
    <cellStyle name="20% - Accent4 9 5 2 2 2 10" xfId="50990"/>
    <cellStyle name="20% - Accent4 9 5 2 2 2 2" xfId="9125"/>
    <cellStyle name="20% - Accent4 9 5 2 2 2 2 2" xfId="14689"/>
    <cellStyle name="20% - Accent4 9 5 2 2 2 2 2 2" xfId="36301"/>
    <cellStyle name="20% - Accent4 9 5 2 2 2 2 3" xfId="30767"/>
    <cellStyle name="20% - Accent4 9 5 2 2 2 3" xfId="17136"/>
    <cellStyle name="20% - Accent4 9 5 2 2 2 3 2" xfId="38729"/>
    <cellStyle name="20% - Accent4 9 5 2 2 2 4" xfId="19933"/>
    <cellStyle name="20% - Accent4 9 5 2 2 2 4 2" xfId="41512"/>
    <cellStyle name="20% - Accent4 9 5 2 2 2 5" xfId="22718"/>
    <cellStyle name="20% - Accent4 9 5 2 2 2 5 2" xfId="44295"/>
    <cellStyle name="20% - Accent4 9 5 2 2 2 6" xfId="25571"/>
    <cellStyle name="20% - Accent4 9 5 2 2 2 6 2" xfId="47146"/>
    <cellStyle name="20% - Accent4 9 5 2 2 2 7" xfId="11918"/>
    <cellStyle name="20% - Accent4 9 5 2 2 2 7 2" xfId="33541"/>
    <cellStyle name="20% - Accent4 9 5 2 2 2 8" xfId="6704"/>
    <cellStyle name="20% - Accent4 9 5 2 2 2 9" xfId="28352"/>
    <cellStyle name="20% - Accent4 9 5 2 2 3" xfId="8090"/>
    <cellStyle name="20% - Accent4 9 5 2 2 3 2" xfId="13654"/>
    <cellStyle name="20% - Accent4 9 5 2 2 3 2 2" xfId="35266"/>
    <cellStyle name="20% - Accent4 9 5 2 2 3 3" xfId="29732"/>
    <cellStyle name="20% - Accent4 9 5 2 2 4" xfId="16101"/>
    <cellStyle name="20% - Accent4 9 5 2 2 4 2" xfId="37694"/>
    <cellStyle name="20% - Accent4 9 5 2 2 5" xfId="18898"/>
    <cellStyle name="20% - Accent4 9 5 2 2 5 2" xfId="40477"/>
    <cellStyle name="20% - Accent4 9 5 2 2 6" xfId="21681"/>
    <cellStyle name="20% - Accent4 9 5 2 2 6 2" xfId="43260"/>
    <cellStyle name="20% - Accent4 9 5 2 2 7" xfId="24536"/>
    <cellStyle name="20% - Accent4 9 5 2 2 7 2" xfId="46111"/>
    <cellStyle name="20% - Accent4 9 5 2 2 8" xfId="10883"/>
    <cellStyle name="20% - Accent4 9 5 2 2 8 2" xfId="32506"/>
    <cellStyle name="20% - Accent4 9 5 2 2 9" xfId="5620"/>
    <cellStyle name="20% - Accent4 9 5 2 3" xfId="3321"/>
    <cellStyle name="20% - Accent4 9 5 2 3 10" xfId="27662"/>
    <cellStyle name="20% - Accent4 9 5 2 3 11" xfId="50991"/>
    <cellStyle name="20% - Accent4 9 5 2 3 2" xfId="4921"/>
    <cellStyle name="20% - Accent4 9 5 2 3 2 10" xfId="50992"/>
    <cellStyle name="20% - Accent4 9 5 2 3 2 2" xfId="9470"/>
    <cellStyle name="20% - Accent4 9 5 2 3 2 2 2" xfId="15034"/>
    <cellStyle name="20% - Accent4 9 5 2 3 2 2 2 2" xfId="36646"/>
    <cellStyle name="20% - Accent4 9 5 2 3 2 2 3" xfId="31112"/>
    <cellStyle name="20% - Accent4 9 5 2 3 2 3" xfId="17481"/>
    <cellStyle name="20% - Accent4 9 5 2 3 2 3 2" xfId="39074"/>
    <cellStyle name="20% - Accent4 9 5 2 3 2 4" xfId="20278"/>
    <cellStyle name="20% - Accent4 9 5 2 3 2 4 2" xfId="41857"/>
    <cellStyle name="20% - Accent4 9 5 2 3 2 5" xfId="23063"/>
    <cellStyle name="20% - Accent4 9 5 2 3 2 5 2" xfId="44640"/>
    <cellStyle name="20% - Accent4 9 5 2 3 2 6" xfId="25916"/>
    <cellStyle name="20% - Accent4 9 5 2 3 2 6 2" xfId="47491"/>
    <cellStyle name="20% - Accent4 9 5 2 3 2 7" xfId="12263"/>
    <cellStyle name="20% - Accent4 9 5 2 3 2 7 2" xfId="33886"/>
    <cellStyle name="20% - Accent4 9 5 2 3 2 8" xfId="7051"/>
    <cellStyle name="20% - Accent4 9 5 2 3 2 9" xfId="28697"/>
    <cellStyle name="20% - Accent4 9 5 2 3 3" xfId="8435"/>
    <cellStyle name="20% - Accent4 9 5 2 3 3 2" xfId="13999"/>
    <cellStyle name="20% - Accent4 9 5 2 3 3 2 2" xfId="35611"/>
    <cellStyle name="20% - Accent4 9 5 2 3 3 3" xfId="30077"/>
    <cellStyle name="20% - Accent4 9 5 2 3 4" xfId="16446"/>
    <cellStyle name="20% - Accent4 9 5 2 3 4 2" xfId="38039"/>
    <cellStyle name="20% - Accent4 9 5 2 3 5" xfId="19243"/>
    <cellStyle name="20% - Accent4 9 5 2 3 5 2" xfId="40822"/>
    <cellStyle name="20% - Accent4 9 5 2 3 6" xfId="22028"/>
    <cellStyle name="20% - Accent4 9 5 2 3 6 2" xfId="43605"/>
    <cellStyle name="20% - Accent4 9 5 2 3 7" xfId="24881"/>
    <cellStyle name="20% - Accent4 9 5 2 3 7 2" xfId="46456"/>
    <cellStyle name="20% - Accent4 9 5 2 3 8" xfId="11228"/>
    <cellStyle name="20% - Accent4 9 5 2 3 8 2" xfId="32851"/>
    <cellStyle name="20% - Accent4 9 5 2 3 9" xfId="5965"/>
    <cellStyle name="20% - Accent4 9 5 2 4" xfId="2356"/>
    <cellStyle name="20% - Accent4 9 5 2 4 10" xfId="50993"/>
    <cellStyle name="20% - Accent4 9 5 2 4 2" xfId="4090"/>
    <cellStyle name="20% - Accent4 9 5 2 4 2 2" xfId="14203"/>
    <cellStyle name="20% - Accent4 9 5 2 4 2 2 2" xfId="35815"/>
    <cellStyle name="20% - Accent4 9 5 2 4 2 3" xfId="8639"/>
    <cellStyle name="20% - Accent4 9 5 2 4 2 4" xfId="30281"/>
    <cellStyle name="20% - Accent4 9 5 2 4 3" xfId="16650"/>
    <cellStyle name="20% - Accent4 9 5 2 4 3 2" xfId="38243"/>
    <cellStyle name="20% - Accent4 9 5 2 4 4" xfId="19447"/>
    <cellStyle name="20% - Accent4 9 5 2 4 4 2" xfId="41026"/>
    <cellStyle name="20% - Accent4 9 5 2 4 5" xfId="22232"/>
    <cellStyle name="20% - Accent4 9 5 2 4 5 2" xfId="43809"/>
    <cellStyle name="20% - Accent4 9 5 2 4 6" xfId="25085"/>
    <cellStyle name="20% - Accent4 9 5 2 4 6 2" xfId="46660"/>
    <cellStyle name="20% - Accent4 9 5 2 4 7" xfId="11432"/>
    <cellStyle name="20% - Accent4 9 5 2 4 7 2" xfId="33055"/>
    <cellStyle name="20% - Accent4 9 5 2 4 8" xfId="6169"/>
    <cellStyle name="20% - Accent4 9 5 2 4 9" xfId="27866"/>
    <cellStyle name="20% - Accent4 9 5 2 5" xfId="3548"/>
    <cellStyle name="20% - Accent4 9 5 2 5 2" xfId="9817"/>
    <cellStyle name="20% - Accent4 9 5 2 5 2 2" xfId="15379"/>
    <cellStyle name="20% - Accent4 9 5 2 5 2 2 2" xfId="36991"/>
    <cellStyle name="20% - Accent4 9 5 2 5 2 3" xfId="31457"/>
    <cellStyle name="20% - Accent4 9 5 2 5 3" xfId="17826"/>
    <cellStyle name="20% - Accent4 9 5 2 5 3 2" xfId="39419"/>
    <cellStyle name="20% - Accent4 9 5 2 5 4" xfId="20623"/>
    <cellStyle name="20% - Accent4 9 5 2 5 4 2" xfId="42202"/>
    <cellStyle name="20% - Accent4 9 5 2 5 5" xfId="23408"/>
    <cellStyle name="20% - Accent4 9 5 2 5 5 2" xfId="44985"/>
    <cellStyle name="20% - Accent4 9 5 2 5 6" xfId="26261"/>
    <cellStyle name="20% - Accent4 9 5 2 5 6 2" xfId="47836"/>
    <cellStyle name="20% - Accent4 9 5 2 5 7" xfId="12608"/>
    <cellStyle name="20% - Accent4 9 5 2 5 7 2" xfId="34231"/>
    <cellStyle name="20% - Accent4 9 5 2 5 8" xfId="7399"/>
    <cellStyle name="20% - Accent4 9 5 2 5 9" xfId="29042"/>
    <cellStyle name="20% - Accent4 9 5 2 6" xfId="7604"/>
    <cellStyle name="20% - Accent4 9 5 2 6 2" xfId="18171"/>
    <cellStyle name="20% - Accent4 9 5 2 6 2 2" xfId="39764"/>
    <cellStyle name="20% - Accent4 9 5 2 6 3" xfId="20968"/>
    <cellStyle name="20% - Accent4 9 5 2 6 3 2" xfId="42547"/>
    <cellStyle name="20% - Accent4 9 5 2 6 4" xfId="23753"/>
    <cellStyle name="20% - Accent4 9 5 2 6 4 2" xfId="45330"/>
    <cellStyle name="20% - Accent4 9 5 2 6 5" xfId="26606"/>
    <cellStyle name="20% - Accent4 9 5 2 6 5 2" xfId="48181"/>
    <cellStyle name="20% - Accent4 9 5 2 6 6" xfId="12963"/>
    <cellStyle name="20% - Accent4 9 5 2 6 6 2" xfId="34576"/>
    <cellStyle name="20% - Accent4 9 5 2 6 7" xfId="29246"/>
    <cellStyle name="20% - Accent4 9 5 2 7" xfId="10536"/>
    <cellStyle name="20% - Accent4 9 5 2 7 2" xfId="32161"/>
    <cellStyle name="20% - Accent4 9 5 2 8" xfId="13168"/>
    <cellStyle name="20% - Accent4 9 5 2 8 2" xfId="34780"/>
    <cellStyle name="20% - Accent4 9 5 2 9" xfId="15755"/>
    <cellStyle name="20% - Accent4 9 5 2 9 2" xfId="37349"/>
    <cellStyle name="20% - Accent4 9 5 3" xfId="256"/>
    <cellStyle name="20% - Accent4 9 5 3 10" xfId="18645"/>
    <cellStyle name="20% - Accent4 9 5 3 10 2" xfId="40224"/>
    <cellStyle name="20% - Accent4 9 5 3 11" xfId="21428"/>
    <cellStyle name="20% - Accent4 9 5 3 11 2" xfId="43007"/>
    <cellStyle name="20% - Accent4 9 5 3 12" xfId="24283"/>
    <cellStyle name="20% - Accent4 9 5 3 12 2" xfId="45858"/>
    <cellStyle name="20% - Accent4 9 5 3 13" xfId="10256"/>
    <cellStyle name="20% - Accent4 9 5 3 13 2" xfId="31896"/>
    <cellStyle name="20% - Accent4 9 5 3 14" xfId="5130"/>
    <cellStyle name="20% - Accent4 9 5 3 15" xfId="26830"/>
    <cellStyle name="20% - Accent4 9 5 3 16" xfId="50994"/>
    <cellStyle name="20% - Accent4 9 5 3 2" xfId="3035"/>
    <cellStyle name="20% - Accent4 9 5 3 2 10" xfId="27409"/>
    <cellStyle name="20% - Accent4 9 5 3 2 11" xfId="50995"/>
    <cellStyle name="20% - Accent4 9 5 3 2 2" xfId="4668"/>
    <cellStyle name="20% - Accent4 9 5 3 2 2 2" xfId="9217"/>
    <cellStyle name="20% - Accent4 9 5 3 2 2 2 2" xfId="14781"/>
    <cellStyle name="20% - Accent4 9 5 3 2 2 2 2 2" xfId="36393"/>
    <cellStyle name="20% - Accent4 9 5 3 2 2 2 3" xfId="30859"/>
    <cellStyle name="20% - Accent4 9 5 3 2 2 3" xfId="17228"/>
    <cellStyle name="20% - Accent4 9 5 3 2 2 3 2" xfId="38821"/>
    <cellStyle name="20% - Accent4 9 5 3 2 2 4" xfId="20025"/>
    <cellStyle name="20% - Accent4 9 5 3 2 2 4 2" xfId="41604"/>
    <cellStyle name="20% - Accent4 9 5 3 2 2 5" xfId="22810"/>
    <cellStyle name="20% - Accent4 9 5 3 2 2 5 2" xfId="44387"/>
    <cellStyle name="20% - Accent4 9 5 3 2 2 6" xfId="25663"/>
    <cellStyle name="20% - Accent4 9 5 3 2 2 6 2" xfId="47238"/>
    <cellStyle name="20% - Accent4 9 5 3 2 2 7" xfId="12010"/>
    <cellStyle name="20% - Accent4 9 5 3 2 2 7 2" xfId="33633"/>
    <cellStyle name="20% - Accent4 9 5 3 2 2 8" xfId="6796"/>
    <cellStyle name="20% - Accent4 9 5 3 2 2 9" xfId="28444"/>
    <cellStyle name="20% - Accent4 9 5 3 2 3" xfId="8182"/>
    <cellStyle name="20% - Accent4 9 5 3 2 3 2" xfId="13746"/>
    <cellStyle name="20% - Accent4 9 5 3 2 3 2 2" xfId="35358"/>
    <cellStyle name="20% - Accent4 9 5 3 2 3 3" xfId="29824"/>
    <cellStyle name="20% - Accent4 9 5 3 2 4" xfId="16193"/>
    <cellStyle name="20% - Accent4 9 5 3 2 4 2" xfId="37786"/>
    <cellStyle name="20% - Accent4 9 5 3 2 5" xfId="18990"/>
    <cellStyle name="20% - Accent4 9 5 3 2 5 2" xfId="40569"/>
    <cellStyle name="20% - Accent4 9 5 3 2 6" xfId="21773"/>
    <cellStyle name="20% - Accent4 9 5 3 2 6 2" xfId="43352"/>
    <cellStyle name="20% - Accent4 9 5 3 2 7" xfId="24628"/>
    <cellStyle name="20% - Accent4 9 5 3 2 7 2" xfId="46203"/>
    <cellStyle name="20% - Accent4 9 5 3 2 8" xfId="10975"/>
    <cellStyle name="20% - Accent4 9 5 3 2 8 2" xfId="32598"/>
    <cellStyle name="20% - Accent4 9 5 3 2 9" xfId="5712"/>
    <cellStyle name="20% - Accent4 9 5 3 3" xfId="3413"/>
    <cellStyle name="20% - Accent4 9 5 3 3 10" xfId="27754"/>
    <cellStyle name="20% - Accent4 9 5 3 3 2" xfId="5013"/>
    <cellStyle name="20% - Accent4 9 5 3 3 2 2" xfId="9562"/>
    <cellStyle name="20% - Accent4 9 5 3 3 2 2 2" xfId="15126"/>
    <cellStyle name="20% - Accent4 9 5 3 3 2 2 2 2" xfId="36738"/>
    <cellStyle name="20% - Accent4 9 5 3 3 2 2 3" xfId="31204"/>
    <cellStyle name="20% - Accent4 9 5 3 3 2 3" xfId="17573"/>
    <cellStyle name="20% - Accent4 9 5 3 3 2 3 2" xfId="39166"/>
    <cellStyle name="20% - Accent4 9 5 3 3 2 4" xfId="20370"/>
    <cellStyle name="20% - Accent4 9 5 3 3 2 4 2" xfId="41949"/>
    <cellStyle name="20% - Accent4 9 5 3 3 2 5" xfId="23155"/>
    <cellStyle name="20% - Accent4 9 5 3 3 2 5 2" xfId="44732"/>
    <cellStyle name="20% - Accent4 9 5 3 3 2 6" xfId="26008"/>
    <cellStyle name="20% - Accent4 9 5 3 3 2 6 2" xfId="47583"/>
    <cellStyle name="20% - Accent4 9 5 3 3 2 7" xfId="12355"/>
    <cellStyle name="20% - Accent4 9 5 3 3 2 7 2" xfId="33978"/>
    <cellStyle name="20% - Accent4 9 5 3 3 2 8" xfId="7143"/>
    <cellStyle name="20% - Accent4 9 5 3 3 2 9" xfId="28789"/>
    <cellStyle name="20% - Accent4 9 5 3 3 3" xfId="8527"/>
    <cellStyle name="20% - Accent4 9 5 3 3 3 2" xfId="14091"/>
    <cellStyle name="20% - Accent4 9 5 3 3 3 2 2" xfId="35703"/>
    <cellStyle name="20% - Accent4 9 5 3 3 3 3" xfId="30169"/>
    <cellStyle name="20% - Accent4 9 5 3 3 4" xfId="16538"/>
    <cellStyle name="20% - Accent4 9 5 3 3 4 2" xfId="38131"/>
    <cellStyle name="20% - Accent4 9 5 3 3 5" xfId="19335"/>
    <cellStyle name="20% - Accent4 9 5 3 3 5 2" xfId="40914"/>
    <cellStyle name="20% - Accent4 9 5 3 3 6" xfId="22120"/>
    <cellStyle name="20% - Accent4 9 5 3 3 6 2" xfId="43697"/>
    <cellStyle name="20% - Accent4 9 5 3 3 7" xfId="24973"/>
    <cellStyle name="20% - Accent4 9 5 3 3 7 2" xfId="46548"/>
    <cellStyle name="20% - Accent4 9 5 3 3 8" xfId="11320"/>
    <cellStyle name="20% - Accent4 9 5 3 3 8 2" xfId="32943"/>
    <cellStyle name="20% - Accent4 9 5 3 3 9" xfId="6057"/>
    <cellStyle name="20% - Accent4 9 5 3 4" xfId="2357"/>
    <cellStyle name="20% - Accent4 9 5 3 4 2" xfId="4091"/>
    <cellStyle name="20% - Accent4 9 5 3 4 2 2" xfId="14204"/>
    <cellStyle name="20% - Accent4 9 5 3 4 2 2 2" xfId="35816"/>
    <cellStyle name="20% - Accent4 9 5 3 4 2 3" xfId="8640"/>
    <cellStyle name="20% - Accent4 9 5 3 4 2 4" xfId="30282"/>
    <cellStyle name="20% - Accent4 9 5 3 4 3" xfId="16651"/>
    <cellStyle name="20% - Accent4 9 5 3 4 3 2" xfId="38244"/>
    <cellStyle name="20% - Accent4 9 5 3 4 4" xfId="19448"/>
    <cellStyle name="20% - Accent4 9 5 3 4 4 2" xfId="41027"/>
    <cellStyle name="20% - Accent4 9 5 3 4 5" xfId="22233"/>
    <cellStyle name="20% - Accent4 9 5 3 4 5 2" xfId="43810"/>
    <cellStyle name="20% - Accent4 9 5 3 4 6" xfId="25086"/>
    <cellStyle name="20% - Accent4 9 5 3 4 6 2" xfId="46661"/>
    <cellStyle name="20% - Accent4 9 5 3 4 7" xfId="11433"/>
    <cellStyle name="20% - Accent4 9 5 3 4 7 2" xfId="33056"/>
    <cellStyle name="20% - Accent4 9 5 3 4 8" xfId="6170"/>
    <cellStyle name="20% - Accent4 9 5 3 4 9" xfId="27867"/>
    <cellStyle name="20% - Accent4 9 5 3 5" xfId="3549"/>
    <cellStyle name="20% - Accent4 9 5 3 5 2" xfId="9909"/>
    <cellStyle name="20% - Accent4 9 5 3 5 2 2" xfId="15471"/>
    <cellStyle name="20% - Accent4 9 5 3 5 2 2 2" xfId="37083"/>
    <cellStyle name="20% - Accent4 9 5 3 5 2 3" xfId="31549"/>
    <cellStyle name="20% - Accent4 9 5 3 5 3" xfId="17918"/>
    <cellStyle name="20% - Accent4 9 5 3 5 3 2" xfId="39511"/>
    <cellStyle name="20% - Accent4 9 5 3 5 4" xfId="20715"/>
    <cellStyle name="20% - Accent4 9 5 3 5 4 2" xfId="42294"/>
    <cellStyle name="20% - Accent4 9 5 3 5 5" xfId="23500"/>
    <cellStyle name="20% - Accent4 9 5 3 5 5 2" xfId="45077"/>
    <cellStyle name="20% - Accent4 9 5 3 5 6" xfId="26353"/>
    <cellStyle name="20% - Accent4 9 5 3 5 6 2" xfId="47928"/>
    <cellStyle name="20% - Accent4 9 5 3 5 7" xfId="12700"/>
    <cellStyle name="20% - Accent4 9 5 3 5 7 2" xfId="34323"/>
    <cellStyle name="20% - Accent4 9 5 3 5 8" xfId="7491"/>
    <cellStyle name="20% - Accent4 9 5 3 5 9" xfId="29134"/>
    <cellStyle name="20% - Accent4 9 5 3 6" xfId="7605"/>
    <cellStyle name="20% - Accent4 9 5 3 6 2" xfId="18263"/>
    <cellStyle name="20% - Accent4 9 5 3 6 2 2" xfId="39856"/>
    <cellStyle name="20% - Accent4 9 5 3 6 3" xfId="21060"/>
    <cellStyle name="20% - Accent4 9 5 3 6 3 2" xfId="42639"/>
    <cellStyle name="20% - Accent4 9 5 3 6 4" xfId="23845"/>
    <cellStyle name="20% - Accent4 9 5 3 6 4 2" xfId="45422"/>
    <cellStyle name="20% - Accent4 9 5 3 6 5" xfId="26698"/>
    <cellStyle name="20% - Accent4 9 5 3 6 5 2" xfId="48273"/>
    <cellStyle name="20% - Accent4 9 5 3 6 6" xfId="13055"/>
    <cellStyle name="20% - Accent4 9 5 3 6 6 2" xfId="34668"/>
    <cellStyle name="20% - Accent4 9 5 3 6 7" xfId="29247"/>
    <cellStyle name="20% - Accent4 9 5 3 7" xfId="10628"/>
    <cellStyle name="20% - Accent4 9 5 3 7 2" xfId="32253"/>
    <cellStyle name="20% - Accent4 9 5 3 8" xfId="13169"/>
    <cellStyle name="20% - Accent4 9 5 3 8 2" xfId="34781"/>
    <cellStyle name="20% - Accent4 9 5 3 9" xfId="15847"/>
    <cellStyle name="20% - Accent4 9 5 3 9 2" xfId="37441"/>
    <cellStyle name="20% - Accent4 9 5 4" xfId="2805"/>
    <cellStyle name="20% - Accent4 9 5 4 10" xfId="27179"/>
    <cellStyle name="20% - Accent4 9 5 4 11" xfId="50996"/>
    <cellStyle name="20% - Accent4 9 5 4 2" xfId="4438"/>
    <cellStyle name="20% - Accent4 9 5 4 2 10" xfId="50997"/>
    <cellStyle name="20% - Accent4 9 5 4 2 2" xfId="8987"/>
    <cellStyle name="20% - Accent4 9 5 4 2 2 2" xfId="14551"/>
    <cellStyle name="20% - Accent4 9 5 4 2 2 2 2" xfId="36163"/>
    <cellStyle name="20% - Accent4 9 5 4 2 2 3" xfId="30629"/>
    <cellStyle name="20% - Accent4 9 5 4 2 3" xfId="16998"/>
    <cellStyle name="20% - Accent4 9 5 4 2 3 2" xfId="38591"/>
    <cellStyle name="20% - Accent4 9 5 4 2 4" xfId="19795"/>
    <cellStyle name="20% - Accent4 9 5 4 2 4 2" xfId="41374"/>
    <cellStyle name="20% - Accent4 9 5 4 2 5" xfId="22580"/>
    <cellStyle name="20% - Accent4 9 5 4 2 5 2" xfId="44157"/>
    <cellStyle name="20% - Accent4 9 5 4 2 6" xfId="25433"/>
    <cellStyle name="20% - Accent4 9 5 4 2 6 2" xfId="47008"/>
    <cellStyle name="20% - Accent4 9 5 4 2 7" xfId="11780"/>
    <cellStyle name="20% - Accent4 9 5 4 2 7 2" xfId="33403"/>
    <cellStyle name="20% - Accent4 9 5 4 2 8" xfId="6566"/>
    <cellStyle name="20% - Accent4 9 5 4 2 9" xfId="28214"/>
    <cellStyle name="20% - Accent4 9 5 4 3" xfId="7952"/>
    <cellStyle name="20% - Accent4 9 5 4 3 2" xfId="13516"/>
    <cellStyle name="20% - Accent4 9 5 4 3 2 2" xfId="35128"/>
    <cellStyle name="20% - Accent4 9 5 4 3 3" xfId="29594"/>
    <cellStyle name="20% - Accent4 9 5 4 4" xfId="15963"/>
    <cellStyle name="20% - Accent4 9 5 4 4 2" xfId="37556"/>
    <cellStyle name="20% - Accent4 9 5 4 5" xfId="18760"/>
    <cellStyle name="20% - Accent4 9 5 4 5 2" xfId="40339"/>
    <cellStyle name="20% - Accent4 9 5 4 6" xfId="21543"/>
    <cellStyle name="20% - Accent4 9 5 4 6 2" xfId="43122"/>
    <cellStyle name="20% - Accent4 9 5 4 7" xfId="24398"/>
    <cellStyle name="20% - Accent4 9 5 4 7 2" xfId="45973"/>
    <cellStyle name="20% - Accent4 9 5 4 8" xfId="10745"/>
    <cellStyle name="20% - Accent4 9 5 4 8 2" xfId="32368"/>
    <cellStyle name="20% - Accent4 9 5 4 9" xfId="5482"/>
    <cellStyle name="20% - Accent4 9 5 5" xfId="3163"/>
    <cellStyle name="20% - Accent4 9 5 5 10" xfId="27524"/>
    <cellStyle name="20% - Accent4 9 5 5 11" xfId="50998"/>
    <cellStyle name="20% - Accent4 9 5 5 2" xfId="4783"/>
    <cellStyle name="20% - Accent4 9 5 5 2 2" xfId="9332"/>
    <cellStyle name="20% - Accent4 9 5 5 2 2 2" xfId="14896"/>
    <cellStyle name="20% - Accent4 9 5 5 2 2 2 2" xfId="36508"/>
    <cellStyle name="20% - Accent4 9 5 5 2 2 3" xfId="30974"/>
    <cellStyle name="20% - Accent4 9 5 5 2 3" xfId="17343"/>
    <cellStyle name="20% - Accent4 9 5 5 2 3 2" xfId="38936"/>
    <cellStyle name="20% - Accent4 9 5 5 2 4" xfId="20140"/>
    <cellStyle name="20% - Accent4 9 5 5 2 4 2" xfId="41719"/>
    <cellStyle name="20% - Accent4 9 5 5 2 5" xfId="22925"/>
    <cellStyle name="20% - Accent4 9 5 5 2 5 2" xfId="44502"/>
    <cellStyle name="20% - Accent4 9 5 5 2 6" xfId="25778"/>
    <cellStyle name="20% - Accent4 9 5 5 2 6 2" xfId="47353"/>
    <cellStyle name="20% - Accent4 9 5 5 2 7" xfId="12125"/>
    <cellStyle name="20% - Accent4 9 5 5 2 7 2" xfId="33748"/>
    <cellStyle name="20% - Accent4 9 5 5 2 8" xfId="6913"/>
    <cellStyle name="20% - Accent4 9 5 5 2 9" xfId="28559"/>
    <cellStyle name="20% - Accent4 9 5 5 3" xfId="8297"/>
    <cellStyle name="20% - Accent4 9 5 5 3 2" xfId="13861"/>
    <cellStyle name="20% - Accent4 9 5 5 3 2 2" xfId="35473"/>
    <cellStyle name="20% - Accent4 9 5 5 3 3" xfId="29939"/>
    <cellStyle name="20% - Accent4 9 5 5 4" xfId="16308"/>
    <cellStyle name="20% - Accent4 9 5 5 4 2" xfId="37901"/>
    <cellStyle name="20% - Accent4 9 5 5 5" xfId="19105"/>
    <cellStyle name="20% - Accent4 9 5 5 5 2" xfId="40684"/>
    <cellStyle name="20% - Accent4 9 5 5 6" xfId="21890"/>
    <cellStyle name="20% - Accent4 9 5 5 6 2" xfId="43467"/>
    <cellStyle name="20% - Accent4 9 5 5 7" xfId="24743"/>
    <cellStyle name="20% - Accent4 9 5 5 7 2" xfId="46318"/>
    <cellStyle name="20% - Accent4 9 5 5 8" xfId="11090"/>
    <cellStyle name="20% - Accent4 9 5 5 8 2" xfId="32713"/>
    <cellStyle name="20% - Accent4 9 5 5 9" xfId="5827"/>
    <cellStyle name="20% - Accent4 9 5 6" xfId="2355"/>
    <cellStyle name="20% - Accent4 9 5 6 2" xfId="4089"/>
    <cellStyle name="20% - Accent4 9 5 6 2 2" xfId="14202"/>
    <cellStyle name="20% - Accent4 9 5 6 2 2 2" xfId="35814"/>
    <cellStyle name="20% - Accent4 9 5 6 2 3" xfId="8638"/>
    <cellStyle name="20% - Accent4 9 5 6 2 4" xfId="30280"/>
    <cellStyle name="20% - Accent4 9 5 6 3" xfId="16649"/>
    <cellStyle name="20% - Accent4 9 5 6 3 2" xfId="38242"/>
    <cellStyle name="20% - Accent4 9 5 6 4" xfId="19446"/>
    <cellStyle name="20% - Accent4 9 5 6 4 2" xfId="41025"/>
    <cellStyle name="20% - Accent4 9 5 6 5" xfId="22231"/>
    <cellStyle name="20% - Accent4 9 5 6 5 2" xfId="43808"/>
    <cellStyle name="20% - Accent4 9 5 6 6" xfId="25084"/>
    <cellStyle name="20% - Accent4 9 5 6 6 2" xfId="46659"/>
    <cellStyle name="20% - Accent4 9 5 6 7" xfId="11431"/>
    <cellStyle name="20% - Accent4 9 5 6 7 2" xfId="33054"/>
    <cellStyle name="20% - Accent4 9 5 6 8" xfId="6168"/>
    <cellStyle name="20% - Accent4 9 5 6 9" xfId="27865"/>
    <cellStyle name="20% - Accent4 9 5 7" xfId="3547"/>
    <cellStyle name="20% - Accent4 9 5 7 2" xfId="9679"/>
    <cellStyle name="20% - Accent4 9 5 7 2 2" xfId="15241"/>
    <cellStyle name="20% - Accent4 9 5 7 2 2 2" xfId="36853"/>
    <cellStyle name="20% - Accent4 9 5 7 2 3" xfId="31319"/>
    <cellStyle name="20% - Accent4 9 5 7 3" xfId="17688"/>
    <cellStyle name="20% - Accent4 9 5 7 3 2" xfId="39281"/>
    <cellStyle name="20% - Accent4 9 5 7 4" xfId="20485"/>
    <cellStyle name="20% - Accent4 9 5 7 4 2" xfId="42064"/>
    <cellStyle name="20% - Accent4 9 5 7 5" xfId="23270"/>
    <cellStyle name="20% - Accent4 9 5 7 5 2" xfId="44847"/>
    <cellStyle name="20% - Accent4 9 5 7 6" xfId="26123"/>
    <cellStyle name="20% - Accent4 9 5 7 6 2" xfId="47698"/>
    <cellStyle name="20% - Accent4 9 5 7 7" xfId="12470"/>
    <cellStyle name="20% - Accent4 9 5 7 7 2" xfId="34093"/>
    <cellStyle name="20% - Accent4 9 5 7 8" xfId="7261"/>
    <cellStyle name="20% - Accent4 9 5 7 9" xfId="28904"/>
    <cellStyle name="20% - Accent4 9 5 8" xfId="7603"/>
    <cellStyle name="20% - Accent4 9 5 8 2" xfId="18033"/>
    <cellStyle name="20% - Accent4 9 5 8 2 2" xfId="39626"/>
    <cellStyle name="20% - Accent4 9 5 8 3" xfId="20830"/>
    <cellStyle name="20% - Accent4 9 5 8 3 2" xfId="42409"/>
    <cellStyle name="20% - Accent4 9 5 8 4" xfId="23615"/>
    <cellStyle name="20% - Accent4 9 5 8 4 2" xfId="45192"/>
    <cellStyle name="20% - Accent4 9 5 8 5" xfId="26468"/>
    <cellStyle name="20% - Accent4 9 5 8 5 2" xfId="48043"/>
    <cellStyle name="20% - Accent4 9 5 8 6" xfId="12825"/>
    <cellStyle name="20% - Accent4 9 5 8 6 2" xfId="34438"/>
    <cellStyle name="20% - Accent4 9 5 8 7" xfId="29245"/>
    <cellStyle name="20% - Accent4 9 5 9" xfId="10398"/>
    <cellStyle name="20% - Accent4 9 5 9 2" xfId="32023"/>
    <cellStyle name="20% - Accent4 9 6" xfId="50999"/>
    <cellStyle name="20% - Accent4 9 6 2" xfId="51000"/>
    <cellStyle name="20% - Accent4 9 6 2 2" xfId="51001"/>
    <cellStyle name="20% - Accent4 9 6 3" xfId="51002"/>
    <cellStyle name="20% - Accent4 9 6 3 2" xfId="51003"/>
    <cellStyle name="20% - Accent4 9 6 4" xfId="51004"/>
    <cellStyle name="20% - Accent4 9 7" xfId="51005"/>
    <cellStyle name="20% - Accent4 9 7 2" xfId="51006"/>
    <cellStyle name="20% - Accent4 9 8" xfId="51007"/>
    <cellStyle name="20% - Accent4 9 8 2" xfId="51008"/>
    <cellStyle name="20% - Accent4 9 9" xfId="51009"/>
    <cellStyle name="20% - Accent4 9 9 2" xfId="51010"/>
    <cellStyle name="20% - Accent5" xfId="257" builtinId="46" customBuiltin="1"/>
    <cellStyle name="20% - Accent5 10" xfId="258"/>
    <cellStyle name="20% - Accent5 10 10" xfId="51011"/>
    <cellStyle name="20% - Accent5 10 2" xfId="51012"/>
    <cellStyle name="20% - Accent5 10 2 2" xfId="51013"/>
    <cellStyle name="20% - Accent5 10 2 2 2" xfId="51014"/>
    <cellStyle name="20% - Accent5 10 2 2 2 2" xfId="51015"/>
    <cellStyle name="20% - Accent5 10 2 2 2 2 2" xfId="51016"/>
    <cellStyle name="20% - Accent5 10 2 2 2 2 2 2" xfId="51017"/>
    <cellStyle name="20% - Accent5 10 2 2 2 2 3" xfId="51018"/>
    <cellStyle name="20% - Accent5 10 2 2 2 2 3 2" xfId="51019"/>
    <cellStyle name="20% - Accent5 10 2 2 2 2 4" xfId="51020"/>
    <cellStyle name="20% - Accent5 10 2 2 2 3" xfId="51021"/>
    <cellStyle name="20% - Accent5 10 2 2 2 3 2" xfId="51022"/>
    <cellStyle name="20% - Accent5 10 2 2 2 4" xfId="51023"/>
    <cellStyle name="20% - Accent5 10 2 2 2 4 2" xfId="51024"/>
    <cellStyle name="20% - Accent5 10 2 2 2 5" xfId="51025"/>
    <cellStyle name="20% - Accent5 10 2 2 3" xfId="51026"/>
    <cellStyle name="20% - Accent5 10 2 2 3 2" xfId="51027"/>
    <cellStyle name="20% - Accent5 10 2 2 3 2 2" xfId="51028"/>
    <cellStyle name="20% - Accent5 10 2 2 3 3" xfId="51029"/>
    <cellStyle name="20% - Accent5 10 2 2 3 3 2" xfId="51030"/>
    <cellStyle name="20% - Accent5 10 2 2 3 4" xfId="51031"/>
    <cellStyle name="20% - Accent5 10 2 2 4" xfId="51032"/>
    <cellStyle name="20% - Accent5 10 2 2 4 2" xfId="51033"/>
    <cellStyle name="20% - Accent5 10 2 2 5" xfId="51034"/>
    <cellStyle name="20% - Accent5 10 2 2 5 2" xfId="51035"/>
    <cellStyle name="20% - Accent5 10 2 2 6" xfId="51036"/>
    <cellStyle name="20% - Accent5 10 2 3" xfId="51037"/>
    <cellStyle name="20% - Accent5 10 2 3 2" xfId="51038"/>
    <cellStyle name="20% - Accent5 10 2 3 2 2" xfId="51039"/>
    <cellStyle name="20% - Accent5 10 2 3 2 2 2" xfId="51040"/>
    <cellStyle name="20% - Accent5 10 2 3 2 3" xfId="51041"/>
    <cellStyle name="20% - Accent5 10 2 3 2 3 2" xfId="51042"/>
    <cellStyle name="20% - Accent5 10 2 3 2 4" xfId="51043"/>
    <cellStyle name="20% - Accent5 10 2 3 3" xfId="51044"/>
    <cellStyle name="20% - Accent5 10 2 3 3 2" xfId="51045"/>
    <cellStyle name="20% - Accent5 10 2 3 4" xfId="51046"/>
    <cellStyle name="20% - Accent5 10 2 3 4 2" xfId="51047"/>
    <cellStyle name="20% - Accent5 10 2 3 5" xfId="51048"/>
    <cellStyle name="20% - Accent5 10 2 4" xfId="51049"/>
    <cellStyle name="20% - Accent5 10 2 4 2" xfId="51050"/>
    <cellStyle name="20% - Accent5 10 2 4 2 2" xfId="51051"/>
    <cellStyle name="20% - Accent5 10 2 4 3" xfId="51052"/>
    <cellStyle name="20% - Accent5 10 2 4 3 2" xfId="51053"/>
    <cellStyle name="20% - Accent5 10 2 4 4" xfId="51054"/>
    <cellStyle name="20% - Accent5 10 2 5" xfId="51055"/>
    <cellStyle name="20% - Accent5 10 2 5 2" xfId="51056"/>
    <cellStyle name="20% - Accent5 10 2 6" xfId="51057"/>
    <cellStyle name="20% - Accent5 10 2 6 2" xfId="51058"/>
    <cellStyle name="20% - Accent5 10 2 7" xfId="51059"/>
    <cellStyle name="20% - Accent5 10 3" xfId="51060"/>
    <cellStyle name="20% - Accent5 10 3 2" xfId="51061"/>
    <cellStyle name="20% - Accent5 10 3 2 2" xfId="51062"/>
    <cellStyle name="20% - Accent5 10 3 2 2 2" xfId="51063"/>
    <cellStyle name="20% - Accent5 10 3 2 2 2 2" xfId="51064"/>
    <cellStyle name="20% - Accent5 10 3 2 2 3" xfId="51065"/>
    <cellStyle name="20% - Accent5 10 3 2 2 3 2" xfId="51066"/>
    <cellStyle name="20% - Accent5 10 3 2 2 4" xfId="51067"/>
    <cellStyle name="20% - Accent5 10 3 2 3" xfId="51068"/>
    <cellStyle name="20% - Accent5 10 3 2 3 2" xfId="51069"/>
    <cellStyle name="20% - Accent5 10 3 2 4" xfId="51070"/>
    <cellStyle name="20% - Accent5 10 3 2 4 2" xfId="51071"/>
    <cellStyle name="20% - Accent5 10 3 2 5" xfId="51072"/>
    <cellStyle name="20% - Accent5 10 3 3" xfId="51073"/>
    <cellStyle name="20% - Accent5 10 3 3 2" xfId="51074"/>
    <cellStyle name="20% - Accent5 10 3 3 2 2" xfId="51075"/>
    <cellStyle name="20% - Accent5 10 3 3 3" xfId="51076"/>
    <cellStyle name="20% - Accent5 10 3 3 3 2" xfId="51077"/>
    <cellStyle name="20% - Accent5 10 3 3 4" xfId="51078"/>
    <cellStyle name="20% - Accent5 10 3 4" xfId="51079"/>
    <cellStyle name="20% - Accent5 10 3 4 2" xfId="51080"/>
    <cellStyle name="20% - Accent5 10 3 5" xfId="51081"/>
    <cellStyle name="20% - Accent5 10 3 5 2" xfId="51082"/>
    <cellStyle name="20% - Accent5 10 3 6" xfId="51083"/>
    <cellStyle name="20% - Accent5 10 4" xfId="51084"/>
    <cellStyle name="20% - Accent5 10 4 2" xfId="51085"/>
    <cellStyle name="20% - Accent5 10 4 2 2" xfId="51086"/>
    <cellStyle name="20% - Accent5 10 4 2 2 2" xfId="51087"/>
    <cellStyle name="20% - Accent5 10 4 2 3" xfId="51088"/>
    <cellStyle name="20% - Accent5 10 4 2 3 2" xfId="51089"/>
    <cellStyle name="20% - Accent5 10 4 2 4" xfId="51090"/>
    <cellStyle name="20% - Accent5 10 4 3" xfId="51091"/>
    <cellStyle name="20% - Accent5 10 4 3 2" xfId="51092"/>
    <cellStyle name="20% - Accent5 10 4 4" xfId="51093"/>
    <cellStyle name="20% - Accent5 10 4 4 2" xfId="51094"/>
    <cellStyle name="20% - Accent5 10 4 5" xfId="51095"/>
    <cellStyle name="20% - Accent5 10 5" xfId="51096"/>
    <cellStyle name="20% - Accent5 10 5 2" xfId="51097"/>
    <cellStyle name="20% - Accent5 10 5 2 2" xfId="51098"/>
    <cellStyle name="20% - Accent5 10 5 3" xfId="51099"/>
    <cellStyle name="20% - Accent5 10 5 3 2" xfId="51100"/>
    <cellStyle name="20% - Accent5 10 5 4" xfId="51101"/>
    <cellStyle name="20% - Accent5 10 6" xfId="51102"/>
    <cellStyle name="20% - Accent5 10 6 2" xfId="51103"/>
    <cellStyle name="20% - Accent5 10 7" xfId="51104"/>
    <cellStyle name="20% - Accent5 10 7 2" xfId="51105"/>
    <cellStyle name="20% - Accent5 10 8" xfId="51106"/>
    <cellStyle name="20% - Accent5 10 8 2" xfId="51107"/>
    <cellStyle name="20% - Accent5 10 9" xfId="51108"/>
    <cellStyle name="20% - Accent5 11" xfId="259"/>
    <cellStyle name="20% - Accent5 11 10" xfId="51109"/>
    <cellStyle name="20% - Accent5 11 2" xfId="51110"/>
    <cellStyle name="20% - Accent5 11 2 2" xfId="51111"/>
    <cellStyle name="20% - Accent5 11 2 2 2" xfId="51112"/>
    <cellStyle name="20% - Accent5 11 2 2 2 2" xfId="51113"/>
    <cellStyle name="20% - Accent5 11 2 2 2 2 2" xfId="51114"/>
    <cellStyle name="20% - Accent5 11 2 2 2 2 2 2" xfId="51115"/>
    <cellStyle name="20% - Accent5 11 2 2 2 2 3" xfId="51116"/>
    <cellStyle name="20% - Accent5 11 2 2 2 2 3 2" xfId="51117"/>
    <cellStyle name="20% - Accent5 11 2 2 2 2 4" xfId="51118"/>
    <cellStyle name="20% - Accent5 11 2 2 2 3" xfId="51119"/>
    <cellStyle name="20% - Accent5 11 2 2 2 3 2" xfId="51120"/>
    <cellStyle name="20% - Accent5 11 2 2 2 4" xfId="51121"/>
    <cellStyle name="20% - Accent5 11 2 2 2 4 2" xfId="51122"/>
    <cellStyle name="20% - Accent5 11 2 2 2 5" xfId="51123"/>
    <cellStyle name="20% - Accent5 11 2 2 3" xfId="51124"/>
    <cellStyle name="20% - Accent5 11 2 2 3 2" xfId="51125"/>
    <cellStyle name="20% - Accent5 11 2 2 3 2 2" xfId="51126"/>
    <cellStyle name="20% - Accent5 11 2 2 3 3" xfId="51127"/>
    <cellStyle name="20% - Accent5 11 2 2 3 3 2" xfId="51128"/>
    <cellStyle name="20% - Accent5 11 2 2 3 4" xfId="51129"/>
    <cellStyle name="20% - Accent5 11 2 2 4" xfId="51130"/>
    <cellStyle name="20% - Accent5 11 2 2 4 2" xfId="51131"/>
    <cellStyle name="20% - Accent5 11 2 2 5" xfId="51132"/>
    <cellStyle name="20% - Accent5 11 2 2 5 2" xfId="51133"/>
    <cellStyle name="20% - Accent5 11 2 2 6" xfId="51134"/>
    <cellStyle name="20% - Accent5 11 2 3" xfId="51135"/>
    <cellStyle name="20% - Accent5 11 2 3 2" xfId="51136"/>
    <cellStyle name="20% - Accent5 11 2 3 2 2" xfId="51137"/>
    <cellStyle name="20% - Accent5 11 2 3 2 2 2" xfId="51138"/>
    <cellStyle name="20% - Accent5 11 2 3 2 3" xfId="51139"/>
    <cellStyle name="20% - Accent5 11 2 3 2 3 2" xfId="51140"/>
    <cellStyle name="20% - Accent5 11 2 3 2 4" xfId="51141"/>
    <cellStyle name="20% - Accent5 11 2 3 3" xfId="51142"/>
    <cellStyle name="20% - Accent5 11 2 3 3 2" xfId="51143"/>
    <cellStyle name="20% - Accent5 11 2 3 4" xfId="51144"/>
    <cellStyle name="20% - Accent5 11 2 3 4 2" xfId="51145"/>
    <cellStyle name="20% - Accent5 11 2 3 5" xfId="51146"/>
    <cellStyle name="20% - Accent5 11 2 4" xfId="51147"/>
    <cellStyle name="20% - Accent5 11 2 4 2" xfId="51148"/>
    <cellStyle name="20% - Accent5 11 2 4 2 2" xfId="51149"/>
    <cellStyle name="20% - Accent5 11 2 4 3" xfId="51150"/>
    <cellStyle name="20% - Accent5 11 2 4 3 2" xfId="51151"/>
    <cellStyle name="20% - Accent5 11 2 4 4" xfId="51152"/>
    <cellStyle name="20% - Accent5 11 2 5" xfId="51153"/>
    <cellStyle name="20% - Accent5 11 2 5 2" xfId="51154"/>
    <cellStyle name="20% - Accent5 11 2 6" xfId="51155"/>
    <cellStyle name="20% - Accent5 11 2 6 2" xfId="51156"/>
    <cellStyle name="20% - Accent5 11 2 7" xfId="51157"/>
    <cellStyle name="20% - Accent5 11 3" xfId="51158"/>
    <cellStyle name="20% - Accent5 11 3 2" xfId="51159"/>
    <cellStyle name="20% - Accent5 11 3 2 2" xfId="51160"/>
    <cellStyle name="20% - Accent5 11 3 2 2 2" xfId="51161"/>
    <cellStyle name="20% - Accent5 11 3 2 2 2 2" xfId="51162"/>
    <cellStyle name="20% - Accent5 11 3 2 2 3" xfId="51163"/>
    <cellStyle name="20% - Accent5 11 3 2 2 3 2" xfId="51164"/>
    <cellStyle name="20% - Accent5 11 3 2 2 4" xfId="51165"/>
    <cellStyle name="20% - Accent5 11 3 2 3" xfId="51166"/>
    <cellStyle name="20% - Accent5 11 3 2 3 2" xfId="51167"/>
    <cellStyle name="20% - Accent5 11 3 2 4" xfId="51168"/>
    <cellStyle name="20% - Accent5 11 3 2 4 2" xfId="51169"/>
    <cellStyle name="20% - Accent5 11 3 2 5" xfId="51170"/>
    <cellStyle name="20% - Accent5 11 3 3" xfId="51171"/>
    <cellStyle name="20% - Accent5 11 3 3 2" xfId="51172"/>
    <cellStyle name="20% - Accent5 11 3 3 2 2" xfId="51173"/>
    <cellStyle name="20% - Accent5 11 3 3 3" xfId="51174"/>
    <cellStyle name="20% - Accent5 11 3 3 3 2" xfId="51175"/>
    <cellStyle name="20% - Accent5 11 3 3 4" xfId="51176"/>
    <cellStyle name="20% - Accent5 11 3 4" xfId="51177"/>
    <cellStyle name="20% - Accent5 11 3 4 2" xfId="51178"/>
    <cellStyle name="20% - Accent5 11 3 5" xfId="51179"/>
    <cellStyle name="20% - Accent5 11 3 5 2" xfId="51180"/>
    <cellStyle name="20% - Accent5 11 3 6" xfId="51181"/>
    <cellStyle name="20% - Accent5 11 4" xfId="51182"/>
    <cellStyle name="20% - Accent5 11 4 2" xfId="51183"/>
    <cellStyle name="20% - Accent5 11 4 2 2" xfId="51184"/>
    <cellStyle name="20% - Accent5 11 4 2 2 2" xfId="51185"/>
    <cellStyle name="20% - Accent5 11 4 2 3" xfId="51186"/>
    <cellStyle name="20% - Accent5 11 4 2 3 2" xfId="51187"/>
    <cellStyle name="20% - Accent5 11 4 2 4" xfId="51188"/>
    <cellStyle name="20% - Accent5 11 4 3" xfId="51189"/>
    <cellStyle name="20% - Accent5 11 4 3 2" xfId="51190"/>
    <cellStyle name="20% - Accent5 11 4 4" xfId="51191"/>
    <cellStyle name="20% - Accent5 11 4 4 2" xfId="51192"/>
    <cellStyle name="20% - Accent5 11 4 5" xfId="51193"/>
    <cellStyle name="20% - Accent5 11 5" xfId="51194"/>
    <cellStyle name="20% - Accent5 11 5 2" xfId="51195"/>
    <cellStyle name="20% - Accent5 11 5 2 2" xfId="51196"/>
    <cellStyle name="20% - Accent5 11 5 3" xfId="51197"/>
    <cellStyle name="20% - Accent5 11 5 3 2" xfId="51198"/>
    <cellStyle name="20% - Accent5 11 5 4" xfId="51199"/>
    <cellStyle name="20% - Accent5 11 6" xfId="51200"/>
    <cellStyle name="20% - Accent5 11 6 2" xfId="51201"/>
    <cellStyle name="20% - Accent5 11 7" xfId="51202"/>
    <cellStyle name="20% - Accent5 11 7 2" xfId="51203"/>
    <cellStyle name="20% - Accent5 11 8" xfId="51204"/>
    <cellStyle name="20% - Accent5 11 8 2" xfId="51205"/>
    <cellStyle name="20% - Accent5 11 9" xfId="51206"/>
    <cellStyle name="20% - Accent5 12" xfId="260"/>
    <cellStyle name="20% - Accent5 12 2" xfId="51208"/>
    <cellStyle name="20% - Accent5 12 2 2" xfId="51209"/>
    <cellStyle name="20% - Accent5 12 2 2 2" xfId="51210"/>
    <cellStyle name="20% - Accent5 12 2 2 2 2" xfId="51211"/>
    <cellStyle name="20% - Accent5 12 2 2 2 2 2" xfId="51212"/>
    <cellStyle name="20% - Accent5 12 2 2 2 3" xfId="51213"/>
    <cellStyle name="20% - Accent5 12 2 2 2 3 2" xfId="51214"/>
    <cellStyle name="20% - Accent5 12 2 2 2 4" xfId="51215"/>
    <cellStyle name="20% - Accent5 12 2 2 3" xfId="51216"/>
    <cellStyle name="20% - Accent5 12 2 2 3 2" xfId="51217"/>
    <cellStyle name="20% - Accent5 12 2 2 4" xfId="51218"/>
    <cellStyle name="20% - Accent5 12 2 2 4 2" xfId="51219"/>
    <cellStyle name="20% - Accent5 12 2 2 5" xfId="51220"/>
    <cellStyle name="20% - Accent5 12 2 3" xfId="51221"/>
    <cellStyle name="20% - Accent5 12 2 3 2" xfId="51222"/>
    <cellStyle name="20% - Accent5 12 2 3 2 2" xfId="51223"/>
    <cellStyle name="20% - Accent5 12 2 3 3" xfId="51224"/>
    <cellStyle name="20% - Accent5 12 2 3 3 2" xfId="51225"/>
    <cellStyle name="20% - Accent5 12 2 3 4" xfId="51226"/>
    <cellStyle name="20% - Accent5 12 2 4" xfId="51227"/>
    <cellStyle name="20% - Accent5 12 2 4 2" xfId="51228"/>
    <cellStyle name="20% - Accent5 12 2 5" xfId="51229"/>
    <cellStyle name="20% - Accent5 12 2 5 2" xfId="51230"/>
    <cellStyle name="20% - Accent5 12 2 6" xfId="51231"/>
    <cellStyle name="20% - Accent5 12 3" xfId="51232"/>
    <cellStyle name="20% - Accent5 12 3 2" xfId="51233"/>
    <cellStyle name="20% - Accent5 12 3 2 2" xfId="51234"/>
    <cellStyle name="20% - Accent5 12 3 2 2 2" xfId="51235"/>
    <cellStyle name="20% - Accent5 12 3 2 3" xfId="51236"/>
    <cellStyle name="20% - Accent5 12 3 2 3 2" xfId="51237"/>
    <cellStyle name="20% - Accent5 12 3 2 4" xfId="51238"/>
    <cellStyle name="20% - Accent5 12 3 3" xfId="51239"/>
    <cellStyle name="20% - Accent5 12 3 3 2" xfId="51240"/>
    <cellStyle name="20% - Accent5 12 3 4" xfId="51241"/>
    <cellStyle name="20% - Accent5 12 3 4 2" xfId="51242"/>
    <cellStyle name="20% - Accent5 12 3 5" xfId="51243"/>
    <cellStyle name="20% - Accent5 12 4" xfId="51244"/>
    <cellStyle name="20% - Accent5 12 4 2" xfId="51245"/>
    <cellStyle name="20% - Accent5 12 4 2 2" xfId="51246"/>
    <cellStyle name="20% - Accent5 12 4 3" xfId="51247"/>
    <cellStyle name="20% - Accent5 12 4 3 2" xfId="51248"/>
    <cellStyle name="20% - Accent5 12 4 4" xfId="51249"/>
    <cellStyle name="20% - Accent5 12 5" xfId="51250"/>
    <cellStyle name="20% - Accent5 12 5 2" xfId="51251"/>
    <cellStyle name="20% - Accent5 12 6" xfId="51252"/>
    <cellStyle name="20% - Accent5 12 6 2" xfId="51253"/>
    <cellStyle name="20% - Accent5 12 7" xfId="51254"/>
    <cellStyle name="20% - Accent5 12 8" xfId="51207"/>
    <cellStyle name="20% - Accent5 13" xfId="261"/>
    <cellStyle name="20% - Accent5 13 2" xfId="51256"/>
    <cellStyle name="20% - Accent5 13 2 2" xfId="51257"/>
    <cellStyle name="20% - Accent5 13 2 2 2" xfId="51258"/>
    <cellStyle name="20% - Accent5 13 2 2 2 2" xfId="51259"/>
    <cellStyle name="20% - Accent5 13 2 2 3" xfId="51260"/>
    <cellStyle name="20% - Accent5 13 2 2 3 2" xfId="51261"/>
    <cellStyle name="20% - Accent5 13 2 2 4" xfId="51262"/>
    <cellStyle name="20% - Accent5 13 2 3" xfId="51263"/>
    <cellStyle name="20% - Accent5 13 2 3 2" xfId="51264"/>
    <cellStyle name="20% - Accent5 13 2 4" xfId="51265"/>
    <cellStyle name="20% - Accent5 13 2 4 2" xfId="51266"/>
    <cellStyle name="20% - Accent5 13 2 5" xfId="51267"/>
    <cellStyle name="20% - Accent5 13 3" xfId="51268"/>
    <cellStyle name="20% - Accent5 13 3 2" xfId="51269"/>
    <cellStyle name="20% - Accent5 13 3 2 2" xfId="51270"/>
    <cellStyle name="20% - Accent5 13 3 3" xfId="51271"/>
    <cellStyle name="20% - Accent5 13 3 3 2" xfId="51272"/>
    <cellStyle name="20% - Accent5 13 3 4" xfId="51273"/>
    <cellStyle name="20% - Accent5 13 4" xfId="51274"/>
    <cellStyle name="20% - Accent5 13 4 2" xfId="51275"/>
    <cellStyle name="20% - Accent5 13 5" xfId="51276"/>
    <cellStyle name="20% - Accent5 13 5 2" xfId="51277"/>
    <cellStyle name="20% - Accent5 13 6" xfId="51278"/>
    <cellStyle name="20% - Accent5 13 7" xfId="51255"/>
    <cellStyle name="20% - Accent5 14" xfId="262"/>
    <cellStyle name="20% - Accent5 14 2" xfId="51280"/>
    <cellStyle name="20% - Accent5 14 2 2" xfId="51281"/>
    <cellStyle name="20% - Accent5 14 2 2 2" xfId="51282"/>
    <cellStyle name="20% - Accent5 14 2 3" xfId="51283"/>
    <cellStyle name="20% - Accent5 14 2 3 2" xfId="51284"/>
    <cellStyle name="20% - Accent5 14 2 4" xfId="51285"/>
    <cellStyle name="20% - Accent5 14 3" xfId="51286"/>
    <cellStyle name="20% - Accent5 14 3 2" xfId="51287"/>
    <cellStyle name="20% - Accent5 14 4" xfId="51288"/>
    <cellStyle name="20% - Accent5 14 4 2" xfId="51289"/>
    <cellStyle name="20% - Accent5 14 5" xfId="51290"/>
    <cellStyle name="20% - Accent5 14 6" xfId="51279"/>
    <cellStyle name="20% - Accent5 15" xfId="263"/>
    <cellStyle name="20% - Accent5 15 2" xfId="51292"/>
    <cellStyle name="20% - Accent5 15 2 2" xfId="51293"/>
    <cellStyle name="20% - Accent5 15 3" xfId="51294"/>
    <cellStyle name="20% - Accent5 15 3 2" xfId="51295"/>
    <cellStyle name="20% - Accent5 15 4" xfId="51296"/>
    <cellStyle name="20% - Accent5 15 5" xfId="51291"/>
    <cellStyle name="20% - Accent5 16" xfId="264"/>
    <cellStyle name="20% - Accent5 16 10" xfId="18452"/>
    <cellStyle name="20% - Accent5 16 10 2" xfId="40031"/>
    <cellStyle name="20% - Accent5 16 11" xfId="21235"/>
    <cellStyle name="20% - Accent5 16 11 2" xfId="42814"/>
    <cellStyle name="20% - Accent5 16 12" xfId="24090"/>
    <cellStyle name="20% - Accent5 16 12 2" xfId="45665"/>
    <cellStyle name="20% - Accent5 16 13" xfId="10063"/>
    <cellStyle name="20% - Accent5 16 13 2" xfId="31703"/>
    <cellStyle name="20% - Accent5 16 14" xfId="5131"/>
    <cellStyle name="20% - Accent5 16 15" xfId="26831"/>
    <cellStyle name="20% - Accent5 16 16" xfId="51297"/>
    <cellStyle name="20% - Accent5 16 2" xfId="265"/>
    <cellStyle name="20% - Accent5 16 2 10" xfId="27216"/>
    <cellStyle name="20% - Accent5 16 2 11" xfId="51298"/>
    <cellStyle name="20% - Accent5 16 2 2" xfId="2842"/>
    <cellStyle name="20% - Accent5 16 2 2 2" xfId="4475"/>
    <cellStyle name="20% - Accent5 16 2 2 2 2" xfId="14588"/>
    <cellStyle name="20% - Accent5 16 2 2 2 2 2" xfId="36200"/>
    <cellStyle name="20% - Accent5 16 2 2 2 3" xfId="9024"/>
    <cellStyle name="20% - Accent5 16 2 2 2 4" xfId="30666"/>
    <cellStyle name="20% - Accent5 16 2 2 3" xfId="17035"/>
    <cellStyle name="20% - Accent5 16 2 2 3 2" xfId="38628"/>
    <cellStyle name="20% - Accent5 16 2 2 4" xfId="19832"/>
    <cellStyle name="20% - Accent5 16 2 2 4 2" xfId="41411"/>
    <cellStyle name="20% - Accent5 16 2 2 5" xfId="22617"/>
    <cellStyle name="20% - Accent5 16 2 2 5 2" xfId="44194"/>
    <cellStyle name="20% - Accent5 16 2 2 6" xfId="25470"/>
    <cellStyle name="20% - Accent5 16 2 2 6 2" xfId="47045"/>
    <cellStyle name="20% - Accent5 16 2 2 7" xfId="11817"/>
    <cellStyle name="20% - Accent5 16 2 2 7 2" xfId="33440"/>
    <cellStyle name="20% - Accent5 16 2 2 8" xfId="6603"/>
    <cellStyle name="20% - Accent5 16 2 2 9" xfId="28251"/>
    <cellStyle name="20% - Accent5 16 2 3" xfId="7989"/>
    <cellStyle name="20% - Accent5 16 2 3 2" xfId="13553"/>
    <cellStyle name="20% - Accent5 16 2 3 2 2" xfId="35165"/>
    <cellStyle name="20% - Accent5 16 2 3 3" xfId="29631"/>
    <cellStyle name="20% - Accent5 16 2 4" xfId="16000"/>
    <cellStyle name="20% - Accent5 16 2 4 2" xfId="37593"/>
    <cellStyle name="20% - Accent5 16 2 5" xfId="18797"/>
    <cellStyle name="20% - Accent5 16 2 5 2" xfId="40376"/>
    <cellStyle name="20% - Accent5 16 2 6" xfId="21580"/>
    <cellStyle name="20% - Accent5 16 2 6 2" xfId="43159"/>
    <cellStyle name="20% - Accent5 16 2 7" xfId="24435"/>
    <cellStyle name="20% - Accent5 16 2 7 2" xfId="46010"/>
    <cellStyle name="20% - Accent5 16 2 8" xfId="10782"/>
    <cellStyle name="20% - Accent5 16 2 8 2" xfId="32405"/>
    <cellStyle name="20% - Accent5 16 2 9" xfId="5519"/>
    <cellStyle name="20% - Accent5 16 3" xfId="3220"/>
    <cellStyle name="20% - Accent5 16 3 10" xfId="27561"/>
    <cellStyle name="20% - Accent5 16 3 2" xfId="4820"/>
    <cellStyle name="20% - Accent5 16 3 2 2" xfId="9369"/>
    <cellStyle name="20% - Accent5 16 3 2 2 2" xfId="14933"/>
    <cellStyle name="20% - Accent5 16 3 2 2 2 2" xfId="36545"/>
    <cellStyle name="20% - Accent5 16 3 2 2 3" xfId="31011"/>
    <cellStyle name="20% - Accent5 16 3 2 3" xfId="17380"/>
    <cellStyle name="20% - Accent5 16 3 2 3 2" xfId="38973"/>
    <cellStyle name="20% - Accent5 16 3 2 4" xfId="20177"/>
    <cellStyle name="20% - Accent5 16 3 2 4 2" xfId="41756"/>
    <cellStyle name="20% - Accent5 16 3 2 5" xfId="22962"/>
    <cellStyle name="20% - Accent5 16 3 2 5 2" xfId="44539"/>
    <cellStyle name="20% - Accent5 16 3 2 6" xfId="25815"/>
    <cellStyle name="20% - Accent5 16 3 2 6 2" xfId="47390"/>
    <cellStyle name="20% - Accent5 16 3 2 7" xfId="12162"/>
    <cellStyle name="20% - Accent5 16 3 2 7 2" xfId="33785"/>
    <cellStyle name="20% - Accent5 16 3 2 8" xfId="6950"/>
    <cellStyle name="20% - Accent5 16 3 2 9" xfId="28596"/>
    <cellStyle name="20% - Accent5 16 3 3" xfId="8334"/>
    <cellStyle name="20% - Accent5 16 3 3 2" xfId="13898"/>
    <cellStyle name="20% - Accent5 16 3 3 2 2" xfId="35510"/>
    <cellStyle name="20% - Accent5 16 3 3 3" xfId="29976"/>
    <cellStyle name="20% - Accent5 16 3 4" xfId="16345"/>
    <cellStyle name="20% - Accent5 16 3 4 2" xfId="37938"/>
    <cellStyle name="20% - Accent5 16 3 5" xfId="19142"/>
    <cellStyle name="20% - Accent5 16 3 5 2" xfId="40721"/>
    <cellStyle name="20% - Accent5 16 3 6" xfId="21927"/>
    <cellStyle name="20% - Accent5 16 3 6 2" xfId="43504"/>
    <cellStyle name="20% - Accent5 16 3 7" xfId="24780"/>
    <cellStyle name="20% - Accent5 16 3 7 2" xfId="46355"/>
    <cellStyle name="20% - Accent5 16 3 8" xfId="11127"/>
    <cellStyle name="20% - Accent5 16 3 8 2" xfId="32750"/>
    <cellStyle name="20% - Accent5 16 3 9" xfId="5864"/>
    <cellStyle name="20% - Accent5 16 4" xfId="2358"/>
    <cellStyle name="20% - Accent5 16 4 2" xfId="4092"/>
    <cellStyle name="20% - Accent5 16 4 2 2" xfId="14205"/>
    <cellStyle name="20% - Accent5 16 4 2 2 2" xfId="35817"/>
    <cellStyle name="20% - Accent5 16 4 2 3" xfId="8641"/>
    <cellStyle name="20% - Accent5 16 4 2 4" xfId="30283"/>
    <cellStyle name="20% - Accent5 16 4 3" xfId="16652"/>
    <cellStyle name="20% - Accent5 16 4 3 2" xfId="38245"/>
    <cellStyle name="20% - Accent5 16 4 4" xfId="19449"/>
    <cellStyle name="20% - Accent5 16 4 4 2" xfId="41028"/>
    <cellStyle name="20% - Accent5 16 4 5" xfId="22234"/>
    <cellStyle name="20% - Accent5 16 4 5 2" xfId="43811"/>
    <cellStyle name="20% - Accent5 16 4 6" xfId="25087"/>
    <cellStyle name="20% - Accent5 16 4 6 2" xfId="46662"/>
    <cellStyle name="20% - Accent5 16 4 7" xfId="11434"/>
    <cellStyle name="20% - Accent5 16 4 7 2" xfId="33057"/>
    <cellStyle name="20% - Accent5 16 4 8" xfId="6171"/>
    <cellStyle name="20% - Accent5 16 4 9" xfId="27868"/>
    <cellStyle name="20% - Accent5 16 5" xfId="3550"/>
    <cellStyle name="20% - Accent5 16 5 2" xfId="9716"/>
    <cellStyle name="20% - Accent5 16 5 2 2" xfId="15278"/>
    <cellStyle name="20% - Accent5 16 5 2 2 2" xfId="36890"/>
    <cellStyle name="20% - Accent5 16 5 2 3" xfId="31356"/>
    <cellStyle name="20% - Accent5 16 5 3" xfId="17725"/>
    <cellStyle name="20% - Accent5 16 5 3 2" xfId="39318"/>
    <cellStyle name="20% - Accent5 16 5 4" xfId="20522"/>
    <cellStyle name="20% - Accent5 16 5 4 2" xfId="42101"/>
    <cellStyle name="20% - Accent5 16 5 5" xfId="23307"/>
    <cellStyle name="20% - Accent5 16 5 5 2" xfId="44884"/>
    <cellStyle name="20% - Accent5 16 5 6" xfId="26160"/>
    <cellStyle name="20% - Accent5 16 5 6 2" xfId="47735"/>
    <cellStyle name="20% - Accent5 16 5 7" xfId="12507"/>
    <cellStyle name="20% - Accent5 16 5 7 2" xfId="34130"/>
    <cellStyle name="20% - Accent5 16 5 8" xfId="7298"/>
    <cellStyle name="20% - Accent5 16 5 9" xfId="28941"/>
    <cellStyle name="20% - Accent5 16 6" xfId="7606"/>
    <cellStyle name="20% - Accent5 16 6 2" xfId="18070"/>
    <cellStyle name="20% - Accent5 16 6 2 2" xfId="39663"/>
    <cellStyle name="20% - Accent5 16 6 3" xfId="20867"/>
    <cellStyle name="20% - Accent5 16 6 3 2" xfId="42446"/>
    <cellStyle name="20% - Accent5 16 6 4" xfId="23652"/>
    <cellStyle name="20% - Accent5 16 6 4 2" xfId="45229"/>
    <cellStyle name="20% - Accent5 16 6 5" xfId="26505"/>
    <cellStyle name="20% - Accent5 16 6 5 2" xfId="48080"/>
    <cellStyle name="20% - Accent5 16 6 6" xfId="12862"/>
    <cellStyle name="20% - Accent5 16 6 6 2" xfId="34475"/>
    <cellStyle name="20% - Accent5 16 6 7" xfId="29248"/>
    <cellStyle name="20% - Accent5 16 7" xfId="10435"/>
    <cellStyle name="20% - Accent5 16 7 2" xfId="32060"/>
    <cellStyle name="20% - Accent5 16 8" xfId="13170"/>
    <cellStyle name="20% - Accent5 16 8 2" xfId="34782"/>
    <cellStyle name="20% - Accent5 16 9" xfId="15654"/>
    <cellStyle name="20% - Accent5 16 9 2" xfId="37248"/>
    <cellStyle name="20% - Accent5 17" xfId="266"/>
    <cellStyle name="20% - Accent5 17 10" xfId="18435"/>
    <cellStyle name="20% - Accent5 17 10 2" xfId="40014"/>
    <cellStyle name="20% - Accent5 17 11" xfId="21218"/>
    <cellStyle name="20% - Accent5 17 11 2" xfId="42797"/>
    <cellStyle name="20% - Accent5 17 12" xfId="24073"/>
    <cellStyle name="20% - Accent5 17 12 2" xfId="45648"/>
    <cellStyle name="20% - Accent5 17 13" xfId="10046"/>
    <cellStyle name="20% - Accent5 17 13 2" xfId="31686"/>
    <cellStyle name="20% - Accent5 17 14" xfId="5132"/>
    <cellStyle name="20% - Accent5 17 15" xfId="26832"/>
    <cellStyle name="20% - Accent5 17 16" xfId="51299"/>
    <cellStyle name="20% - Accent5 17 2" xfId="2825"/>
    <cellStyle name="20% - Accent5 17 2 10" xfId="27199"/>
    <cellStyle name="20% - Accent5 17 2 11" xfId="51300"/>
    <cellStyle name="20% - Accent5 17 2 2" xfId="4458"/>
    <cellStyle name="20% - Accent5 17 2 2 2" xfId="9007"/>
    <cellStyle name="20% - Accent5 17 2 2 2 2" xfId="14571"/>
    <cellStyle name="20% - Accent5 17 2 2 2 2 2" xfId="36183"/>
    <cellStyle name="20% - Accent5 17 2 2 2 3" xfId="30649"/>
    <cellStyle name="20% - Accent5 17 2 2 3" xfId="17018"/>
    <cellStyle name="20% - Accent5 17 2 2 3 2" xfId="38611"/>
    <cellStyle name="20% - Accent5 17 2 2 4" xfId="19815"/>
    <cellStyle name="20% - Accent5 17 2 2 4 2" xfId="41394"/>
    <cellStyle name="20% - Accent5 17 2 2 5" xfId="22600"/>
    <cellStyle name="20% - Accent5 17 2 2 5 2" xfId="44177"/>
    <cellStyle name="20% - Accent5 17 2 2 6" xfId="25453"/>
    <cellStyle name="20% - Accent5 17 2 2 6 2" xfId="47028"/>
    <cellStyle name="20% - Accent5 17 2 2 7" xfId="11800"/>
    <cellStyle name="20% - Accent5 17 2 2 7 2" xfId="33423"/>
    <cellStyle name="20% - Accent5 17 2 2 8" xfId="6586"/>
    <cellStyle name="20% - Accent5 17 2 2 9" xfId="28234"/>
    <cellStyle name="20% - Accent5 17 2 3" xfId="7972"/>
    <cellStyle name="20% - Accent5 17 2 3 2" xfId="13536"/>
    <cellStyle name="20% - Accent5 17 2 3 2 2" xfId="35148"/>
    <cellStyle name="20% - Accent5 17 2 3 3" xfId="29614"/>
    <cellStyle name="20% - Accent5 17 2 4" xfId="15983"/>
    <cellStyle name="20% - Accent5 17 2 4 2" xfId="37576"/>
    <cellStyle name="20% - Accent5 17 2 5" xfId="18780"/>
    <cellStyle name="20% - Accent5 17 2 5 2" xfId="40359"/>
    <cellStyle name="20% - Accent5 17 2 6" xfId="21563"/>
    <cellStyle name="20% - Accent5 17 2 6 2" xfId="43142"/>
    <cellStyle name="20% - Accent5 17 2 7" xfId="24418"/>
    <cellStyle name="20% - Accent5 17 2 7 2" xfId="45993"/>
    <cellStyle name="20% - Accent5 17 2 8" xfId="10765"/>
    <cellStyle name="20% - Accent5 17 2 8 2" xfId="32388"/>
    <cellStyle name="20% - Accent5 17 2 9" xfId="5502"/>
    <cellStyle name="20% - Accent5 17 3" xfId="3203"/>
    <cellStyle name="20% - Accent5 17 3 10" xfId="27544"/>
    <cellStyle name="20% - Accent5 17 3 2" xfId="4803"/>
    <cellStyle name="20% - Accent5 17 3 2 2" xfId="9352"/>
    <cellStyle name="20% - Accent5 17 3 2 2 2" xfId="14916"/>
    <cellStyle name="20% - Accent5 17 3 2 2 2 2" xfId="36528"/>
    <cellStyle name="20% - Accent5 17 3 2 2 3" xfId="30994"/>
    <cellStyle name="20% - Accent5 17 3 2 3" xfId="17363"/>
    <cellStyle name="20% - Accent5 17 3 2 3 2" xfId="38956"/>
    <cellStyle name="20% - Accent5 17 3 2 4" xfId="20160"/>
    <cellStyle name="20% - Accent5 17 3 2 4 2" xfId="41739"/>
    <cellStyle name="20% - Accent5 17 3 2 5" xfId="22945"/>
    <cellStyle name="20% - Accent5 17 3 2 5 2" xfId="44522"/>
    <cellStyle name="20% - Accent5 17 3 2 6" xfId="25798"/>
    <cellStyle name="20% - Accent5 17 3 2 6 2" xfId="47373"/>
    <cellStyle name="20% - Accent5 17 3 2 7" xfId="12145"/>
    <cellStyle name="20% - Accent5 17 3 2 7 2" xfId="33768"/>
    <cellStyle name="20% - Accent5 17 3 2 8" xfId="6933"/>
    <cellStyle name="20% - Accent5 17 3 2 9" xfId="28579"/>
    <cellStyle name="20% - Accent5 17 3 3" xfId="8317"/>
    <cellStyle name="20% - Accent5 17 3 3 2" xfId="13881"/>
    <cellStyle name="20% - Accent5 17 3 3 2 2" xfId="35493"/>
    <cellStyle name="20% - Accent5 17 3 3 3" xfId="29959"/>
    <cellStyle name="20% - Accent5 17 3 4" xfId="16328"/>
    <cellStyle name="20% - Accent5 17 3 4 2" xfId="37921"/>
    <cellStyle name="20% - Accent5 17 3 5" xfId="19125"/>
    <cellStyle name="20% - Accent5 17 3 5 2" xfId="40704"/>
    <cellStyle name="20% - Accent5 17 3 6" xfId="21910"/>
    <cellStyle name="20% - Accent5 17 3 6 2" xfId="43487"/>
    <cellStyle name="20% - Accent5 17 3 7" xfId="24763"/>
    <cellStyle name="20% - Accent5 17 3 7 2" xfId="46338"/>
    <cellStyle name="20% - Accent5 17 3 8" xfId="11110"/>
    <cellStyle name="20% - Accent5 17 3 8 2" xfId="32733"/>
    <cellStyle name="20% - Accent5 17 3 9" xfId="5847"/>
    <cellStyle name="20% - Accent5 17 4" xfId="2359"/>
    <cellStyle name="20% - Accent5 17 4 2" xfId="4093"/>
    <cellStyle name="20% - Accent5 17 4 2 2" xfId="14206"/>
    <cellStyle name="20% - Accent5 17 4 2 2 2" xfId="35818"/>
    <cellStyle name="20% - Accent5 17 4 2 3" xfId="8642"/>
    <cellStyle name="20% - Accent5 17 4 2 4" xfId="30284"/>
    <cellStyle name="20% - Accent5 17 4 3" xfId="16653"/>
    <cellStyle name="20% - Accent5 17 4 3 2" xfId="38246"/>
    <cellStyle name="20% - Accent5 17 4 4" xfId="19450"/>
    <cellStyle name="20% - Accent5 17 4 4 2" xfId="41029"/>
    <cellStyle name="20% - Accent5 17 4 5" xfId="22235"/>
    <cellStyle name="20% - Accent5 17 4 5 2" xfId="43812"/>
    <cellStyle name="20% - Accent5 17 4 6" xfId="25088"/>
    <cellStyle name="20% - Accent5 17 4 6 2" xfId="46663"/>
    <cellStyle name="20% - Accent5 17 4 7" xfId="11435"/>
    <cellStyle name="20% - Accent5 17 4 7 2" xfId="33058"/>
    <cellStyle name="20% - Accent5 17 4 8" xfId="6172"/>
    <cellStyle name="20% - Accent5 17 4 9" xfId="27869"/>
    <cellStyle name="20% - Accent5 17 5" xfId="3551"/>
    <cellStyle name="20% - Accent5 17 5 2" xfId="9699"/>
    <cellStyle name="20% - Accent5 17 5 2 2" xfId="15261"/>
    <cellStyle name="20% - Accent5 17 5 2 2 2" xfId="36873"/>
    <cellStyle name="20% - Accent5 17 5 2 3" xfId="31339"/>
    <cellStyle name="20% - Accent5 17 5 3" xfId="17708"/>
    <cellStyle name="20% - Accent5 17 5 3 2" xfId="39301"/>
    <cellStyle name="20% - Accent5 17 5 4" xfId="20505"/>
    <cellStyle name="20% - Accent5 17 5 4 2" xfId="42084"/>
    <cellStyle name="20% - Accent5 17 5 5" xfId="23290"/>
    <cellStyle name="20% - Accent5 17 5 5 2" xfId="44867"/>
    <cellStyle name="20% - Accent5 17 5 6" xfId="26143"/>
    <cellStyle name="20% - Accent5 17 5 6 2" xfId="47718"/>
    <cellStyle name="20% - Accent5 17 5 7" xfId="12490"/>
    <cellStyle name="20% - Accent5 17 5 7 2" xfId="34113"/>
    <cellStyle name="20% - Accent5 17 5 8" xfId="7281"/>
    <cellStyle name="20% - Accent5 17 5 9" xfId="28924"/>
    <cellStyle name="20% - Accent5 17 6" xfId="7607"/>
    <cellStyle name="20% - Accent5 17 6 2" xfId="18053"/>
    <cellStyle name="20% - Accent5 17 6 2 2" xfId="39646"/>
    <cellStyle name="20% - Accent5 17 6 3" xfId="20850"/>
    <cellStyle name="20% - Accent5 17 6 3 2" xfId="42429"/>
    <cellStyle name="20% - Accent5 17 6 4" xfId="23635"/>
    <cellStyle name="20% - Accent5 17 6 4 2" xfId="45212"/>
    <cellStyle name="20% - Accent5 17 6 5" xfId="26488"/>
    <cellStyle name="20% - Accent5 17 6 5 2" xfId="48063"/>
    <cellStyle name="20% - Accent5 17 6 6" xfId="12845"/>
    <cellStyle name="20% - Accent5 17 6 6 2" xfId="34458"/>
    <cellStyle name="20% - Accent5 17 6 7" xfId="29249"/>
    <cellStyle name="20% - Accent5 17 7" xfId="10418"/>
    <cellStyle name="20% - Accent5 17 7 2" xfId="32043"/>
    <cellStyle name="20% - Accent5 17 8" xfId="13171"/>
    <cellStyle name="20% - Accent5 17 8 2" xfId="34783"/>
    <cellStyle name="20% - Accent5 17 9" xfId="15637"/>
    <cellStyle name="20% - Accent5 17 9 2" xfId="37231"/>
    <cellStyle name="20% - Accent5 18" xfId="267"/>
    <cellStyle name="20% - Accent5 18 10" xfId="26833"/>
    <cellStyle name="20% - Accent5 18 11" xfId="51301"/>
    <cellStyle name="20% - Accent5 18 2" xfId="2360"/>
    <cellStyle name="20% - Accent5 18 2 2" xfId="4094"/>
    <cellStyle name="20% - Accent5 18 2 2 2" xfId="14207"/>
    <cellStyle name="20% - Accent5 18 2 2 2 2" xfId="35819"/>
    <cellStyle name="20% - Accent5 18 2 2 3" xfId="8643"/>
    <cellStyle name="20% - Accent5 18 2 2 4" xfId="30285"/>
    <cellStyle name="20% - Accent5 18 2 3" xfId="16654"/>
    <cellStyle name="20% - Accent5 18 2 3 2" xfId="38247"/>
    <cellStyle name="20% - Accent5 18 2 4" xfId="19451"/>
    <cellStyle name="20% - Accent5 18 2 4 2" xfId="41030"/>
    <cellStyle name="20% - Accent5 18 2 5" xfId="22236"/>
    <cellStyle name="20% - Accent5 18 2 5 2" xfId="43813"/>
    <cellStyle name="20% - Accent5 18 2 6" xfId="25089"/>
    <cellStyle name="20% - Accent5 18 2 6 2" xfId="46664"/>
    <cellStyle name="20% - Accent5 18 2 7" xfId="11436"/>
    <cellStyle name="20% - Accent5 18 2 7 2" xfId="33059"/>
    <cellStyle name="20% - Accent5 18 2 8" xfId="6173"/>
    <cellStyle name="20% - Accent5 18 2 9" xfId="27870"/>
    <cellStyle name="20% - Accent5 18 3" xfId="3552"/>
    <cellStyle name="20% - Accent5 18 3 2" xfId="13172"/>
    <cellStyle name="20% - Accent5 18 3 2 2" xfId="34784"/>
    <cellStyle name="20% - Accent5 18 3 3" xfId="7608"/>
    <cellStyle name="20% - Accent5 18 3 4" xfId="29250"/>
    <cellStyle name="20% - Accent5 18 4" xfId="15512"/>
    <cellStyle name="20% - Accent5 18 4 2" xfId="37106"/>
    <cellStyle name="20% - Accent5 18 5" xfId="18310"/>
    <cellStyle name="20% - Accent5 18 5 2" xfId="39889"/>
    <cellStyle name="20% - Accent5 18 6" xfId="21093"/>
    <cellStyle name="20% - Accent5 18 6 2" xfId="42672"/>
    <cellStyle name="20% - Accent5 18 7" xfId="23948"/>
    <cellStyle name="20% - Accent5 18 7 2" xfId="45523"/>
    <cellStyle name="20% - Accent5 18 8" xfId="10284"/>
    <cellStyle name="20% - Accent5 18 8 2" xfId="31918"/>
    <cellStyle name="20% - Accent5 18 9" xfId="5133"/>
    <cellStyle name="20% - Accent5 19" xfId="2704"/>
    <cellStyle name="20% - Accent5 19 10" xfId="27078"/>
    <cellStyle name="20% - Accent5 19 2" xfId="4337"/>
    <cellStyle name="20% - Accent5 19 2 2" xfId="8886"/>
    <cellStyle name="20% - Accent5 19 2 2 2" xfId="14450"/>
    <cellStyle name="20% - Accent5 19 2 2 2 2" xfId="36062"/>
    <cellStyle name="20% - Accent5 19 2 2 3" xfId="30528"/>
    <cellStyle name="20% - Accent5 19 2 3" xfId="16897"/>
    <cellStyle name="20% - Accent5 19 2 3 2" xfId="38490"/>
    <cellStyle name="20% - Accent5 19 2 4" xfId="19694"/>
    <cellStyle name="20% - Accent5 19 2 4 2" xfId="41273"/>
    <cellStyle name="20% - Accent5 19 2 5" xfId="22479"/>
    <cellStyle name="20% - Accent5 19 2 5 2" xfId="44056"/>
    <cellStyle name="20% - Accent5 19 2 6" xfId="25332"/>
    <cellStyle name="20% - Accent5 19 2 6 2" xfId="46907"/>
    <cellStyle name="20% - Accent5 19 2 7" xfId="11679"/>
    <cellStyle name="20% - Accent5 19 2 7 2" xfId="33302"/>
    <cellStyle name="20% - Accent5 19 2 8" xfId="6465"/>
    <cellStyle name="20% - Accent5 19 2 9" xfId="28113"/>
    <cellStyle name="20% - Accent5 19 3" xfId="7851"/>
    <cellStyle name="20% - Accent5 19 3 2" xfId="13415"/>
    <cellStyle name="20% - Accent5 19 3 2 2" xfId="35027"/>
    <cellStyle name="20% - Accent5 19 3 3" xfId="29493"/>
    <cellStyle name="20% - Accent5 19 4" xfId="15862"/>
    <cellStyle name="20% - Accent5 19 4 2" xfId="37455"/>
    <cellStyle name="20% - Accent5 19 5" xfId="18659"/>
    <cellStyle name="20% - Accent5 19 5 2" xfId="40238"/>
    <cellStyle name="20% - Accent5 19 6" xfId="21442"/>
    <cellStyle name="20% - Accent5 19 6 2" xfId="43021"/>
    <cellStyle name="20% - Accent5 19 7" xfId="24297"/>
    <cellStyle name="20% - Accent5 19 7 2" xfId="45872"/>
    <cellStyle name="20% - Accent5 19 8" xfId="10644"/>
    <cellStyle name="20% - Accent5 19 8 2" xfId="32267"/>
    <cellStyle name="20% - Accent5 19 9" xfId="5381"/>
    <cellStyle name="20% - Accent5 2" xfId="268"/>
    <cellStyle name="20% - Accent5 2 10" xfId="269"/>
    <cellStyle name="20% - Accent5 2 2" xfId="270"/>
    <cellStyle name="20% - Accent5 2 3" xfId="271"/>
    <cellStyle name="20% - Accent5 2 4" xfId="272"/>
    <cellStyle name="20% - Accent5 2 5" xfId="273"/>
    <cellStyle name="20% - Accent5 2 6" xfId="274"/>
    <cellStyle name="20% - Accent5 2 7" xfId="275"/>
    <cellStyle name="20% - Accent5 2 8" xfId="276"/>
    <cellStyle name="20% - Accent5 2 9" xfId="277"/>
    <cellStyle name="20% - Accent5 20" xfId="3053"/>
    <cellStyle name="20% - Accent5 20 10" xfId="27423"/>
    <cellStyle name="20% - Accent5 20 2" xfId="4682"/>
    <cellStyle name="20% - Accent5 20 2 2" xfId="9231"/>
    <cellStyle name="20% - Accent5 20 2 2 2" xfId="14795"/>
    <cellStyle name="20% - Accent5 20 2 2 2 2" xfId="36407"/>
    <cellStyle name="20% - Accent5 20 2 2 3" xfId="30873"/>
    <cellStyle name="20% - Accent5 20 2 3" xfId="17242"/>
    <cellStyle name="20% - Accent5 20 2 3 2" xfId="38835"/>
    <cellStyle name="20% - Accent5 20 2 4" xfId="20039"/>
    <cellStyle name="20% - Accent5 20 2 4 2" xfId="41618"/>
    <cellStyle name="20% - Accent5 20 2 5" xfId="22824"/>
    <cellStyle name="20% - Accent5 20 2 5 2" xfId="44401"/>
    <cellStyle name="20% - Accent5 20 2 6" xfId="25677"/>
    <cellStyle name="20% - Accent5 20 2 6 2" xfId="47252"/>
    <cellStyle name="20% - Accent5 20 2 7" xfId="12024"/>
    <cellStyle name="20% - Accent5 20 2 7 2" xfId="33647"/>
    <cellStyle name="20% - Accent5 20 2 8" xfId="6812"/>
    <cellStyle name="20% - Accent5 20 2 9" xfId="28458"/>
    <cellStyle name="20% - Accent5 20 3" xfId="8196"/>
    <cellStyle name="20% - Accent5 20 3 2" xfId="13760"/>
    <cellStyle name="20% - Accent5 20 3 2 2" xfId="35372"/>
    <cellStyle name="20% - Accent5 20 3 3" xfId="29838"/>
    <cellStyle name="20% - Accent5 20 4" xfId="16207"/>
    <cellStyle name="20% - Accent5 20 4 2" xfId="37800"/>
    <cellStyle name="20% - Accent5 20 5" xfId="19004"/>
    <cellStyle name="20% - Accent5 20 5 2" xfId="40583"/>
    <cellStyle name="20% - Accent5 20 6" xfId="21788"/>
    <cellStyle name="20% - Accent5 20 6 2" xfId="43366"/>
    <cellStyle name="20% - Accent5 20 7" xfId="24642"/>
    <cellStyle name="20% - Accent5 20 7 2" xfId="46217"/>
    <cellStyle name="20% - Accent5 20 8" xfId="10989"/>
    <cellStyle name="20% - Accent5 20 8 2" xfId="32612"/>
    <cellStyle name="20% - Accent5 20 9" xfId="5726"/>
    <cellStyle name="20% - Accent5 21" xfId="7160"/>
    <cellStyle name="20% - Accent5 21 2" xfId="9578"/>
    <cellStyle name="20% - Accent5 21 2 2" xfId="15140"/>
    <cellStyle name="20% - Accent5 21 2 2 2" xfId="36752"/>
    <cellStyle name="20% - Accent5 21 2 3" xfId="31218"/>
    <cellStyle name="20% - Accent5 21 3" xfId="17587"/>
    <cellStyle name="20% - Accent5 21 3 2" xfId="39180"/>
    <cellStyle name="20% - Accent5 21 4" xfId="20384"/>
    <cellStyle name="20% - Accent5 21 4 2" xfId="41963"/>
    <cellStyle name="20% - Accent5 21 5" xfId="23169"/>
    <cellStyle name="20% - Accent5 21 5 2" xfId="44746"/>
    <cellStyle name="20% - Accent5 21 6" xfId="26022"/>
    <cellStyle name="20% - Accent5 21 6 2" xfId="47597"/>
    <cellStyle name="20% - Accent5 21 7" xfId="12369"/>
    <cellStyle name="20% - Accent5 21 7 2" xfId="33992"/>
    <cellStyle name="20% - Accent5 21 8" xfId="28803"/>
    <cellStyle name="20% - Accent5 22" xfId="12724"/>
    <cellStyle name="20% - Accent5 22 2" xfId="17932"/>
    <cellStyle name="20% - Accent5 22 2 2" xfId="39525"/>
    <cellStyle name="20% - Accent5 22 3" xfId="20729"/>
    <cellStyle name="20% - Accent5 22 3 2" xfId="42308"/>
    <cellStyle name="20% - Accent5 22 4" xfId="23514"/>
    <cellStyle name="20% - Accent5 22 4 2" xfId="45091"/>
    <cellStyle name="20% - Accent5 22 5" xfId="26367"/>
    <cellStyle name="20% - Accent5 22 5 2" xfId="47942"/>
    <cellStyle name="20% - Accent5 22 6" xfId="34337"/>
    <cellStyle name="20% - Accent5 23" xfId="10271"/>
    <cellStyle name="20% - Accent5 23 2" xfId="31910"/>
    <cellStyle name="20% - Accent5 24" xfId="15497"/>
    <cellStyle name="20% - Accent5 24 2" xfId="37097"/>
    <cellStyle name="20% - Accent5 25" xfId="18301"/>
    <cellStyle name="20% - Accent5 25 2" xfId="39880"/>
    <cellStyle name="20% - Accent5 26" xfId="21084"/>
    <cellStyle name="20% - Accent5 26 2" xfId="42663"/>
    <cellStyle name="20% - Accent5 27" xfId="23872"/>
    <cellStyle name="20% - Accent5 27 2" xfId="45448"/>
    <cellStyle name="20% - Accent5 28" xfId="23902"/>
    <cellStyle name="20% - Accent5 28 2" xfId="45478"/>
    <cellStyle name="20% - Accent5 29" xfId="9925"/>
    <cellStyle name="20% - Accent5 29 2" xfId="31565"/>
    <cellStyle name="20% - Accent5 3" xfId="278"/>
    <cellStyle name="20% - Accent5 4" xfId="279"/>
    <cellStyle name="20% - Accent5 5" xfId="280"/>
    <cellStyle name="20% - Accent5 6" xfId="281"/>
    <cellStyle name="20% - Accent5 7" xfId="282"/>
    <cellStyle name="20% - Accent5 8" xfId="283"/>
    <cellStyle name="20% - Accent5 8 10" xfId="51303"/>
    <cellStyle name="20% - Accent5 8 11" xfId="51302"/>
    <cellStyle name="20% - Accent5 8 2" xfId="284"/>
    <cellStyle name="20% - Accent5 8 2 10" xfId="13173"/>
    <cellStyle name="20% - Accent5 8 2 10 2" xfId="34785"/>
    <cellStyle name="20% - Accent5 8 2 11" xfId="15536"/>
    <cellStyle name="20% - Accent5 8 2 11 2" xfId="37130"/>
    <cellStyle name="20% - Accent5 8 2 12" xfId="18334"/>
    <cellStyle name="20% - Accent5 8 2 12 2" xfId="39913"/>
    <cellStyle name="20% - Accent5 8 2 13" xfId="21117"/>
    <cellStyle name="20% - Accent5 8 2 13 2" xfId="42696"/>
    <cellStyle name="20% - Accent5 8 2 14" xfId="23972"/>
    <cellStyle name="20% - Accent5 8 2 14 2" xfId="45547"/>
    <cellStyle name="20% - Accent5 8 2 15" xfId="9945"/>
    <cellStyle name="20% - Accent5 8 2 15 2" xfId="31585"/>
    <cellStyle name="20% - Accent5 8 2 16" xfId="5134"/>
    <cellStyle name="20% - Accent5 8 2 17" xfId="26834"/>
    <cellStyle name="20% - Accent5 8 2 18" xfId="51304"/>
    <cellStyle name="20% - Accent5 8 2 2" xfId="285"/>
    <cellStyle name="20% - Accent5 8 2 2 10" xfId="18472"/>
    <cellStyle name="20% - Accent5 8 2 2 10 2" xfId="40051"/>
    <cellStyle name="20% - Accent5 8 2 2 11" xfId="21255"/>
    <cellStyle name="20% - Accent5 8 2 2 11 2" xfId="42834"/>
    <cellStyle name="20% - Accent5 8 2 2 12" xfId="24110"/>
    <cellStyle name="20% - Accent5 8 2 2 12 2" xfId="45685"/>
    <cellStyle name="20% - Accent5 8 2 2 13" xfId="10083"/>
    <cellStyle name="20% - Accent5 8 2 2 13 2" xfId="31723"/>
    <cellStyle name="20% - Accent5 8 2 2 14" xfId="5135"/>
    <cellStyle name="20% - Accent5 8 2 2 15" xfId="26835"/>
    <cellStyle name="20% - Accent5 8 2 2 16" xfId="51305"/>
    <cellStyle name="20% - Accent5 8 2 2 2" xfId="2862"/>
    <cellStyle name="20% - Accent5 8 2 2 2 10" xfId="27236"/>
    <cellStyle name="20% - Accent5 8 2 2 2 11" xfId="51306"/>
    <cellStyle name="20% - Accent5 8 2 2 2 2" xfId="4495"/>
    <cellStyle name="20% - Accent5 8 2 2 2 2 10" xfId="51307"/>
    <cellStyle name="20% - Accent5 8 2 2 2 2 2" xfId="9044"/>
    <cellStyle name="20% - Accent5 8 2 2 2 2 2 2" xfId="14608"/>
    <cellStyle name="20% - Accent5 8 2 2 2 2 2 2 2" xfId="36220"/>
    <cellStyle name="20% - Accent5 8 2 2 2 2 2 2 2 2" xfId="51310"/>
    <cellStyle name="20% - Accent5 8 2 2 2 2 2 2 3" xfId="51309"/>
    <cellStyle name="20% - Accent5 8 2 2 2 2 2 3" xfId="30686"/>
    <cellStyle name="20% - Accent5 8 2 2 2 2 2 3 2" xfId="51312"/>
    <cellStyle name="20% - Accent5 8 2 2 2 2 2 3 3" xfId="51311"/>
    <cellStyle name="20% - Accent5 8 2 2 2 2 2 4" xfId="51313"/>
    <cellStyle name="20% - Accent5 8 2 2 2 2 2 5" xfId="51308"/>
    <cellStyle name="20% - Accent5 8 2 2 2 2 3" xfId="17055"/>
    <cellStyle name="20% - Accent5 8 2 2 2 2 3 2" xfId="38648"/>
    <cellStyle name="20% - Accent5 8 2 2 2 2 3 2 2" xfId="51315"/>
    <cellStyle name="20% - Accent5 8 2 2 2 2 3 3" xfId="51314"/>
    <cellStyle name="20% - Accent5 8 2 2 2 2 4" xfId="19852"/>
    <cellStyle name="20% - Accent5 8 2 2 2 2 4 2" xfId="41431"/>
    <cellStyle name="20% - Accent5 8 2 2 2 2 4 2 2" xfId="51317"/>
    <cellStyle name="20% - Accent5 8 2 2 2 2 4 3" xfId="51316"/>
    <cellStyle name="20% - Accent5 8 2 2 2 2 5" xfId="22637"/>
    <cellStyle name="20% - Accent5 8 2 2 2 2 5 2" xfId="44214"/>
    <cellStyle name="20% - Accent5 8 2 2 2 2 5 3" xfId="51318"/>
    <cellStyle name="20% - Accent5 8 2 2 2 2 6" xfId="25490"/>
    <cellStyle name="20% - Accent5 8 2 2 2 2 6 2" xfId="47065"/>
    <cellStyle name="20% - Accent5 8 2 2 2 2 7" xfId="11837"/>
    <cellStyle name="20% - Accent5 8 2 2 2 2 7 2" xfId="33460"/>
    <cellStyle name="20% - Accent5 8 2 2 2 2 8" xfId="6623"/>
    <cellStyle name="20% - Accent5 8 2 2 2 2 9" xfId="28271"/>
    <cellStyle name="20% - Accent5 8 2 2 2 3" xfId="8009"/>
    <cellStyle name="20% - Accent5 8 2 2 2 3 2" xfId="13573"/>
    <cellStyle name="20% - Accent5 8 2 2 2 3 2 2" xfId="35185"/>
    <cellStyle name="20% - Accent5 8 2 2 2 3 2 2 2" xfId="51321"/>
    <cellStyle name="20% - Accent5 8 2 2 2 3 2 3" xfId="51320"/>
    <cellStyle name="20% - Accent5 8 2 2 2 3 3" xfId="29651"/>
    <cellStyle name="20% - Accent5 8 2 2 2 3 3 2" xfId="51323"/>
    <cellStyle name="20% - Accent5 8 2 2 2 3 3 3" xfId="51322"/>
    <cellStyle name="20% - Accent5 8 2 2 2 3 4" xfId="51324"/>
    <cellStyle name="20% - Accent5 8 2 2 2 3 5" xfId="51319"/>
    <cellStyle name="20% - Accent5 8 2 2 2 4" xfId="16020"/>
    <cellStyle name="20% - Accent5 8 2 2 2 4 2" xfId="37613"/>
    <cellStyle name="20% - Accent5 8 2 2 2 4 2 2" xfId="51326"/>
    <cellStyle name="20% - Accent5 8 2 2 2 4 3" xfId="51325"/>
    <cellStyle name="20% - Accent5 8 2 2 2 5" xfId="18817"/>
    <cellStyle name="20% - Accent5 8 2 2 2 5 2" xfId="40396"/>
    <cellStyle name="20% - Accent5 8 2 2 2 5 2 2" xfId="51328"/>
    <cellStyle name="20% - Accent5 8 2 2 2 5 3" xfId="51327"/>
    <cellStyle name="20% - Accent5 8 2 2 2 6" xfId="21600"/>
    <cellStyle name="20% - Accent5 8 2 2 2 6 2" xfId="43179"/>
    <cellStyle name="20% - Accent5 8 2 2 2 6 3" xfId="51329"/>
    <cellStyle name="20% - Accent5 8 2 2 2 7" xfId="24455"/>
    <cellStyle name="20% - Accent5 8 2 2 2 7 2" xfId="46030"/>
    <cellStyle name="20% - Accent5 8 2 2 2 8" xfId="10802"/>
    <cellStyle name="20% - Accent5 8 2 2 2 8 2" xfId="32425"/>
    <cellStyle name="20% - Accent5 8 2 2 2 9" xfId="5539"/>
    <cellStyle name="20% - Accent5 8 2 2 3" xfId="3240"/>
    <cellStyle name="20% - Accent5 8 2 2 3 10" xfId="27581"/>
    <cellStyle name="20% - Accent5 8 2 2 3 11" xfId="51330"/>
    <cellStyle name="20% - Accent5 8 2 2 3 2" xfId="4840"/>
    <cellStyle name="20% - Accent5 8 2 2 3 2 10" xfId="51331"/>
    <cellStyle name="20% - Accent5 8 2 2 3 2 2" xfId="9389"/>
    <cellStyle name="20% - Accent5 8 2 2 3 2 2 2" xfId="14953"/>
    <cellStyle name="20% - Accent5 8 2 2 3 2 2 2 2" xfId="36565"/>
    <cellStyle name="20% - Accent5 8 2 2 3 2 2 2 3" xfId="51333"/>
    <cellStyle name="20% - Accent5 8 2 2 3 2 2 3" xfId="31031"/>
    <cellStyle name="20% - Accent5 8 2 2 3 2 2 4" xfId="51332"/>
    <cellStyle name="20% - Accent5 8 2 2 3 2 3" xfId="17400"/>
    <cellStyle name="20% - Accent5 8 2 2 3 2 3 2" xfId="38993"/>
    <cellStyle name="20% - Accent5 8 2 2 3 2 3 2 2" xfId="51335"/>
    <cellStyle name="20% - Accent5 8 2 2 3 2 3 3" xfId="51334"/>
    <cellStyle name="20% - Accent5 8 2 2 3 2 4" xfId="20197"/>
    <cellStyle name="20% - Accent5 8 2 2 3 2 4 2" xfId="41776"/>
    <cellStyle name="20% - Accent5 8 2 2 3 2 4 3" xfId="51336"/>
    <cellStyle name="20% - Accent5 8 2 2 3 2 5" xfId="22982"/>
    <cellStyle name="20% - Accent5 8 2 2 3 2 5 2" xfId="44559"/>
    <cellStyle name="20% - Accent5 8 2 2 3 2 6" xfId="25835"/>
    <cellStyle name="20% - Accent5 8 2 2 3 2 6 2" xfId="47410"/>
    <cellStyle name="20% - Accent5 8 2 2 3 2 7" xfId="12182"/>
    <cellStyle name="20% - Accent5 8 2 2 3 2 7 2" xfId="33805"/>
    <cellStyle name="20% - Accent5 8 2 2 3 2 8" xfId="6970"/>
    <cellStyle name="20% - Accent5 8 2 2 3 2 9" xfId="28616"/>
    <cellStyle name="20% - Accent5 8 2 2 3 3" xfId="8354"/>
    <cellStyle name="20% - Accent5 8 2 2 3 3 2" xfId="13918"/>
    <cellStyle name="20% - Accent5 8 2 2 3 3 2 2" xfId="35530"/>
    <cellStyle name="20% - Accent5 8 2 2 3 3 2 3" xfId="51338"/>
    <cellStyle name="20% - Accent5 8 2 2 3 3 3" xfId="29996"/>
    <cellStyle name="20% - Accent5 8 2 2 3 3 4" xfId="51337"/>
    <cellStyle name="20% - Accent5 8 2 2 3 4" xfId="16365"/>
    <cellStyle name="20% - Accent5 8 2 2 3 4 2" xfId="37958"/>
    <cellStyle name="20% - Accent5 8 2 2 3 4 2 2" xfId="51340"/>
    <cellStyle name="20% - Accent5 8 2 2 3 4 3" xfId="51339"/>
    <cellStyle name="20% - Accent5 8 2 2 3 5" xfId="19162"/>
    <cellStyle name="20% - Accent5 8 2 2 3 5 2" xfId="40741"/>
    <cellStyle name="20% - Accent5 8 2 2 3 5 3" xfId="51341"/>
    <cellStyle name="20% - Accent5 8 2 2 3 6" xfId="21947"/>
    <cellStyle name="20% - Accent5 8 2 2 3 6 2" xfId="43524"/>
    <cellStyle name="20% - Accent5 8 2 2 3 7" xfId="24800"/>
    <cellStyle name="20% - Accent5 8 2 2 3 7 2" xfId="46375"/>
    <cellStyle name="20% - Accent5 8 2 2 3 8" xfId="11147"/>
    <cellStyle name="20% - Accent5 8 2 2 3 8 2" xfId="32770"/>
    <cellStyle name="20% - Accent5 8 2 2 3 9" xfId="5884"/>
    <cellStyle name="20% - Accent5 8 2 2 4" xfId="2362"/>
    <cellStyle name="20% - Accent5 8 2 2 4 10" xfId="51342"/>
    <cellStyle name="20% - Accent5 8 2 2 4 2" xfId="4096"/>
    <cellStyle name="20% - Accent5 8 2 2 4 2 2" xfId="14209"/>
    <cellStyle name="20% - Accent5 8 2 2 4 2 2 2" xfId="35821"/>
    <cellStyle name="20% - Accent5 8 2 2 4 2 2 3" xfId="51344"/>
    <cellStyle name="20% - Accent5 8 2 2 4 2 3" xfId="8645"/>
    <cellStyle name="20% - Accent5 8 2 2 4 2 4" xfId="30287"/>
    <cellStyle name="20% - Accent5 8 2 2 4 2 5" xfId="51343"/>
    <cellStyle name="20% - Accent5 8 2 2 4 3" xfId="16656"/>
    <cellStyle name="20% - Accent5 8 2 2 4 3 2" xfId="38249"/>
    <cellStyle name="20% - Accent5 8 2 2 4 3 2 2" xfId="51346"/>
    <cellStyle name="20% - Accent5 8 2 2 4 3 3" xfId="51345"/>
    <cellStyle name="20% - Accent5 8 2 2 4 4" xfId="19453"/>
    <cellStyle name="20% - Accent5 8 2 2 4 4 2" xfId="41032"/>
    <cellStyle name="20% - Accent5 8 2 2 4 4 3" xfId="51347"/>
    <cellStyle name="20% - Accent5 8 2 2 4 5" xfId="22238"/>
    <cellStyle name="20% - Accent5 8 2 2 4 5 2" xfId="43815"/>
    <cellStyle name="20% - Accent5 8 2 2 4 6" xfId="25091"/>
    <cellStyle name="20% - Accent5 8 2 2 4 6 2" xfId="46666"/>
    <cellStyle name="20% - Accent5 8 2 2 4 7" xfId="11438"/>
    <cellStyle name="20% - Accent5 8 2 2 4 7 2" xfId="33061"/>
    <cellStyle name="20% - Accent5 8 2 2 4 8" xfId="6175"/>
    <cellStyle name="20% - Accent5 8 2 2 4 9" xfId="27872"/>
    <cellStyle name="20% - Accent5 8 2 2 5" xfId="3554"/>
    <cellStyle name="20% - Accent5 8 2 2 5 10" xfId="51348"/>
    <cellStyle name="20% - Accent5 8 2 2 5 2" xfId="9736"/>
    <cellStyle name="20% - Accent5 8 2 2 5 2 2" xfId="15298"/>
    <cellStyle name="20% - Accent5 8 2 2 5 2 2 2" xfId="36910"/>
    <cellStyle name="20% - Accent5 8 2 2 5 2 3" xfId="31376"/>
    <cellStyle name="20% - Accent5 8 2 2 5 2 4" xfId="51349"/>
    <cellStyle name="20% - Accent5 8 2 2 5 3" xfId="17745"/>
    <cellStyle name="20% - Accent5 8 2 2 5 3 2" xfId="39338"/>
    <cellStyle name="20% - Accent5 8 2 2 5 4" xfId="20542"/>
    <cellStyle name="20% - Accent5 8 2 2 5 4 2" xfId="42121"/>
    <cellStyle name="20% - Accent5 8 2 2 5 5" xfId="23327"/>
    <cellStyle name="20% - Accent5 8 2 2 5 5 2" xfId="44904"/>
    <cellStyle name="20% - Accent5 8 2 2 5 6" xfId="26180"/>
    <cellStyle name="20% - Accent5 8 2 2 5 6 2" xfId="47755"/>
    <cellStyle name="20% - Accent5 8 2 2 5 7" xfId="12527"/>
    <cellStyle name="20% - Accent5 8 2 2 5 7 2" xfId="34150"/>
    <cellStyle name="20% - Accent5 8 2 2 5 8" xfId="7318"/>
    <cellStyle name="20% - Accent5 8 2 2 5 9" xfId="28961"/>
    <cellStyle name="20% - Accent5 8 2 2 6" xfId="7610"/>
    <cellStyle name="20% - Accent5 8 2 2 6 2" xfId="18090"/>
    <cellStyle name="20% - Accent5 8 2 2 6 2 2" xfId="39683"/>
    <cellStyle name="20% - Accent5 8 2 2 6 2 3" xfId="51351"/>
    <cellStyle name="20% - Accent5 8 2 2 6 3" xfId="20887"/>
    <cellStyle name="20% - Accent5 8 2 2 6 3 2" xfId="42466"/>
    <cellStyle name="20% - Accent5 8 2 2 6 4" xfId="23672"/>
    <cellStyle name="20% - Accent5 8 2 2 6 4 2" xfId="45249"/>
    <cellStyle name="20% - Accent5 8 2 2 6 5" xfId="26525"/>
    <cellStyle name="20% - Accent5 8 2 2 6 5 2" xfId="48100"/>
    <cellStyle name="20% - Accent5 8 2 2 6 6" xfId="12882"/>
    <cellStyle name="20% - Accent5 8 2 2 6 6 2" xfId="34495"/>
    <cellStyle name="20% - Accent5 8 2 2 6 7" xfId="29252"/>
    <cellStyle name="20% - Accent5 8 2 2 6 8" xfId="51350"/>
    <cellStyle name="20% - Accent5 8 2 2 7" xfId="10455"/>
    <cellStyle name="20% - Accent5 8 2 2 7 2" xfId="32080"/>
    <cellStyle name="20% - Accent5 8 2 2 7 3" xfId="51352"/>
    <cellStyle name="20% - Accent5 8 2 2 8" xfId="13174"/>
    <cellStyle name="20% - Accent5 8 2 2 8 2" xfId="34786"/>
    <cellStyle name="20% - Accent5 8 2 2 9" xfId="15674"/>
    <cellStyle name="20% - Accent5 8 2 2 9 2" xfId="37268"/>
    <cellStyle name="20% - Accent5 8 2 3" xfId="286"/>
    <cellStyle name="20% - Accent5 8 2 3 10" xfId="18564"/>
    <cellStyle name="20% - Accent5 8 2 3 10 2" xfId="40143"/>
    <cellStyle name="20% - Accent5 8 2 3 11" xfId="21347"/>
    <cellStyle name="20% - Accent5 8 2 3 11 2" xfId="42926"/>
    <cellStyle name="20% - Accent5 8 2 3 12" xfId="24202"/>
    <cellStyle name="20% - Accent5 8 2 3 12 2" xfId="45777"/>
    <cellStyle name="20% - Accent5 8 2 3 13" xfId="10175"/>
    <cellStyle name="20% - Accent5 8 2 3 13 2" xfId="31815"/>
    <cellStyle name="20% - Accent5 8 2 3 14" xfId="5136"/>
    <cellStyle name="20% - Accent5 8 2 3 15" xfId="26836"/>
    <cellStyle name="20% - Accent5 8 2 3 16" xfId="51353"/>
    <cellStyle name="20% - Accent5 8 2 3 2" xfId="2954"/>
    <cellStyle name="20% - Accent5 8 2 3 2 10" xfId="27328"/>
    <cellStyle name="20% - Accent5 8 2 3 2 11" xfId="51354"/>
    <cellStyle name="20% - Accent5 8 2 3 2 2" xfId="4587"/>
    <cellStyle name="20% - Accent5 8 2 3 2 2 10" xfId="51355"/>
    <cellStyle name="20% - Accent5 8 2 3 2 2 2" xfId="9136"/>
    <cellStyle name="20% - Accent5 8 2 3 2 2 2 2" xfId="14700"/>
    <cellStyle name="20% - Accent5 8 2 3 2 2 2 2 2" xfId="36312"/>
    <cellStyle name="20% - Accent5 8 2 3 2 2 2 2 3" xfId="51357"/>
    <cellStyle name="20% - Accent5 8 2 3 2 2 2 3" xfId="30778"/>
    <cellStyle name="20% - Accent5 8 2 3 2 2 2 4" xfId="51356"/>
    <cellStyle name="20% - Accent5 8 2 3 2 2 3" xfId="17147"/>
    <cellStyle name="20% - Accent5 8 2 3 2 2 3 2" xfId="38740"/>
    <cellStyle name="20% - Accent5 8 2 3 2 2 3 2 2" xfId="51359"/>
    <cellStyle name="20% - Accent5 8 2 3 2 2 3 3" xfId="51358"/>
    <cellStyle name="20% - Accent5 8 2 3 2 2 4" xfId="19944"/>
    <cellStyle name="20% - Accent5 8 2 3 2 2 4 2" xfId="41523"/>
    <cellStyle name="20% - Accent5 8 2 3 2 2 4 3" xfId="51360"/>
    <cellStyle name="20% - Accent5 8 2 3 2 2 5" xfId="22729"/>
    <cellStyle name="20% - Accent5 8 2 3 2 2 5 2" xfId="44306"/>
    <cellStyle name="20% - Accent5 8 2 3 2 2 6" xfId="25582"/>
    <cellStyle name="20% - Accent5 8 2 3 2 2 6 2" xfId="47157"/>
    <cellStyle name="20% - Accent5 8 2 3 2 2 7" xfId="11929"/>
    <cellStyle name="20% - Accent5 8 2 3 2 2 7 2" xfId="33552"/>
    <cellStyle name="20% - Accent5 8 2 3 2 2 8" xfId="6715"/>
    <cellStyle name="20% - Accent5 8 2 3 2 2 9" xfId="28363"/>
    <cellStyle name="20% - Accent5 8 2 3 2 3" xfId="8101"/>
    <cellStyle name="20% - Accent5 8 2 3 2 3 2" xfId="13665"/>
    <cellStyle name="20% - Accent5 8 2 3 2 3 2 2" xfId="35277"/>
    <cellStyle name="20% - Accent5 8 2 3 2 3 2 3" xfId="51362"/>
    <cellStyle name="20% - Accent5 8 2 3 2 3 3" xfId="29743"/>
    <cellStyle name="20% - Accent5 8 2 3 2 3 4" xfId="51361"/>
    <cellStyle name="20% - Accent5 8 2 3 2 4" xfId="16112"/>
    <cellStyle name="20% - Accent5 8 2 3 2 4 2" xfId="37705"/>
    <cellStyle name="20% - Accent5 8 2 3 2 4 2 2" xfId="51364"/>
    <cellStyle name="20% - Accent5 8 2 3 2 4 3" xfId="51363"/>
    <cellStyle name="20% - Accent5 8 2 3 2 5" xfId="18909"/>
    <cellStyle name="20% - Accent5 8 2 3 2 5 2" xfId="40488"/>
    <cellStyle name="20% - Accent5 8 2 3 2 5 3" xfId="51365"/>
    <cellStyle name="20% - Accent5 8 2 3 2 6" xfId="21692"/>
    <cellStyle name="20% - Accent5 8 2 3 2 6 2" xfId="43271"/>
    <cellStyle name="20% - Accent5 8 2 3 2 7" xfId="24547"/>
    <cellStyle name="20% - Accent5 8 2 3 2 7 2" xfId="46122"/>
    <cellStyle name="20% - Accent5 8 2 3 2 8" xfId="10894"/>
    <cellStyle name="20% - Accent5 8 2 3 2 8 2" xfId="32517"/>
    <cellStyle name="20% - Accent5 8 2 3 2 9" xfId="5631"/>
    <cellStyle name="20% - Accent5 8 2 3 3" xfId="3332"/>
    <cellStyle name="20% - Accent5 8 2 3 3 10" xfId="27673"/>
    <cellStyle name="20% - Accent5 8 2 3 3 11" xfId="51366"/>
    <cellStyle name="20% - Accent5 8 2 3 3 2" xfId="4932"/>
    <cellStyle name="20% - Accent5 8 2 3 3 2 10" xfId="51367"/>
    <cellStyle name="20% - Accent5 8 2 3 3 2 2" xfId="9481"/>
    <cellStyle name="20% - Accent5 8 2 3 3 2 2 2" xfId="15045"/>
    <cellStyle name="20% - Accent5 8 2 3 3 2 2 2 2" xfId="36657"/>
    <cellStyle name="20% - Accent5 8 2 3 3 2 2 3" xfId="31123"/>
    <cellStyle name="20% - Accent5 8 2 3 3 2 2 4" xfId="51368"/>
    <cellStyle name="20% - Accent5 8 2 3 3 2 3" xfId="17492"/>
    <cellStyle name="20% - Accent5 8 2 3 3 2 3 2" xfId="39085"/>
    <cellStyle name="20% - Accent5 8 2 3 3 2 4" xfId="20289"/>
    <cellStyle name="20% - Accent5 8 2 3 3 2 4 2" xfId="41868"/>
    <cellStyle name="20% - Accent5 8 2 3 3 2 5" xfId="23074"/>
    <cellStyle name="20% - Accent5 8 2 3 3 2 5 2" xfId="44651"/>
    <cellStyle name="20% - Accent5 8 2 3 3 2 6" xfId="25927"/>
    <cellStyle name="20% - Accent5 8 2 3 3 2 6 2" xfId="47502"/>
    <cellStyle name="20% - Accent5 8 2 3 3 2 7" xfId="12274"/>
    <cellStyle name="20% - Accent5 8 2 3 3 2 7 2" xfId="33897"/>
    <cellStyle name="20% - Accent5 8 2 3 3 2 8" xfId="7062"/>
    <cellStyle name="20% - Accent5 8 2 3 3 2 9" xfId="28708"/>
    <cellStyle name="20% - Accent5 8 2 3 3 3" xfId="8446"/>
    <cellStyle name="20% - Accent5 8 2 3 3 3 2" xfId="14010"/>
    <cellStyle name="20% - Accent5 8 2 3 3 3 2 2" xfId="35622"/>
    <cellStyle name="20% - Accent5 8 2 3 3 3 2 3" xfId="51370"/>
    <cellStyle name="20% - Accent5 8 2 3 3 3 3" xfId="30088"/>
    <cellStyle name="20% - Accent5 8 2 3 3 3 4" xfId="51369"/>
    <cellStyle name="20% - Accent5 8 2 3 3 4" xfId="16457"/>
    <cellStyle name="20% - Accent5 8 2 3 3 4 2" xfId="38050"/>
    <cellStyle name="20% - Accent5 8 2 3 3 4 3" xfId="51371"/>
    <cellStyle name="20% - Accent5 8 2 3 3 5" xfId="19254"/>
    <cellStyle name="20% - Accent5 8 2 3 3 5 2" xfId="40833"/>
    <cellStyle name="20% - Accent5 8 2 3 3 6" xfId="22039"/>
    <cellStyle name="20% - Accent5 8 2 3 3 6 2" xfId="43616"/>
    <cellStyle name="20% - Accent5 8 2 3 3 7" xfId="24892"/>
    <cellStyle name="20% - Accent5 8 2 3 3 7 2" xfId="46467"/>
    <cellStyle name="20% - Accent5 8 2 3 3 8" xfId="11239"/>
    <cellStyle name="20% - Accent5 8 2 3 3 8 2" xfId="32862"/>
    <cellStyle name="20% - Accent5 8 2 3 3 9" xfId="5976"/>
    <cellStyle name="20% - Accent5 8 2 3 4" xfId="2363"/>
    <cellStyle name="20% - Accent5 8 2 3 4 10" xfId="51372"/>
    <cellStyle name="20% - Accent5 8 2 3 4 2" xfId="4097"/>
    <cellStyle name="20% - Accent5 8 2 3 4 2 2" xfId="14210"/>
    <cellStyle name="20% - Accent5 8 2 3 4 2 2 2" xfId="35822"/>
    <cellStyle name="20% - Accent5 8 2 3 4 2 3" xfId="8646"/>
    <cellStyle name="20% - Accent5 8 2 3 4 2 4" xfId="30288"/>
    <cellStyle name="20% - Accent5 8 2 3 4 2 5" xfId="51373"/>
    <cellStyle name="20% - Accent5 8 2 3 4 3" xfId="16657"/>
    <cellStyle name="20% - Accent5 8 2 3 4 3 2" xfId="38250"/>
    <cellStyle name="20% - Accent5 8 2 3 4 4" xfId="19454"/>
    <cellStyle name="20% - Accent5 8 2 3 4 4 2" xfId="41033"/>
    <cellStyle name="20% - Accent5 8 2 3 4 5" xfId="22239"/>
    <cellStyle name="20% - Accent5 8 2 3 4 5 2" xfId="43816"/>
    <cellStyle name="20% - Accent5 8 2 3 4 6" xfId="25092"/>
    <cellStyle name="20% - Accent5 8 2 3 4 6 2" xfId="46667"/>
    <cellStyle name="20% - Accent5 8 2 3 4 7" xfId="11439"/>
    <cellStyle name="20% - Accent5 8 2 3 4 7 2" xfId="33062"/>
    <cellStyle name="20% - Accent5 8 2 3 4 8" xfId="6176"/>
    <cellStyle name="20% - Accent5 8 2 3 4 9" xfId="27873"/>
    <cellStyle name="20% - Accent5 8 2 3 5" xfId="3555"/>
    <cellStyle name="20% - Accent5 8 2 3 5 10" xfId="51374"/>
    <cellStyle name="20% - Accent5 8 2 3 5 2" xfId="9828"/>
    <cellStyle name="20% - Accent5 8 2 3 5 2 2" xfId="15390"/>
    <cellStyle name="20% - Accent5 8 2 3 5 2 2 2" xfId="37002"/>
    <cellStyle name="20% - Accent5 8 2 3 5 2 3" xfId="31468"/>
    <cellStyle name="20% - Accent5 8 2 3 5 2 4" xfId="51375"/>
    <cellStyle name="20% - Accent5 8 2 3 5 3" xfId="17837"/>
    <cellStyle name="20% - Accent5 8 2 3 5 3 2" xfId="39430"/>
    <cellStyle name="20% - Accent5 8 2 3 5 4" xfId="20634"/>
    <cellStyle name="20% - Accent5 8 2 3 5 4 2" xfId="42213"/>
    <cellStyle name="20% - Accent5 8 2 3 5 5" xfId="23419"/>
    <cellStyle name="20% - Accent5 8 2 3 5 5 2" xfId="44996"/>
    <cellStyle name="20% - Accent5 8 2 3 5 6" xfId="26272"/>
    <cellStyle name="20% - Accent5 8 2 3 5 6 2" xfId="47847"/>
    <cellStyle name="20% - Accent5 8 2 3 5 7" xfId="12619"/>
    <cellStyle name="20% - Accent5 8 2 3 5 7 2" xfId="34242"/>
    <cellStyle name="20% - Accent5 8 2 3 5 8" xfId="7410"/>
    <cellStyle name="20% - Accent5 8 2 3 5 9" xfId="29053"/>
    <cellStyle name="20% - Accent5 8 2 3 6" xfId="7611"/>
    <cellStyle name="20% - Accent5 8 2 3 6 2" xfId="18182"/>
    <cellStyle name="20% - Accent5 8 2 3 6 2 2" xfId="39775"/>
    <cellStyle name="20% - Accent5 8 2 3 6 3" xfId="20979"/>
    <cellStyle name="20% - Accent5 8 2 3 6 3 2" xfId="42558"/>
    <cellStyle name="20% - Accent5 8 2 3 6 4" xfId="23764"/>
    <cellStyle name="20% - Accent5 8 2 3 6 4 2" xfId="45341"/>
    <cellStyle name="20% - Accent5 8 2 3 6 5" xfId="26617"/>
    <cellStyle name="20% - Accent5 8 2 3 6 5 2" xfId="48192"/>
    <cellStyle name="20% - Accent5 8 2 3 6 6" xfId="12974"/>
    <cellStyle name="20% - Accent5 8 2 3 6 6 2" xfId="34587"/>
    <cellStyle name="20% - Accent5 8 2 3 6 7" xfId="29253"/>
    <cellStyle name="20% - Accent5 8 2 3 6 8" xfId="51376"/>
    <cellStyle name="20% - Accent5 8 2 3 7" xfId="10547"/>
    <cellStyle name="20% - Accent5 8 2 3 7 2" xfId="32172"/>
    <cellStyle name="20% - Accent5 8 2 3 8" xfId="13175"/>
    <cellStyle name="20% - Accent5 8 2 3 8 2" xfId="34787"/>
    <cellStyle name="20% - Accent5 8 2 3 9" xfId="15766"/>
    <cellStyle name="20% - Accent5 8 2 3 9 2" xfId="37360"/>
    <cellStyle name="20% - Accent5 8 2 4" xfId="2724"/>
    <cellStyle name="20% - Accent5 8 2 4 10" xfId="27098"/>
    <cellStyle name="20% - Accent5 8 2 4 11" xfId="51377"/>
    <cellStyle name="20% - Accent5 8 2 4 2" xfId="4357"/>
    <cellStyle name="20% - Accent5 8 2 4 2 10" xfId="51378"/>
    <cellStyle name="20% - Accent5 8 2 4 2 2" xfId="8906"/>
    <cellStyle name="20% - Accent5 8 2 4 2 2 2" xfId="14470"/>
    <cellStyle name="20% - Accent5 8 2 4 2 2 2 2" xfId="36082"/>
    <cellStyle name="20% - Accent5 8 2 4 2 2 2 3" xfId="51380"/>
    <cellStyle name="20% - Accent5 8 2 4 2 2 3" xfId="30548"/>
    <cellStyle name="20% - Accent5 8 2 4 2 2 4" xfId="51379"/>
    <cellStyle name="20% - Accent5 8 2 4 2 3" xfId="16917"/>
    <cellStyle name="20% - Accent5 8 2 4 2 3 2" xfId="38510"/>
    <cellStyle name="20% - Accent5 8 2 4 2 3 2 2" xfId="51382"/>
    <cellStyle name="20% - Accent5 8 2 4 2 3 3" xfId="51381"/>
    <cellStyle name="20% - Accent5 8 2 4 2 4" xfId="19714"/>
    <cellStyle name="20% - Accent5 8 2 4 2 4 2" xfId="41293"/>
    <cellStyle name="20% - Accent5 8 2 4 2 4 3" xfId="51383"/>
    <cellStyle name="20% - Accent5 8 2 4 2 5" xfId="22499"/>
    <cellStyle name="20% - Accent5 8 2 4 2 5 2" xfId="44076"/>
    <cellStyle name="20% - Accent5 8 2 4 2 6" xfId="25352"/>
    <cellStyle name="20% - Accent5 8 2 4 2 6 2" xfId="46927"/>
    <cellStyle name="20% - Accent5 8 2 4 2 7" xfId="11699"/>
    <cellStyle name="20% - Accent5 8 2 4 2 7 2" xfId="33322"/>
    <cellStyle name="20% - Accent5 8 2 4 2 8" xfId="6485"/>
    <cellStyle name="20% - Accent5 8 2 4 2 9" xfId="28133"/>
    <cellStyle name="20% - Accent5 8 2 4 3" xfId="7871"/>
    <cellStyle name="20% - Accent5 8 2 4 3 2" xfId="13435"/>
    <cellStyle name="20% - Accent5 8 2 4 3 2 2" xfId="35047"/>
    <cellStyle name="20% - Accent5 8 2 4 3 2 3" xfId="51385"/>
    <cellStyle name="20% - Accent5 8 2 4 3 3" xfId="29513"/>
    <cellStyle name="20% - Accent5 8 2 4 3 4" xfId="51384"/>
    <cellStyle name="20% - Accent5 8 2 4 4" xfId="15882"/>
    <cellStyle name="20% - Accent5 8 2 4 4 2" xfId="37475"/>
    <cellStyle name="20% - Accent5 8 2 4 4 2 2" xfId="51387"/>
    <cellStyle name="20% - Accent5 8 2 4 4 3" xfId="51386"/>
    <cellStyle name="20% - Accent5 8 2 4 5" xfId="18679"/>
    <cellStyle name="20% - Accent5 8 2 4 5 2" xfId="40258"/>
    <cellStyle name="20% - Accent5 8 2 4 5 3" xfId="51388"/>
    <cellStyle name="20% - Accent5 8 2 4 6" xfId="21462"/>
    <cellStyle name="20% - Accent5 8 2 4 6 2" xfId="43041"/>
    <cellStyle name="20% - Accent5 8 2 4 7" xfId="24317"/>
    <cellStyle name="20% - Accent5 8 2 4 7 2" xfId="45892"/>
    <cellStyle name="20% - Accent5 8 2 4 8" xfId="10664"/>
    <cellStyle name="20% - Accent5 8 2 4 8 2" xfId="32287"/>
    <cellStyle name="20% - Accent5 8 2 4 9" xfId="5401"/>
    <cellStyle name="20% - Accent5 8 2 5" xfId="3082"/>
    <cellStyle name="20% - Accent5 8 2 5 10" xfId="27443"/>
    <cellStyle name="20% - Accent5 8 2 5 11" xfId="51389"/>
    <cellStyle name="20% - Accent5 8 2 5 2" xfId="4702"/>
    <cellStyle name="20% - Accent5 8 2 5 2 10" xfId="51390"/>
    <cellStyle name="20% - Accent5 8 2 5 2 2" xfId="9251"/>
    <cellStyle name="20% - Accent5 8 2 5 2 2 2" xfId="14815"/>
    <cellStyle name="20% - Accent5 8 2 5 2 2 2 2" xfId="36427"/>
    <cellStyle name="20% - Accent5 8 2 5 2 2 3" xfId="30893"/>
    <cellStyle name="20% - Accent5 8 2 5 2 2 4" xfId="51391"/>
    <cellStyle name="20% - Accent5 8 2 5 2 3" xfId="17262"/>
    <cellStyle name="20% - Accent5 8 2 5 2 3 2" xfId="38855"/>
    <cellStyle name="20% - Accent5 8 2 5 2 4" xfId="20059"/>
    <cellStyle name="20% - Accent5 8 2 5 2 4 2" xfId="41638"/>
    <cellStyle name="20% - Accent5 8 2 5 2 5" xfId="22844"/>
    <cellStyle name="20% - Accent5 8 2 5 2 5 2" xfId="44421"/>
    <cellStyle name="20% - Accent5 8 2 5 2 6" xfId="25697"/>
    <cellStyle name="20% - Accent5 8 2 5 2 6 2" xfId="47272"/>
    <cellStyle name="20% - Accent5 8 2 5 2 7" xfId="12044"/>
    <cellStyle name="20% - Accent5 8 2 5 2 7 2" xfId="33667"/>
    <cellStyle name="20% - Accent5 8 2 5 2 8" xfId="6832"/>
    <cellStyle name="20% - Accent5 8 2 5 2 9" xfId="28478"/>
    <cellStyle name="20% - Accent5 8 2 5 3" xfId="8216"/>
    <cellStyle name="20% - Accent5 8 2 5 3 2" xfId="13780"/>
    <cellStyle name="20% - Accent5 8 2 5 3 2 2" xfId="35392"/>
    <cellStyle name="20% - Accent5 8 2 5 3 2 3" xfId="51393"/>
    <cellStyle name="20% - Accent5 8 2 5 3 3" xfId="29858"/>
    <cellStyle name="20% - Accent5 8 2 5 3 4" xfId="51392"/>
    <cellStyle name="20% - Accent5 8 2 5 4" xfId="16227"/>
    <cellStyle name="20% - Accent5 8 2 5 4 2" xfId="37820"/>
    <cellStyle name="20% - Accent5 8 2 5 4 3" xfId="51394"/>
    <cellStyle name="20% - Accent5 8 2 5 5" xfId="19024"/>
    <cellStyle name="20% - Accent5 8 2 5 5 2" xfId="40603"/>
    <cellStyle name="20% - Accent5 8 2 5 6" xfId="21809"/>
    <cellStyle name="20% - Accent5 8 2 5 6 2" xfId="43386"/>
    <cellStyle name="20% - Accent5 8 2 5 7" xfId="24662"/>
    <cellStyle name="20% - Accent5 8 2 5 7 2" xfId="46237"/>
    <cellStyle name="20% - Accent5 8 2 5 8" xfId="11009"/>
    <cellStyle name="20% - Accent5 8 2 5 8 2" xfId="32632"/>
    <cellStyle name="20% - Accent5 8 2 5 9" xfId="5746"/>
    <cellStyle name="20% - Accent5 8 2 6" xfId="2361"/>
    <cellStyle name="20% - Accent5 8 2 6 10" xfId="51395"/>
    <cellStyle name="20% - Accent5 8 2 6 2" xfId="4095"/>
    <cellStyle name="20% - Accent5 8 2 6 2 2" xfId="14208"/>
    <cellStyle name="20% - Accent5 8 2 6 2 2 2" xfId="35820"/>
    <cellStyle name="20% - Accent5 8 2 6 2 3" xfId="8644"/>
    <cellStyle name="20% - Accent5 8 2 6 2 4" xfId="30286"/>
    <cellStyle name="20% - Accent5 8 2 6 2 5" xfId="51396"/>
    <cellStyle name="20% - Accent5 8 2 6 3" xfId="16655"/>
    <cellStyle name="20% - Accent5 8 2 6 3 2" xfId="38248"/>
    <cellStyle name="20% - Accent5 8 2 6 4" xfId="19452"/>
    <cellStyle name="20% - Accent5 8 2 6 4 2" xfId="41031"/>
    <cellStyle name="20% - Accent5 8 2 6 5" xfId="22237"/>
    <cellStyle name="20% - Accent5 8 2 6 5 2" xfId="43814"/>
    <cellStyle name="20% - Accent5 8 2 6 6" xfId="25090"/>
    <cellStyle name="20% - Accent5 8 2 6 6 2" xfId="46665"/>
    <cellStyle name="20% - Accent5 8 2 6 7" xfId="11437"/>
    <cellStyle name="20% - Accent5 8 2 6 7 2" xfId="33060"/>
    <cellStyle name="20% - Accent5 8 2 6 8" xfId="6174"/>
    <cellStyle name="20% - Accent5 8 2 6 9" xfId="27871"/>
    <cellStyle name="20% - Accent5 8 2 7" xfId="3553"/>
    <cellStyle name="20% - Accent5 8 2 7 10" xfId="51397"/>
    <cellStyle name="20% - Accent5 8 2 7 2" xfId="9598"/>
    <cellStyle name="20% - Accent5 8 2 7 2 2" xfId="15160"/>
    <cellStyle name="20% - Accent5 8 2 7 2 2 2" xfId="36772"/>
    <cellStyle name="20% - Accent5 8 2 7 2 3" xfId="31238"/>
    <cellStyle name="20% - Accent5 8 2 7 2 4" xfId="51398"/>
    <cellStyle name="20% - Accent5 8 2 7 3" xfId="17607"/>
    <cellStyle name="20% - Accent5 8 2 7 3 2" xfId="39200"/>
    <cellStyle name="20% - Accent5 8 2 7 4" xfId="20404"/>
    <cellStyle name="20% - Accent5 8 2 7 4 2" xfId="41983"/>
    <cellStyle name="20% - Accent5 8 2 7 5" xfId="23189"/>
    <cellStyle name="20% - Accent5 8 2 7 5 2" xfId="44766"/>
    <cellStyle name="20% - Accent5 8 2 7 6" xfId="26042"/>
    <cellStyle name="20% - Accent5 8 2 7 6 2" xfId="47617"/>
    <cellStyle name="20% - Accent5 8 2 7 7" xfId="12389"/>
    <cellStyle name="20% - Accent5 8 2 7 7 2" xfId="34012"/>
    <cellStyle name="20% - Accent5 8 2 7 8" xfId="7180"/>
    <cellStyle name="20% - Accent5 8 2 7 9" xfId="28823"/>
    <cellStyle name="20% - Accent5 8 2 8" xfId="7609"/>
    <cellStyle name="20% - Accent5 8 2 8 2" xfId="17952"/>
    <cellStyle name="20% - Accent5 8 2 8 2 2" xfId="39545"/>
    <cellStyle name="20% - Accent5 8 2 8 3" xfId="20749"/>
    <cellStyle name="20% - Accent5 8 2 8 3 2" xfId="42328"/>
    <cellStyle name="20% - Accent5 8 2 8 4" xfId="23534"/>
    <cellStyle name="20% - Accent5 8 2 8 4 2" xfId="45111"/>
    <cellStyle name="20% - Accent5 8 2 8 5" xfId="26387"/>
    <cellStyle name="20% - Accent5 8 2 8 5 2" xfId="47962"/>
    <cellStyle name="20% - Accent5 8 2 8 6" xfId="12744"/>
    <cellStyle name="20% - Accent5 8 2 8 6 2" xfId="34357"/>
    <cellStyle name="20% - Accent5 8 2 8 7" xfId="29251"/>
    <cellStyle name="20% - Accent5 8 2 8 8" xfId="51399"/>
    <cellStyle name="20% - Accent5 8 2 9" xfId="10317"/>
    <cellStyle name="20% - Accent5 8 2 9 2" xfId="31942"/>
    <cellStyle name="20% - Accent5 8 3" xfId="287"/>
    <cellStyle name="20% - Accent5 8 3 10" xfId="13176"/>
    <cellStyle name="20% - Accent5 8 3 10 2" xfId="34788"/>
    <cellStyle name="20% - Accent5 8 3 11" xfId="15563"/>
    <cellStyle name="20% - Accent5 8 3 11 2" xfId="37157"/>
    <cellStyle name="20% - Accent5 8 3 12" xfId="18361"/>
    <cellStyle name="20% - Accent5 8 3 12 2" xfId="39940"/>
    <cellStyle name="20% - Accent5 8 3 13" xfId="21144"/>
    <cellStyle name="20% - Accent5 8 3 13 2" xfId="42723"/>
    <cellStyle name="20% - Accent5 8 3 14" xfId="23999"/>
    <cellStyle name="20% - Accent5 8 3 14 2" xfId="45574"/>
    <cellStyle name="20% - Accent5 8 3 15" xfId="9972"/>
    <cellStyle name="20% - Accent5 8 3 15 2" xfId="31612"/>
    <cellStyle name="20% - Accent5 8 3 16" xfId="5137"/>
    <cellStyle name="20% - Accent5 8 3 17" xfId="26837"/>
    <cellStyle name="20% - Accent5 8 3 18" xfId="51400"/>
    <cellStyle name="20% - Accent5 8 3 2" xfId="288"/>
    <cellStyle name="20% - Accent5 8 3 2 10" xfId="18499"/>
    <cellStyle name="20% - Accent5 8 3 2 10 2" xfId="40078"/>
    <cellStyle name="20% - Accent5 8 3 2 11" xfId="21282"/>
    <cellStyle name="20% - Accent5 8 3 2 11 2" xfId="42861"/>
    <cellStyle name="20% - Accent5 8 3 2 12" xfId="24137"/>
    <cellStyle name="20% - Accent5 8 3 2 12 2" xfId="45712"/>
    <cellStyle name="20% - Accent5 8 3 2 13" xfId="10110"/>
    <cellStyle name="20% - Accent5 8 3 2 13 2" xfId="31750"/>
    <cellStyle name="20% - Accent5 8 3 2 14" xfId="5138"/>
    <cellStyle name="20% - Accent5 8 3 2 15" xfId="26838"/>
    <cellStyle name="20% - Accent5 8 3 2 16" xfId="51401"/>
    <cellStyle name="20% - Accent5 8 3 2 2" xfId="2889"/>
    <cellStyle name="20% - Accent5 8 3 2 2 10" xfId="27263"/>
    <cellStyle name="20% - Accent5 8 3 2 2 11" xfId="51402"/>
    <cellStyle name="20% - Accent5 8 3 2 2 2" xfId="4522"/>
    <cellStyle name="20% - Accent5 8 3 2 2 2 10" xfId="51403"/>
    <cellStyle name="20% - Accent5 8 3 2 2 2 2" xfId="9071"/>
    <cellStyle name="20% - Accent5 8 3 2 2 2 2 2" xfId="14635"/>
    <cellStyle name="20% - Accent5 8 3 2 2 2 2 2 2" xfId="36247"/>
    <cellStyle name="20% - Accent5 8 3 2 2 2 2 2 3" xfId="51405"/>
    <cellStyle name="20% - Accent5 8 3 2 2 2 2 3" xfId="30713"/>
    <cellStyle name="20% - Accent5 8 3 2 2 2 2 4" xfId="51404"/>
    <cellStyle name="20% - Accent5 8 3 2 2 2 3" xfId="17082"/>
    <cellStyle name="20% - Accent5 8 3 2 2 2 3 2" xfId="38675"/>
    <cellStyle name="20% - Accent5 8 3 2 2 2 3 2 2" xfId="51407"/>
    <cellStyle name="20% - Accent5 8 3 2 2 2 3 3" xfId="51406"/>
    <cellStyle name="20% - Accent5 8 3 2 2 2 4" xfId="19879"/>
    <cellStyle name="20% - Accent5 8 3 2 2 2 4 2" xfId="41458"/>
    <cellStyle name="20% - Accent5 8 3 2 2 2 4 3" xfId="51408"/>
    <cellStyle name="20% - Accent5 8 3 2 2 2 5" xfId="22664"/>
    <cellStyle name="20% - Accent5 8 3 2 2 2 5 2" xfId="44241"/>
    <cellStyle name="20% - Accent5 8 3 2 2 2 6" xfId="25517"/>
    <cellStyle name="20% - Accent5 8 3 2 2 2 6 2" xfId="47092"/>
    <cellStyle name="20% - Accent5 8 3 2 2 2 7" xfId="11864"/>
    <cellStyle name="20% - Accent5 8 3 2 2 2 7 2" xfId="33487"/>
    <cellStyle name="20% - Accent5 8 3 2 2 2 8" xfId="6650"/>
    <cellStyle name="20% - Accent5 8 3 2 2 2 9" xfId="28298"/>
    <cellStyle name="20% - Accent5 8 3 2 2 3" xfId="8036"/>
    <cellStyle name="20% - Accent5 8 3 2 2 3 2" xfId="13600"/>
    <cellStyle name="20% - Accent5 8 3 2 2 3 2 2" xfId="35212"/>
    <cellStyle name="20% - Accent5 8 3 2 2 3 2 3" xfId="51410"/>
    <cellStyle name="20% - Accent5 8 3 2 2 3 3" xfId="29678"/>
    <cellStyle name="20% - Accent5 8 3 2 2 3 4" xfId="51409"/>
    <cellStyle name="20% - Accent5 8 3 2 2 4" xfId="16047"/>
    <cellStyle name="20% - Accent5 8 3 2 2 4 2" xfId="37640"/>
    <cellStyle name="20% - Accent5 8 3 2 2 4 2 2" xfId="51412"/>
    <cellStyle name="20% - Accent5 8 3 2 2 4 3" xfId="51411"/>
    <cellStyle name="20% - Accent5 8 3 2 2 5" xfId="18844"/>
    <cellStyle name="20% - Accent5 8 3 2 2 5 2" xfId="40423"/>
    <cellStyle name="20% - Accent5 8 3 2 2 5 3" xfId="51413"/>
    <cellStyle name="20% - Accent5 8 3 2 2 6" xfId="21627"/>
    <cellStyle name="20% - Accent5 8 3 2 2 6 2" xfId="43206"/>
    <cellStyle name="20% - Accent5 8 3 2 2 7" xfId="24482"/>
    <cellStyle name="20% - Accent5 8 3 2 2 7 2" xfId="46057"/>
    <cellStyle name="20% - Accent5 8 3 2 2 8" xfId="10829"/>
    <cellStyle name="20% - Accent5 8 3 2 2 8 2" xfId="32452"/>
    <cellStyle name="20% - Accent5 8 3 2 2 9" xfId="5566"/>
    <cellStyle name="20% - Accent5 8 3 2 3" xfId="3267"/>
    <cellStyle name="20% - Accent5 8 3 2 3 10" xfId="27608"/>
    <cellStyle name="20% - Accent5 8 3 2 3 11" xfId="51414"/>
    <cellStyle name="20% - Accent5 8 3 2 3 2" xfId="4867"/>
    <cellStyle name="20% - Accent5 8 3 2 3 2 10" xfId="51415"/>
    <cellStyle name="20% - Accent5 8 3 2 3 2 2" xfId="9416"/>
    <cellStyle name="20% - Accent5 8 3 2 3 2 2 2" xfId="14980"/>
    <cellStyle name="20% - Accent5 8 3 2 3 2 2 2 2" xfId="36592"/>
    <cellStyle name="20% - Accent5 8 3 2 3 2 2 3" xfId="31058"/>
    <cellStyle name="20% - Accent5 8 3 2 3 2 2 4" xfId="51416"/>
    <cellStyle name="20% - Accent5 8 3 2 3 2 3" xfId="17427"/>
    <cellStyle name="20% - Accent5 8 3 2 3 2 3 2" xfId="39020"/>
    <cellStyle name="20% - Accent5 8 3 2 3 2 4" xfId="20224"/>
    <cellStyle name="20% - Accent5 8 3 2 3 2 4 2" xfId="41803"/>
    <cellStyle name="20% - Accent5 8 3 2 3 2 5" xfId="23009"/>
    <cellStyle name="20% - Accent5 8 3 2 3 2 5 2" xfId="44586"/>
    <cellStyle name="20% - Accent5 8 3 2 3 2 6" xfId="25862"/>
    <cellStyle name="20% - Accent5 8 3 2 3 2 6 2" xfId="47437"/>
    <cellStyle name="20% - Accent5 8 3 2 3 2 7" xfId="12209"/>
    <cellStyle name="20% - Accent5 8 3 2 3 2 7 2" xfId="33832"/>
    <cellStyle name="20% - Accent5 8 3 2 3 2 8" xfId="6997"/>
    <cellStyle name="20% - Accent5 8 3 2 3 2 9" xfId="28643"/>
    <cellStyle name="20% - Accent5 8 3 2 3 3" xfId="8381"/>
    <cellStyle name="20% - Accent5 8 3 2 3 3 2" xfId="13945"/>
    <cellStyle name="20% - Accent5 8 3 2 3 3 2 2" xfId="35557"/>
    <cellStyle name="20% - Accent5 8 3 2 3 3 2 3" xfId="51418"/>
    <cellStyle name="20% - Accent5 8 3 2 3 3 3" xfId="30023"/>
    <cellStyle name="20% - Accent5 8 3 2 3 3 4" xfId="51417"/>
    <cellStyle name="20% - Accent5 8 3 2 3 4" xfId="16392"/>
    <cellStyle name="20% - Accent5 8 3 2 3 4 2" xfId="37985"/>
    <cellStyle name="20% - Accent5 8 3 2 3 4 3" xfId="51419"/>
    <cellStyle name="20% - Accent5 8 3 2 3 5" xfId="19189"/>
    <cellStyle name="20% - Accent5 8 3 2 3 5 2" xfId="40768"/>
    <cellStyle name="20% - Accent5 8 3 2 3 6" xfId="21974"/>
    <cellStyle name="20% - Accent5 8 3 2 3 6 2" xfId="43551"/>
    <cellStyle name="20% - Accent5 8 3 2 3 7" xfId="24827"/>
    <cellStyle name="20% - Accent5 8 3 2 3 7 2" xfId="46402"/>
    <cellStyle name="20% - Accent5 8 3 2 3 8" xfId="11174"/>
    <cellStyle name="20% - Accent5 8 3 2 3 8 2" xfId="32797"/>
    <cellStyle name="20% - Accent5 8 3 2 3 9" xfId="5911"/>
    <cellStyle name="20% - Accent5 8 3 2 4" xfId="2365"/>
    <cellStyle name="20% - Accent5 8 3 2 4 10" xfId="51420"/>
    <cellStyle name="20% - Accent5 8 3 2 4 2" xfId="4099"/>
    <cellStyle name="20% - Accent5 8 3 2 4 2 2" xfId="14212"/>
    <cellStyle name="20% - Accent5 8 3 2 4 2 2 2" xfId="35824"/>
    <cellStyle name="20% - Accent5 8 3 2 4 2 3" xfId="8648"/>
    <cellStyle name="20% - Accent5 8 3 2 4 2 4" xfId="30290"/>
    <cellStyle name="20% - Accent5 8 3 2 4 2 5" xfId="51421"/>
    <cellStyle name="20% - Accent5 8 3 2 4 3" xfId="16659"/>
    <cellStyle name="20% - Accent5 8 3 2 4 3 2" xfId="38252"/>
    <cellStyle name="20% - Accent5 8 3 2 4 4" xfId="19456"/>
    <cellStyle name="20% - Accent5 8 3 2 4 4 2" xfId="41035"/>
    <cellStyle name="20% - Accent5 8 3 2 4 5" xfId="22241"/>
    <cellStyle name="20% - Accent5 8 3 2 4 5 2" xfId="43818"/>
    <cellStyle name="20% - Accent5 8 3 2 4 6" xfId="25094"/>
    <cellStyle name="20% - Accent5 8 3 2 4 6 2" xfId="46669"/>
    <cellStyle name="20% - Accent5 8 3 2 4 7" xfId="11441"/>
    <cellStyle name="20% - Accent5 8 3 2 4 7 2" xfId="33064"/>
    <cellStyle name="20% - Accent5 8 3 2 4 8" xfId="6178"/>
    <cellStyle name="20% - Accent5 8 3 2 4 9" xfId="27875"/>
    <cellStyle name="20% - Accent5 8 3 2 5" xfId="3557"/>
    <cellStyle name="20% - Accent5 8 3 2 5 10" xfId="51422"/>
    <cellStyle name="20% - Accent5 8 3 2 5 2" xfId="9763"/>
    <cellStyle name="20% - Accent5 8 3 2 5 2 2" xfId="15325"/>
    <cellStyle name="20% - Accent5 8 3 2 5 2 2 2" xfId="36937"/>
    <cellStyle name="20% - Accent5 8 3 2 5 2 3" xfId="31403"/>
    <cellStyle name="20% - Accent5 8 3 2 5 2 4" xfId="51423"/>
    <cellStyle name="20% - Accent5 8 3 2 5 3" xfId="17772"/>
    <cellStyle name="20% - Accent5 8 3 2 5 3 2" xfId="39365"/>
    <cellStyle name="20% - Accent5 8 3 2 5 4" xfId="20569"/>
    <cellStyle name="20% - Accent5 8 3 2 5 4 2" xfId="42148"/>
    <cellStyle name="20% - Accent5 8 3 2 5 5" xfId="23354"/>
    <cellStyle name="20% - Accent5 8 3 2 5 5 2" xfId="44931"/>
    <cellStyle name="20% - Accent5 8 3 2 5 6" xfId="26207"/>
    <cellStyle name="20% - Accent5 8 3 2 5 6 2" xfId="47782"/>
    <cellStyle name="20% - Accent5 8 3 2 5 7" xfId="12554"/>
    <cellStyle name="20% - Accent5 8 3 2 5 7 2" xfId="34177"/>
    <cellStyle name="20% - Accent5 8 3 2 5 8" xfId="7345"/>
    <cellStyle name="20% - Accent5 8 3 2 5 9" xfId="28988"/>
    <cellStyle name="20% - Accent5 8 3 2 6" xfId="7613"/>
    <cellStyle name="20% - Accent5 8 3 2 6 2" xfId="18117"/>
    <cellStyle name="20% - Accent5 8 3 2 6 2 2" xfId="39710"/>
    <cellStyle name="20% - Accent5 8 3 2 6 3" xfId="20914"/>
    <cellStyle name="20% - Accent5 8 3 2 6 3 2" xfId="42493"/>
    <cellStyle name="20% - Accent5 8 3 2 6 4" xfId="23699"/>
    <cellStyle name="20% - Accent5 8 3 2 6 4 2" xfId="45276"/>
    <cellStyle name="20% - Accent5 8 3 2 6 5" xfId="26552"/>
    <cellStyle name="20% - Accent5 8 3 2 6 5 2" xfId="48127"/>
    <cellStyle name="20% - Accent5 8 3 2 6 6" xfId="12909"/>
    <cellStyle name="20% - Accent5 8 3 2 6 6 2" xfId="34522"/>
    <cellStyle name="20% - Accent5 8 3 2 6 7" xfId="29255"/>
    <cellStyle name="20% - Accent5 8 3 2 6 8" xfId="51424"/>
    <cellStyle name="20% - Accent5 8 3 2 7" xfId="10482"/>
    <cellStyle name="20% - Accent5 8 3 2 7 2" xfId="32107"/>
    <cellStyle name="20% - Accent5 8 3 2 8" xfId="13177"/>
    <cellStyle name="20% - Accent5 8 3 2 8 2" xfId="34789"/>
    <cellStyle name="20% - Accent5 8 3 2 9" xfId="15701"/>
    <cellStyle name="20% - Accent5 8 3 2 9 2" xfId="37295"/>
    <cellStyle name="20% - Accent5 8 3 3" xfId="289"/>
    <cellStyle name="20% - Accent5 8 3 3 10" xfId="18591"/>
    <cellStyle name="20% - Accent5 8 3 3 10 2" xfId="40170"/>
    <cellStyle name="20% - Accent5 8 3 3 11" xfId="21374"/>
    <cellStyle name="20% - Accent5 8 3 3 11 2" xfId="42953"/>
    <cellStyle name="20% - Accent5 8 3 3 12" xfId="24229"/>
    <cellStyle name="20% - Accent5 8 3 3 12 2" xfId="45804"/>
    <cellStyle name="20% - Accent5 8 3 3 13" xfId="10202"/>
    <cellStyle name="20% - Accent5 8 3 3 13 2" xfId="31842"/>
    <cellStyle name="20% - Accent5 8 3 3 14" xfId="5139"/>
    <cellStyle name="20% - Accent5 8 3 3 15" xfId="26839"/>
    <cellStyle name="20% - Accent5 8 3 3 16" xfId="51425"/>
    <cellStyle name="20% - Accent5 8 3 3 2" xfId="2981"/>
    <cellStyle name="20% - Accent5 8 3 3 2 10" xfId="27355"/>
    <cellStyle name="20% - Accent5 8 3 3 2 11" xfId="51426"/>
    <cellStyle name="20% - Accent5 8 3 3 2 2" xfId="4614"/>
    <cellStyle name="20% - Accent5 8 3 3 2 2 10" xfId="51427"/>
    <cellStyle name="20% - Accent5 8 3 3 2 2 2" xfId="9163"/>
    <cellStyle name="20% - Accent5 8 3 3 2 2 2 2" xfId="14727"/>
    <cellStyle name="20% - Accent5 8 3 3 2 2 2 2 2" xfId="36339"/>
    <cellStyle name="20% - Accent5 8 3 3 2 2 2 3" xfId="30805"/>
    <cellStyle name="20% - Accent5 8 3 3 2 2 2 4" xfId="51428"/>
    <cellStyle name="20% - Accent5 8 3 3 2 2 3" xfId="17174"/>
    <cellStyle name="20% - Accent5 8 3 3 2 2 3 2" xfId="38767"/>
    <cellStyle name="20% - Accent5 8 3 3 2 2 4" xfId="19971"/>
    <cellStyle name="20% - Accent5 8 3 3 2 2 4 2" xfId="41550"/>
    <cellStyle name="20% - Accent5 8 3 3 2 2 5" xfId="22756"/>
    <cellStyle name="20% - Accent5 8 3 3 2 2 5 2" xfId="44333"/>
    <cellStyle name="20% - Accent5 8 3 3 2 2 6" xfId="25609"/>
    <cellStyle name="20% - Accent5 8 3 3 2 2 6 2" xfId="47184"/>
    <cellStyle name="20% - Accent5 8 3 3 2 2 7" xfId="11956"/>
    <cellStyle name="20% - Accent5 8 3 3 2 2 7 2" xfId="33579"/>
    <cellStyle name="20% - Accent5 8 3 3 2 2 8" xfId="6742"/>
    <cellStyle name="20% - Accent5 8 3 3 2 2 9" xfId="28390"/>
    <cellStyle name="20% - Accent5 8 3 3 2 3" xfId="8128"/>
    <cellStyle name="20% - Accent5 8 3 3 2 3 2" xfId="13692"/>
    <cellStyle name="20% - Accent5 8 3 3 2 3 2 2" xfId="35304"/>
    <cellStyle name="20% - Accent5 8 3 3 2 3 2 3" xfId="51430"/>
    <cellStyle name="20% - Accent5 8 3 3 2 3 3" xfId="29770"/>
    <cellStyle name="20% - Accent5 8 3 3 2 3 4" xfId="51429"/>
    <cellStyle name="20% - Accent5 8 3 3 2 4" xfId="16139"/>
    <cellStyle name="20% - Accent5 8 3 3 2 4 2" xfId="37732"/>
    <cellStyle name="20% - Accent5 8 3 3 2 4 3" xfId="51431"/>
    <cellStyle name="20% - Accent5 8 3 3 2 5" xfId="18936"/>
    <cellStyle name="20% - Accent5 8 3 3 2 5 2" xfId="40515"/>
    <cellStyle name="20% - Accent5 8 3 3 2 6" xfId="21719"/>
    <cellStyle name="20% - Accent5 8 3 3 2 6 2" xfId="43298"/>
    <cellStyle name="20% - Accent5 8 3 3 2 7" xfId="24574"/>
    <cellStyle name="20% - Accent5 8 3 3 2 7 2" xfId="46149"/>
    <cellStyle name="20% - Accent5 8 3 3 2 8" xfId="10921"/>
    <cellStyle name="20% - Accent5 8 3 3 2 8 2" xfId="32544"/>
    <cellStyle name="20% - Accent5 8 3 3 2 9" xfId="5658"/>
    <cellStyle name="20% - Accent5 8 3 3 3" xfId="3359"/>
    <cellStyle name="20% - Accent5 8 3 3 3 10" xfId="27700"/>
    <cellStyle name="20% - Accent5 8 3 3 3 11" xfId="51432"/>
    <cellStyle name="20% - Accent5 8 3 3 3 2" xfId="4959"/>
    <cellStyle name="20% - Accent5 8 3 3 3 2 10" xfId="51433"/>
    <cellStyle name="20% - Accent5 8 3 3 3 2 2" xfId="9508"/>
    <cellStyle name="20% - Accent5 8 3 3 3 2 2 2" xfId="15072"/>
    <cellStyle name="20% - Accent5 8 3 3 3 2 2 2 2" xfId="36684"/>
    <cellStyle name="20% - Accent5 8 3 3 3 2 2 3" xfId="31150"/>
    <cellStyle name="20% - Accent5 8 3 3 3 2 3" xfId="17519"/>
    <cellStyle name="20% - Accent5 8 3 3 3 2 3 2" xfId="39112"/>
    <cellStyle name="20% - Accent5 8 3 3 3 2 4" xfId="20316"/>
    <cellStyle name="20% - Accent5 8 3 3 3 2 4 2" xfId="41895"/>
    <cellStyle name="20% - Accent5 8 3 3 3 2 5" xfId="23101"/>
    <cellStyle name="20% - Accent5 8 3 3 3 2 5 2" xfId="44678"/>
    <cellStyle name="20% - Accent5 8 3 3 3 2 6" xfId="25954"/>
    <cellStyle name="20% - Accent5 8 3 3 3 2 6 2" xfId="47529"/>
    <cellStyle name="20% - Accent5 8 3 3 3 2 7" xfId="12301"/>
    <cellStyle name="20% - Accent5 8 3 3 3 2 7 2" xfId="33924"/>
    <cellStyle name="20% - Accent5 8 3 3 3 2 8" xfId="7089"/>
    <cellStyle name="20% - Accent5 8 3 3 3 2 9" xfId="28735"/>
    <cellStyle name="20% - Accent5 8 3 3 3 3" xfId="8473"/>
    <cellStyle name="20% - Accent5 8 3 3 3 3 2" xfId="14037"/>
    <cellStyle name="20% - Accent5 8 3 3 3 3 2 2" xfId="35649"/>
    <cellStyle name="20% - Accent5 8 3 3 3 3 3" xfId="30115"/>
    <cellStyle name="20% - Accent5 8 3 3 3 4" xfId="16484"/>
    <cellStyle name="20% - Accent5 8 3 3 3 4 2" xfId="38077"/>
    <cellStyle name="20% - Accent5 8 3 3 3 5" xfId="19281"/>
    <cellStyle name="20% - Accent5 8 3 3 3 5 2" xfId="40860"/>
    <cellStyle name="20% - Accent5 8 3 3 3 6" xfId="22066"/>
    <cellStyle name="20% - Accent5 8 3 3 3 6 2" xfId="43643"/>
    <cellStyle name="20% - Accent5 8 3 3 3 7" xfId="24919"/>
    <cellStyle name="20% - Accent5 8 3 3 3 7 2" xfId="46494"/>
    <cellStyle name="20% - Accent5 8 3 3 3 8" xfId="11266"/>
    <cellStyle name="20% - Accent5 8 3 3 3 8 2" xfId="32889"/>
    <cellStyle name="20% - Accent5 8 3 3 3 9" xfId="6003"/>
    <cellStyle name="20% - Accent5 8 3 3 4" xfId="2366"/>
    <cellStyle name="20% - Accent5 8 3 3 4 10" xfId="51434"/>
    <cellStyle name="20% - Accent5 8 3 3 4 2" xfId="4100"/>
    <cellStyle name="20% - Accent5 8 3 3 4 2 2" xfId="14213"/>
    <cellStyle name="20% - Accent5 8 3 3 4 2 2 2" xfId="35825"/>
    <cellStyle name="20% - Accent5 8 3 3 4 2 3" xfId="8649"/>
    <cellStyle name="20% - Accent5 8 3 3 4 2 4" xfId="30291"/>
    <cellStyle name="20% - Accent5 8 3 3 4 2 5" xfId="51435"/>
    <cellStyle name="20% - Accent5 8 3 3 4 3" xfId="16660"/>
    <cellStyle name="20% - Accent5 8 3 3 4 3 2" xfId="38253"/>
    <cellStyle name="20% - Accent5 8 3 3 4 4" xfId="19457"/>
    <cellStyle name="20% - Accent5 8 3 3 4 4 2" xfId="41036"/>
    <cellStyle name="20% - Accent5 8 3 3 4 5" xfId="22242"/>
    <cellStyle name="20% - Accent5 8 3 3 4 5 2" xfId="43819"/>
    <cellStyle name="20% - Accent5 8 3 3 4 6" xfId="25095"/>
    <cellStyle name="20% - Accent5 8 3 3 4 6 2" xfId="46670"/>
    <cellStyle name="20% - Accent5 8 3 3 4 7" xfId="11442"/>
    <cellStyle name="20% - Accent5 8 3 3 4 7 2" xfId="33065"/>
    <cellStyle name="20% - Accent5 8 3 3 4 8" xfId="6179"/>
    <cellStyle name="20% - Accent5 8 3 3 4 9" xfId="27876"/>
    <cellStyle name="20% - Accent5 8 3 3 5" xfId="3558"/>
    <cellStyle name="20% - Accent5 8 3 3 5 10" xfId="51436"/>
    <cellStyle name="20% - Accent5 8 3 3 5 2" xfId="9855"/>
    <cellStyle name="20% - Accent5 8 3 3 5 2 2" xfId="15417"/>
    <cellStyle name="20% - Accent5 8 3 3 5 2 2 2" xfId="37029"/>
    <cellStyle name="20% - Accent5 8 3 3 5 2 3" xfId="31495"/>
    <cellStyle name="20% - Accent5 8 3 3 5 3" xfId="17864"/>
    <cellStyle name="20% - Accent5 8 3 3 5 3 2" xfId="39457"/>
    <cellStyle name="20% - Accent5 8 3 3 5 4" xfId="20661"/>
    <cellStyle name="20% - Accent5 8 3 3 5 4 2" xfId="42240"/>
    <cellStyle name="20% - Accent5 8 3 3 5 5" xfId="23446"/>
    <cellStyle name="20% - Accent5 8 3 3 5 5 2" xfId="45023"/>
    <cellStyle name="20% - Accent5 8 3 3 5 6" xfId="26299"/>
    <cellStyle name="20% - Accent5 8 3 3 5 6 2" xfId="47874"/>
    <cellStyle name="20% - Accent5 8 3 3 5 7" xfId="12646"/>
    <cellStyle name="20% - Accent5 8 3 3 5 7 2" xfId="34269"/>
    <cellStyle name="20% - Accent5 8 3 3 5 8" xfId="7437"/>
    <cellStyle name="20% - Accent5 8 3 3 5 9" xfId="29080"/>
    <cellStyle name="20% - Accent5 8 3 3 6" xfId="7614"/>
    <cellStyle name="20% - Accent5 8 3 3 6 2" xfId="18209"/>
    <cellStyle name="20% - Accent5 8 3 3 6 2 2" xfId="39802"/>
    <cellStyle name="20% - Accent5 8 3 3 6 3" xfId="21006"/>
    <cellStyle name="20% - Accent5 8 3 3 6 3 2" xfId="42585"/>
    <cellStyle name="20% - Accent5 8 3 3 6 4" xfId="23791"/>
    <cellStyle name="20% - Accent5 8 3 3 6 4 2" xfId="45368"/>
    <cellStyle name="20% - Accent5 8 3 3 6 5" xfId="26644"/>
    <cellStyle name="20% - Accent5 8 3 3 6 5 2" xfId="48219"/>
    <cellStyle name="20% - Accent5 8 3 3 6 6" xfId="13001"/>
    <cellStyle name="20% - Accent5 8 3 3 6 6 2" xfId="34614"/>
    <cellStyle name="20% - Accent5 8 3 3 6 7" xfId="29256"/>
    <cellStyle name="20% - Accent5 8 3 3 7" xfId="10574"/>
    <cellStyle name="20% - Accent5 8 3 3 7 2" xfId="32199"/>
    <cellStyle name="20% - Accent5 8 3 3 8" xfId="13178"/>
    <cellStyle name="20% - Accent5 8 3 3 8 2" xfId="34790"/>
    <cellStyle name="20% - Accent5 8 3 3 9" xfId="15793"/>
    <cellStyle name="20% - Accent5 8 3 3 9 2" xfId="37387"/>
    <cellStyle name="20% - Accent5 8 3 4" xfId="2751"/>
    <cellStyle name="20% - Accent5 8 3 4 10" xfId="27125"/>
    <cellStyle name="20% - Accent5 8 3 4 11" xfId="51437"/>
    <cellStyle name="20% - Accent5 8 3 4 2" xfId="4384"/>
    <cellStyle name="20% - Accent5 8 3 4 2 10" xfId="51438"/>
    <cellStyle name="20% - Accent5 8 3 4 2 2" xfId="8933"/>
    <cellStyle name="20% - Accent5 8 3 4 2 2 2" xfId="14497"/>
    <cellStyle name="20% - Accent5 8 3 4 2 2 2 2" xfId="36109"/>
    <cellStyle name="20% - Accent5 8 3 4 2 2 3" xfId="30575"/>
    <cellStyle name="20% - Accent5 8 3 4 2 2 4" xfId="51439"/>
    <cellStyle name="20% - Accent5 8 3 4 2 3" xfId="16944"/>
    <cellStyle name="20% - Accent5 8 3 4 2 3 2" xfId="38537"/>
    <cellStyle name="20% - Accent5 8 3 4 2 4" xfId="19741"/>
    <cellStyle name="20% - Accent5 8 3 4 2 4 2" xfId="41320"/>
    <cellStyle name="20% - Accent5 8 3 4 2 5" xfId="22526"/>
    <cellStyle name="20% - Accent5 8 3 4 2 5 2" xfId="44103"/>
    <cellStyle name="20% - Accent5 8 3 4 2 6" xfId="25379"/>
    <cellStyle name="20% - Accent5 8 3 4 2 6 2" xfId="46954"/>
    <cellStyle name="20% - Accent5 8 3 4 2 7" xfId="11726"/>
    <cellStyle name="20% - Accent5 8 3 4 2 7 2" xfId="33349"/>
    <cellStyle name="20% - Accent5 8 3 4 2 8" xfId="6512"/>
    <cellStyle name="20% - Accent5 8 3 4 2 9" xfId="28160"/>
    <cellStyle name="20% - Accent5 8 3 4 3" xfId="7898"/>
    <cellStyle name="20% - Accent5 8 3 4 3 2" xfId="13462"/>
    <cellStyle name="20% - Accent5 8 3 4 3 2 2" xfId="35074"/>
    <cellStyle name="20% - Accent5 8 3 4 3 2 3" xfId="51441"/>
    <cellStyle name="20% - Accent5 8 3 4 3 3" xfId="29540"/>
    <cellStyle name="20% - Accent5 8 3 4 3 4" xfId="51440"/>
    <cellStyle name="20% - Accent5 8 3 4 4" xfId="15909"/>
    <cellStyle name="20% - Accent5 8 3 4 4 2" xfId="37502"/>
    <cellStyle name="20% - Accent5 8 3 4 4 3" xfId="51442"/>
    <cellStyle name="20% - Accent5 8 3 4 5" xfId="18706"/>
    <cellStyle name="20% - Accent5 8 3 4 5 2" xfId="40285"/>
    <cellStyle name="20% - Accent5 8 3 4 6" xfId="21489"/>
    <cellStyle name="20% - Accent5 8 3 4 6 2" xfId="43068"/>
    <cellStyle name="20% - Accent5 8 3 4 7" xfId="24344"/>
    <cellStyle name="20% - Accent5 8 3 4 7 2" xfId="45919"/>
    <cellStyle name="20% - Accent5 8 3 4 8" xfId="10691"/>
    <cellStyle name="20% - Accent5 8 3 4 8 2" xfId="32314"/>
    <cellStyle name="20% - Accent5 8 3 4 9" xfId="5428"/>
    <cellStyle name="20% - Accent5 8 3 5" xfId="3109"/>
    <cellStyle name="20% - Accent5 8 3 5 10" xfId="27470"/>
    <cellStyle name="20% - Accent5 8 3 5 11" xfId="51443"/>
    <cellStyle name="20% - Accent5 8 3 5 2" xfId="4729"/>
    <cellStyle name="20% - Accent5 8 3 5 2 10" xfId="51444"/>
    <cellStyle name="20% - Accent5 8 3 5 2 2" xfId="9278"/>
    <cellStyle name="20% - Accent5 8 3 5 2 2 2" xfId="14842"/>
    <cellStyle name="20% - Accent5 8 3 5 2 2 2 2" xfId="36454"/>
    <cellStyle name="20% - Accent5 8 3 5 2 2 3" xfId="30920"/>
    <cellStyle name="20% - Accent5 8 3 5 2 3" xfId="17289"/>
    <cellStyle name="20% - Accent5 8 3 5 2 3 2" xfId="38882"/>
    <cellStyle name="20% - Accent5 8 3 5 2 4" xfId="20086"/>
    <cellStyle name="20% - Accent5 8 3 5 2 4 2" xfId="41665"/>
    <cellStyle name="20% - Accent5 8 3 5 2 5" xfId="22871"/>
    <cellStyle name="20% - Accent5 8 3 5 2 5 2" xfId="44448"/>
    <cellStyle name="20% - Accent5 8 3 5 2 6" xfId="25724"/>
    <cellStyle name="20% - Accent5 8 3 5 2 6 2" xfId="47299"/>
    <cellStyle name="20% - Accent5 8 3 5 2 7" xfId="12071"/>
    <cellStyle name="20% - Accent5 8 3 5 2 7 2" xfId="33694"/>
    <cellStyle name="20% - Accent5 8 3 5 2 8" xfId="6859"/>
    <cellStyle name="20% - Accent5 8 3 5 2 9" xfId="28505"/>
    <cellStyle name="20% - Accent5 8 3 5 3" xfId="8243"/>
    <cellStyle name="20% - Accent5 8 3 5 3 2" xfId="13807"/>
    <cellStyle name="20% - Accent5 8 3 5 3 2 2" xfId="35419"/>
    <cellStyle name="20% - Accent5 8 3 5 3 3" xfId="29885"/>
    <cellStyle name="20% - Accent5 8 3 5 4" xfId="16254"/>
    <cellStyle name="20% - Accent5 8 3 5 4 2" xfId="37847"/>
    <cellStyle name="20% - Accent5 8 3 5 5" xfId="19051"/>
    <cellStyle name="20% - Accent5 8 3 5 5 2" xfId="40630"/>
    <cellStyle name="20% - Accent5 8 3 5 6" xfId="21836"/>
    <cellStyle name="20% - Accent5 8 3 5 6 2" xfId="43413"/>
    <cellStyle name="20% - Accent5 8 3 5 7" xfId="24689"/>
    <cellStyle name="20% - Accent5 8 3 5 7 2" xfId="46264"/>
    <cellStyle name="20% - Accent5 8 3 5 8" xfId="11036"/>
    <cellStyle name="20% - Accent5 8 3 5 8 2" xfId="32659"/>
    <cellStyle name="20% - Accent5 8 3 5 9" xfId="5773"/>
    <cellStyle name="20% - Accent5 8 3 6" xfId="2364"/>
    <cellStyle name="20% - Accent5 8 3 6 10" xfId="51445"/>
    <cellStyle name="20% - Accent5 8 3 6 2" xfId="4098"/>
    <cellStyle name="20% - Accent5 8 3 6 2 2" xfId="14211"/>
    <cellStyle name="20% - Accent5 8 3 6 2 2 2" xfId="35823"/>
    <cellStyle name="20% - Accent5 8 3 6 2 3" xfId="8647"/>
    <cellStyle name="20% - Accent5 8 3 6 2 4" xfId="30289"/>
    <cellStyle name="20% - Accent5 8 3 6 2 5" xfId="51446"/>
    <cellStyle name="20% - Accent5 8 3 6 3" xfId="16658"/>
    <cellStyle name="20% - Accent5 8 3 6 3 2" xfId="38251"/>
    <cellStyle name="20% - Accent5 8 3 6 4" xfId="19455"/>
    <cellStyle name="20% - Accent5 8 3 6 4 2" xfId="41034"/>
    <cellStyle name="20% - Accent5 8 3 6 5" xfId="22240"/>
    <cellStyle name="20% - Accent5 8 3 6 5 2" xfId="43817"/>
    <cellStyle name="20% - Accent5 8 3 6 6" xfId="25093"/>
    <cellStyle name="20% - Accent5 8 3 6 6 2" xfId="46668"/>
    <cellStyle name="20% - Accent5 8 3 6 7" xfId="11440"/>
    <cellStyle name="20% - Accent5 8 3 6 7 2" xfId="33063"/>
    <cellStyle name="20% - Accent5 8 3 6 8" xfId="6177"/>
    <cellStyle name="20% - Accent5 8 3 6 9" xfId="27874"/>
    <cellStyle name="20% - Accent5 8 3 7" xfId="3556"/>
    <cellStyle name="20% - Accent5 8 3 7 10" xfId="51447"/>
    <cellStyle name="20% - Accent5 8 3 7 2" xfId="9625"/>
    <cellStyle name="20% - Accent5 8 3 7 2 2" xfId="15187"/>
    <cellStyle name="20% - Accent5 8 3 7 2 2 2" xfId="36799"/>
    <cellStyle name="20% - Accent5 8 3 7 2 3" xfId="31265"/>
    <cellStyle name="20% - Accent5 8 3 7 3" xfId="17634"/>
    <cellStyle name="20% - Accent5 8 3 7 3 2" xfId="39227"/>
    <cellStyle name="20% - Accent5 8 3 7 4" xfId="20431"/>
    <cellStyle name="20% - Accent5 8 3 7 4 2" xfId="42010"/>
    <cellStyle name="20% - Accent5 8 3 7 5" xfId="23216"/>
    <cellStyle name="20% - Accent5 8 3 7 5 2" xfId="44793"/>
    <cellStyle name="20% - Accent5 8 3 7 6" xfId="26069"/>
    <cellStyle name="20% - Accent5 8 3 7 6 2" xfId="47644"/>
    <cellStyle name="20% - Accent5 8 3 7 7" xfId="12416"/>
    <cellStyle name="20% - Accent5 8 3 7 7 2" xfId="34039"/>
    <cellStyle name="20% - Accent5 8 3 7 8" xfId="7207"/>
    <cellStyle name="20% - Accent5 8 3 7 9" xfId="28850"/>
    <cellStyle name="20% - Accent5 8 3 8" xfId="7612"/>
    <cellStyle name="20% - Accent5 8 3 8 2" xfId="17979"/>
    <cellStyle name="20% - Accent5 8 3 8 2 2" xfId="39572"/>
    <cellStyle name="20% - Accent5 8 3 8 3" xfId="20776"/>
    <cellStyle name="20% - Accent5 8 3 8 3 2" xfId="42355"/>
    <cellStyle name="20% - Accent5 8 3 8 4" xfId="23561"/>
    <cellStyle name="20% - Accent5 8 3 8 4 2" xfId="45138"/>
    <cellStyle name="20% - Accent5 8 3 8 5" xfId="26414"/>
    <cellStyle name="20% - Accent5 8 3 8 5 2" xfId="47989"/>
    <cellStyle name="20% - Accent5 8 3 8 6" xfId="12771"/>
    <cellStyle name="20% - Accent5 8 3 8 6 2" xfId="34384"/>
    <cellStyle name="20% - Accent5 8 3 8 7" xfId="29254"/>
    <cellStyle name="20% - Accent5 8 3 9" xfId="10344"/>
    <cellStyle name="20% - Accent5 8 3 9 2" xfId="31969"/>
    <cellStyle name="20% - Accent5 8 4" xfId="290"/>
    <cellStyle name="20% - Accent5 8 4 10" xfId="13179"/>
    <cellStyle name="20% - Accent5 8 4 10 2" xfId="34791"/>
    <cellStyle name="20% - Accent5 8 4 11" xfId="15587"/>
    <cellStyle name="20% - Accent5 8 4 11 2" xfId="37181"/>
    <cellStyle name="20% - Accent5 8 4 12" xfId="18385"/>
    <cellStyle name="20% - Accent5 8 4 12 2" xfId="39964"/>
    <cellStyle name="20% - Accent5 8 4 13" xfId="21168"/>
    <cellStyle name="20% - Accent5 8 4 13 2" xfId="42747"/>
    <cellStyle name="20% - Accent5 8 4 14" xfId="24023"/>
    <cellStyle name="20% - Accent5 8 4 14 2" xfId="45598"/>
    <cellStyle name="20% - Accent5 8 4 15" xfId="9996"/>
    <cellStyle name="20% - Accent5 8 4 15 2" xfId="31636"/>
    <cellStyle name="20% - Accent5 8 4 16" xfId="5140"/>
    <cellStyle name="20% - Accent5 8 4 17" xfId="26840"/>
    <cellStyle name="20% - Accent5 8 4 18" xfId="51448"/>
    <cellStyle name="20% - Accent5 8 4 2" xfId="291"/>
    <cellStyle name="20% - Accent5 8 4 2 10" xfId="18523"/>
    <cellStyle name="20% - Accent5 8 4 2 10 2" xfId="40102"/>
    <cellStyle name="20% - Accent5 8 4 2 11" xfId="21306"/>
    <cellStyle name="20% - Accent5 8 4 2 11 2" xfId="42885"/>
    <cellStyle name="20% - Accent5 8 4 2 12" xfId="24161"/>
    <cellStyle name="20% - Accent5 8 4 2 12 2" xfId="45736"/>
    <cellStyle name="20% - Accent5 8 4 2 13" xfId="10134"/>
    <cellStyle name="20% - Accent5 8 4 2 13 2" xfId="31774"/>
    <cellStyle name="20% - Accent5 8 4 2 14" xfId="5141"/>
    <cellStyle name="20% - Accent5 8 4 2 15" xfId="26841"/>
    <cellStyle name="20% - Accent5 8 4 2 16" xfId="51449"/>
    <cellStyle name="20% - Accent5 8 4 2 2" xfId="2913"/>
    <cellStyle name="20% - Accent5 8 4 2 2 10" xfId="27287"/>
    <cellStyle name="20% - Accent5 8 4 2 2 11" xfId="51450"/>
    <cellStyle name="20% - Accent5 8 4 2 2 2" xfId="4546"/>
    <cellStyle name="20% - Accent5 8 4 2 2 2 10" xfId="51451"/>
    <cellStyle name="20% - Accent5 8 4 2 2 2 2" xfId="9095"/>
    <cellStyle name="20% - Accent5 8 4 2 2 2 2 2" xfId="14659"/>
    <cellStyle name="20% - Accent5 8 4 2 2 2 2 2 2" xfId="36271"/>
    <cellStyle name="20% - Accent5 8 4 2 2 2 2 3" xfId="30737"/>
    <cellStyle name="20% - Accent5 8 4 2 2 2 2 4" xfId="51452"/>
    <cellStyle name="20% - Accent5 8 4 2 2 2 3" xfId="17106"/>
    <cellStyle name="20% - Accent5 8 4 2 2 2 3 2" xfId="38699"/>
    <cellStyle name="20% - Accent5 8 4 2 2 2 4" xfId="19903"/>
    <cellStyle name="20% - Accent5 8 4 2 2 2 4 2" xfId="41482"/>
    <cellStyle name="20% - Accent5 8 4 2 2 2 5" xfId="22688"/>
    <cellStyle name="20% - Accent5 8 4 2 2 2 5 2" xfId="44265"/>
    <cellStyle name="20% - Accent5 8 4 2 2 2 6" xfId="25541"/>
    <cellStyle name="20% - Accent5 8 4 2 2 2 6 2" xfId="47116"/>
    <cellStyle name="20% - Accent5 8 4 2 2 2 7" xfId="11888"/>
    <cellStyle name="20% - Accent5 8 4 2 2 2 7 2" xfId="33511"/>
    <cellStyle name="20% - Accent5 8 4 2 2 2 8" xfId="6674"/>
    <cellStyle name="20% - Accent5 8 4 2 2 2 9" xfId="28322"/>
    <cellStyle name="20% - Accent5 8 4 2 2 3" xfId="8060"/>
    <cellStyle name="20% - Accent5 8 4 2 2 3 2" xfId="13624"/>
    <cellStyle name="20% - Accent5 8 4 2 2 3 2 2" xfId="35236"/>
    <cellStyle name="20% - Accent5 8 4 2 2 3 2 3" xfId="51454"/>
    <cellStyle name="20% - Accent5 8 4 2 2 3 3" xfId="29702"/>
    <cellStyle name="20% - Accent5 8 4 2 2 3 4" xfId="51453"/>
    <cellStyle name="20% - Accent5 8 4 2 2 4" xfId="16071"/>
    <cellStyle name="20% - Accent5 8 4 2 2 4 2" xfId="37664"/>
    <cellStyle name="20% - Accent5 8 4 2 2 4 3" xfId="51455"/>
    <cellStyle name="20% - Accent5 8 4 2 2 5" xfId="18868"/>
    <cellStyle name="20% - Accent5 8 4 2 2 5 2" xfId="40447"/>
    <cellStyle name="20% - Accent5 8 4 2 2 6" xfId="21651"/>
    <cellStyle name="20% - Accent5 8 4 2 2 6 2" xfId="43230"/>
    <cellStyle name="20% - Accent5 8 4 2 2 7" xfId="24506"/>
    <cellStyle name="20% - Accent5 8 4 2 2 7 2" xfId="46081"/>
    <cellStyle name="20% - Accent5 8 4 2 2 8" xfId="10853"/>
    <cellStyle name="20% - Accent5 8 4 2 2 8 2" xfId="32476"/>
    <cellStyle name="20% - Accent5 8 4 2 2 9" xfId="5590"/>
    <cellStyle name="20% - Accent5 8 4 2 3" xfId="3291"/>
    <cellStyle name="20% - Accent5 8 4 2 3 10" xfId="27632"/>
    <cellStyle name="20% - Accent5 8 4 2 3 11" xfId="51456"/>
    <cellStyle name="20% - Accent5 8 4 2 3 2" xfId="4891"/>
    <cellStyle name="20% - Accent5 8 4 2 3 2 10" xfId="51457"/>
    <cellStyle name="20% - Accent5 8 4 2 3 2 2" xfId="9440"/>
    <cellStyle name="20% - Accent5 8 4 2 3 2 2 2" xfId="15004"/>
    <cellStyle name="20% - Accent5 8 4 2 3 2 2 2 2" xfId="36616"/>
    <cellStyle name="20% - Accent5 8 4 2 3 2 2 3" xfId="31082"/>
    <cellStyle name="20% - Accent5 8 4 2 3 2 3" xfId="17451"/>
    <cellStyle name="20% - Accent5 8 4 2 3 2 3 2" xfId="39044"/>
    <cellStyle name="20% - Accent5 8 4 2 3 2 4" xfId="20248"/>
    <cellStyle name="20% - Accent5 8 4 2 3 2 4 2" xfId="41827"/>
    <cellStyle name="20% - Accent5 8 4 2 3 2 5" xfId="23033"/>
    <cellStyle name="20% - Accent5 8 4 2 3 2 5 2" xfId="44610"/>
    <cellStyle name="20% - Accent5 8 4 2 3 2 6" xfId="25886"/>
    <cellStyle name="20% - Accent5 8 4 2 3 2 6 2" xfId="47461"/>
    <cellStyle name="20% - Accent5 8 4 2 3 2 7" xfId="12233"/>
    <cellStyle name="20% - Accent5 8 4 2 3 2 7 2" xfId="33856"/>
    <cellStyle name="20% - Accent5 8 4 2 3 2 8" xfId="7021"/>
    <cellStyle name="20% - Accent5 8 4 2 3 2 9" xfId="28667"/>
    <cellStyle name="20% - Accent5 8 4 2 3 3" xfId="8405"/>
    <cellStyle name="20% - Accent5 8 4 2 3 3 2" xfId="13969"/>
    <cellStyle name="20% - Accent5 8 4 2 3 3 2 2" xfId="35581"/>
    <cellStyle name="20% - Accent5 8 4 2 3 3 3" xfId="30047"/>
    <cellStyle name="20% - Accent5 8 4 2 3 4" xfId="16416"/>
    <cellStyle name="20% - Accent5 8 4 2 3 4 2" xfId="38009"/>
    <cellStyle name="20% - Accent5 8 4 2 3 5" xfId="19213"/>
    <cellStyle name="20% - Accent5 8 4 2 3 5 2" xfId="40792"/>
    <cellStyle name="20% - Accent5 8 4 2 3 6" xfId="21998"/>
    <cellStyle name="20% - Accent5 8 4 2 3 6 2" xfId="43575"/>
    <cellStyle name="20% - Accent5 8 4 2 3 7" xfId="24851"/>
    <cellStyle name="20% - Accent5 8 4 2 3 7 2" xfId="46426"/>
    <cellStyle name="20% - Accent5 8 4 2 3 8" xfId="11198"/>
    <cellStyle name="20% - Accent5 8 4 2 3 8 2" xfId="32821"/>
    <cellStyle name="20% - Accent5 8 4 2 3 9" xfId="5935"/>
    <cellStyle name="20% - Accent5 8 4 2 4" xfId="2368"/>
    <cellStyle name="20% - Accent5 8 4 2 4 10" xfId="51458"/>
    <cellStyle name="20% - Accent5 8 4 2 4 2" xfId="4102"/>
    <cellStyle name="20% - Accent5 8 4 2 4 2 2" xfId="14215"/>
    <cellStyle name="20% - Accent5 8 4 2 4 2 2 2" xfId="35827"/>
    <cellStyle name="20% - Accent5 8 4 2 4 2 3" xfId="8651"/>
    <cellStyle name="20% - Accent5 8 4 2 4 2 4" xfId="30293"/>
    <cellStyle name="20% - Accent5 8 4 2 4 2 5" xfId="51459"/>
    <cellStyle name="20% - Accent5 8 4 2 4 3" xfId="16662"/>
    <cellStyle name="20% - Accent5 8 4 2 4 3 2" xfId="38255"/>
    <cellStyle name="20% - Accent5 8 4 2 4 4" xfId="19459"/>
    <cellStyle name="20% - Accent5 8 4 2 4 4 2" xfId="41038"/>
    <cellStyle name="20% - Accent5 8 4 2 4 5" xfId="22244"/>
    <cellStyle name="20% - Accent5 8 4 2 4 5 2" xfId="43821"/>
    <cellStyle name="20% - Accent5 8 4 2 4 6" xfId="25097"/>
    <cellStyle name="20% - Accent5 8 4 2 4 6 2" xfId="46672"/>
    <cellStyle name="20% - Accent5 8 4 2 4 7" xfId="11444"/>
    <cellStyle name="20% - Accent5 8 4 2 4 7 2" xfId="33067"/>
    <cellStyle name="20% - Accent5 8 4 2 4 8" xfId="6181"/>
    <cellStyle name="20% - Accent5 8 4 2 4 9" xfId="27878"/>
    <cellStyle name="20% - Accent5 8 4 2 5" xfId="3560"/>
    <cellStyle name="20% - Accent5 8 4 2 5 10" xfId="51460"/>
    <cellStyle name="20% - Accent5 8 4 2 5 2" xfId="9787"/>
    <cellStyle name="20% - Accent5 8 4 2 5 2 2" xfId="15349"/>
    <cellStyle name="20% - Accent5 8 4 2 5 2 2 2" xfId="36961"/>
    <cellStyle name="20% - Accent5 8 4 2 5 2 3" xfId="31427"/>
    <cellStyle name="20% - Accent5 8 4 2 5 3" xfId="17796"/>
    <cellStyle name="20% - Accent5 8 4 2 5 3 2" xfId="39389"/>
    <cellStyle name="20% - Accent5 8 4 2 5 4" xfId="20593"/>
    <cellStyle name="20% - Accent5 8 4 2 5 4 2" xfId="42172"/>
    <cellStyle name="20% - Accent5 8 4 2 5 5" xfId="23378"/>
    <cellStyle name="20% - Accent5 8 4 2 5 5 2" xfId="44955"/>
    <cellStyle name="20% - Accent5 8 4 2 5 6" xfId="26231"/>
    <cellStyle name="20% - Accent5 8 4 2 5 6 2" xfId="47806"/>
    <cellStyle name="20% - Accent5 8 4 2 5 7" xfId="12578"/>
    <cellStyle name="20% - Accent5 8 4 2 5 7 2" xfId="34201"/>
    <cellStyle name="20% - Accent5 8 4 2 5 8" xfId="7369"/>
    <cellStyle name="20% - Accent5 8 4 2 5 9" xfId="29012"/>
    <cellStyle name="20% - Accent5 8 4 2 6" xfId="7616"/>
    <cellStyle name="20% - Accent5 8 4 2 6 2" xfId="18141"/>
    <cellStyle name="20% - Accent5 8 4 2 6 2 2" xfId="39734"/>
    <cellStyle name="20% - Accent5 8 4 2 6 3" xfId="20938"/>
    <cellStyle name="20% - Accent5 8 4 2 6 3 2" xfId="42517"/>
    <cellStyle name="20% - Accent5 8 4 2 6 4" xfId="23723"/>
    <cellStyle name="20% - Accent5 8 4 2 6 4 2" xfId="45300"/>
    <cellStyle name="20% - Accent5 8 4 2 6 5" xfId="26576"/>
    <cellStyle name="20% - Accent5 8 4 2 6 5 2" xfId="48151"/>
    <cellStyle name="20% - Accent5 8 4 2 6 6" xfId="12933"/>
    <cellStyle name="20% - Accent5 8 4 2 6 6 2" xfId="34546"/>
    <cellStyle name="20% - Accent5 8 4 2 6 7" xfId="29258"/>
    <cellStyle name="20% - Accent5 8 4 2 7" xfId="10506"/>
    <cellStyle name="20% - Accent5 8 4 2 7 2" xfId="32131"/>
    <cellStyle name="20% - Accent5 8 4 2 8" xfId="13180"/>
    <cellStyle name="20% - Accent5 8 4 2 8 2" xfId="34792"/>
    <cellStyle name="20% - Accent5 8 4 2 9" xfId="15725"/>
    <cellStyle name="20% - Accent5 8 4 2 9 2" xfId="37319"/>
    <cellStyle name="20% - Accent5 8 4 3" xfId="292"/>
    <cellStyle name="20% - Accent5 8 4 3 10" xfId="18615"/>
    <cellStyle name="20% - Accent5 8 4 3 10 2" xfId="40194"/>
    <cellStyle name="20% - Accent5 8 4 3 11" xfId="21398"/>
    <cellStyle name="20% - Accent5 8 4 3 11 2" xfId="42977"/>
    <cellStyle name="20% - Accent5 8 4 3 12" xfId="24253"/>
    <cellStyle name="20% - Accent5 8 4 3 12 2" xfId="45828"/>
    <cellStyle name="20% - Accent5 8 4 3 13" xfId="10226"/>
    <cellStyle name="20% - Accent5 8 4 3 13 2" xfId="31866"/>
    <cellStyle name="20% - Accent5 8 4 3 14" xfId="5142"/>
    <cellStyle name="20% - Accent5 8 4 3 15" xfId="26842"/>
    <cellStyle name="20% - Accent5 8 4 3 16" xfId="51461"/>
    <cellStyle name="20% - Accent5 8 4 3 2" xfId="3005"/>
    <cellStyle name="20% - Accent5 8 4 3 2 10" xfId="27379"/>
    <cellStyle name="20% - Accent5 8 4 3 2 11" xfId="51462"/>
    <cellStyle name="20% - Accent5 8 4 3 2 2" xfId="4638"/>
    <cellStyle name="20% - Accent5 8 4 3 2 2 10" xfId="51463"/>
    <cellStyle name="20% - Accent5 8 4 3 2 2 2" xfId="9187"/>
    <cellStyle name="20% - Accent5 8 4 3 2 2 2 2" xfId="14751"/>
    <cellStyle name="20% - Accent5 8 4 3 2 2 2 2 2" xfId="36363"/>
    <cellStyle name="20% - Accent5 8 4 3 2 2 2 3" xfId="30829"/>
    <cellStyle name="20% - Accent5 8 4 3 2 2 3" xfId="17198"/>
    <cellStyle name="20% - Accent5 8 4 3 2 2 3 2" xfId="38791"/>
    <cellStyle name="20% - Accent5 8 4 3 2 2 4" xfId="19995"/>
    <cellStyle name="20% - Accent5 8 4 3 2 2 4 2" xfId="41574"/>
    <cellStyle name="20% - Accent5 8 4 3 2 2 5" xfId="22780"/>
    <cellStyle name="20% - Accent5 8 4 3 2 2 5 2" xfId="44357"/>
    <cellStyle name="20% - Accent5 8 4 3 2 2 6" xfId="25633"/>
    <cellStyle name="20% - Accent5 8 4 3 2 2 6 2" xfId="47208"/>
    <cellStyle name="20% - Accent5 8 4 3 2 2 7" xfId="11980"/>
    <cellStyle name="20% - Accent5 8 4 3 2 2 7 2" xfId="33603"/>
    <cellStyle name="20% - Accent5 8 4 3 2 2 8" xfId="6766"/>
    <cellStyle name="20% - Accent5 8 4 3 2 2 9" xfId="28414"/>
    <cellStyle name="20% - Accent5 8 4 3 2 3" xfId="8152"/>
    <cellStyle name="20% - Accent5 8 4 3 2 3 2" xfId="13716"/>
    <cellStyle name="20% - Accent5 8 4 3 2 3 2 2" xfId="35328"/>
    <cellStyle name="20% - Accent5 8 4 3 2 3 3" xfId="29794"/>
    <cellStyle name="20% - Accent5 8 4 3 2 4" xfId="16163"/>
    <cellStyle name="20% - Accent5 8 4 3 2 4 2" xfId="37756"/>
    <cellStyle name="20% - Accent5 8 4 3 2 5" xfId="18960"/>
    <cellStyle name="20% - Accent5 8 4 3 2 5 2" xfId="40539"/>
    <cellStyle name="20% - Accent5 8 4 3 2 6" xfId="21743"/>
    <cellStyle name="20% - Accent5 8 4 3 2 6 2" xfId="43322"/>
    <cellStyle name="20% - Accent5 8 4 3 2 7" xfId="24598"/>
    <cellStyle name="20% - Accent5 8 4 3 2 7 2" xfId="46173"/>
    <cellStyle name="20% - Accent5 8 4 3 2 8" xfId="10945"/>
    <cellStyle name="20% - Accent5 8 4 3 2 8 2" xfId="32568"/>
    <cellStyle name="20% - Accent5 8 4 3 2 9" xfId="5682"/>
    <cellStyle name="20% - Accent5 8 4 3 3" xfId="3383"/>
    <cellStyle name="20% - Accent5 8 4 3 3 10" xfId="27724"/>
    <cellStyle name="20% - Accent5 8 4 3 3 11" xfId="51464"/>
    <cellStyle name="20% - Accent5 8 4 3 3 2" xfId="4983"/>
    <cellStyle name="20% - Accent5 8 4 3 3 2 10" xfId="51465"/>
    <cellStyle name="20% - Accent5 8 4 3 3 2 2" xfId="9532"/>
    <cellStyle name="20% - Accent5 8 4 3 3 2 2 2" xfId="15096"/>
    <cellStyle name="20% - Accent5 8 4 3 3 2 2 2 2" xfId="36708"/>
    <cellStyle name="20% - Accent5 8 4 3 3 2 2 3" xfId="31174"/>
    <cellStyle name="20% - Accent5 8 4 3 3 2 3" xfId="17543"/>
    <cellStyle name="20% - Accent5 8 4 3 3 2 3 2" xfId="39136"/>
    <cellStyle name="20% - Accent5 8 4 3 3 2 4" xfId="20340"/>
    <cellStyle name="20% - Accent5 8 4 3 3 2 4 2" xfId="41919"/>
    <cellStyle name="20% - Accent5 8 4 3 3 2 5" xfId="23125"/>
    <cellStyle name="20% - Accent5 8 4 3 3 2 5 2" xfId="44702"/>
    <cellStyle name="20% - Accent5 8 4 3 3 2 6" xfId="25978"/>
    <cellStyle name="20% - Accent5 8 4 3 3 2 6 2" xfId="47553"/>
    <cellStyle name="20% - Accent5 8 4 3 3 2 7" xfId="12325"/>
    <cellStyle name="20% - Accent5 8 4 3 3 2 7 2" xfId="33948"/>
    <cellStyle name="20% - Accent5 8 4 3 3 2 8" xfId="7113"/>
    <cellStyle name="20% - Accent5 8 4 3 3 2 9" xfId="28759"/>
    <cellStyle name="20% - Accent5 8 4 3 3 3" xfId="8497"/>
    <cellStyle name="20% - Accent5 8 4 3 3 3 2" xfId="14061"/>
    <cellStyle name="20% - Accent5 8 4 3 3 3 2 2" xfId="35673"/>
    <cellStyle name="20% - Accent5 8 4 3 3 3 3" xfId="30139"/>
    <cellStyle name="20% - Accent5 8 4 3 3 4" xfId="16508"/>
    <cellStyle name="20% - Accent5 8 4 3 3 4 2" xfId="38101"/>
    <cellStyle name="20% - Accent5 8 4 3 3 5" xfId="19305"/>
    <cellStyle name="20% - Accent5 8 4 3 3 5 2" xfId="40884"/>
    <cellStyle name="20% - Accent5 8 4 3 3 6" xfId="22090"/>
    <cellStyle name="20% - Accent5 8 4 3 3 6 2" xfId="43667"/>
    <cellStyle name="20% - Accent5 8 4 3 3 7" xfId="24943"/>
    <cellStyle name="20% - Accent5 8 4 3 3 7 2" xfId="46518"/>
    <cellStyle name="20% - Accent5 8 4 3 3 8" xfId="11290"/>
    <cellStyle name="20% - Accent5 8 4 3 3 8 2" xfId="32913"/>
    <cellStyle name="20% - Accent5 8 4 3 3 9" xfId="6027"/>
    <cellStyle name="20% - Accent5 8 4 3 4" xfId="2369"/>
    <cellStyle name="20% - Accent5 8 4 3 4 10" xfId="51466"/>
    <cellStyle name="20% - Accent5 8 4 3 4 2" xfId="4103"/>
    <cellStyle name="20% - Accent5 8 4 3 4 2 2" xfId="14216"/>
    <cellStyle name="20% - Accent5 8 4 3 4 2 2 2" xfId="35828"/>
    <cellStyle name="20% - Accent5 8 4 3 4 2 3" xfId="8652"/>
    <cellStyle name="20% - Accent5 8 4 3 4 2 4" xfId="30294"/>
    <cellStyle name="20% - Accent5 8 4 3 4 3" xfId="16663"/>
    <cellStyle name="20% - Accent5 8 4 3 4 3 2" xfId="38256"/>
    <cellStyle name="20% - Accent5 8 4 3 4 4" xfId="19460"/>
    <cellStyle name="20% - Accent5 8 4 3 4 4 2" xfId="41039"/>
    <cellStyle name="20% - Accent5 8 4 3 4 5" xfId="22245"/>
    <cellStyle name="20% - Accent5 8 4 3 4 5 2" xfId="43822"/>
    <cellStyle name="20% - Accent5 8 4 3 4 6" xfId="25098"/>
    <cellStyle name="20% - Accent5 8 4 3 4 6 2" xfId="46673"/>
    <cellStyle name="20% - Accent5 8 4 3 4 7" xfId="11445"/>
    <cellStyle name="20% - Accent5 8 4 3 4 7 2" xfId="33068"/>
    <cellStyle name="20% - Accent5 8 4 3 4 8" xfId="6182"/>
    <cellStyle name="20% - Accent5 8 4 3 4 9" xfId="27879"/>
    <cellStyle name="20% - Accent5 8 4 3 5" xfId="3561"/>
    <cellStyle name="20% - Accent5 8 4 3 5 2" xfId="9879"/>
    <cellStyle name="20% - Accent5 8 4 3 5 2 2" xfId="15441"/>
    <cellStyle name="20% - Accent5 8 4 3 5 2 2 2" xfId="37053"/>
    <cellStyle name="20% - Accent5 8 4 3 5 2 3" xfId="31519"/>
    <cellStyle name="20% - Accent5 8 4 3 5 3" xfId="17888"/>
    <cellStyle name="20% - Accent5 8 4 3 5 3 2" xfId="39481"/>
    <cellStyle name="20% - Accent5 8 4 3 5 4" xfId="20685"/>
    <cellStyle name="20% - Accent5 8 4 3 5 4 2" xfId="42264"/>
    <cellStyle name="20% - Accent5 8 4 3 5 5" xfId="23470"/>
    <cellStyle name="20% - Accent5 8 4 3 5 5 2" xfId="45047"/>
    <cellStyle name="20% - Accent5 8 4 3 5 6" xfId="26323"/>
    <cellStyle name="20% - Accent5 8 4 3 5 6 2" xfId="47898"/>
    <cellStyle name="20% - Accent5 8 4 3 5 7" xfId="12670"/>
    <cellStyle name="20% - Accent5 8 4 3 5 7 2" xfId="34293"/>
    <cellStyle name="20% - Accent5 8 4 3 5 8" xfId="7461"/>
    <cellStyle name="20% - Accent5 8 4 3 5 9" xfId="29104"/>
    <cellStyle name="20% - Accent5 8 4 3 6" xfId="7617"/>
    <cellStyle name="20% - Accent5 8 4 3 6 2" xfId="18233"/>
    <cellStyle name="20% - Accent5 8 4 3 6 2 2" xfId="39826"/>
    <cellStyle name="20% - Accent5 8 4 3 6 3" xfId="21030"/>
    <cellStyle name="20% - Accent5 8 4 3 6 3 2" xfId="42609"/>
    <cellStyle name="20% - Accent5 8 4 3 6 4" xfId="23815"/>
    <cellStyle name="20% - Accent5 8 4 3 6 4 2" xfId="45392"/>
    <cellStyle name="20% - Accent5 8 4 3 6 5" xfId="26668"/>
    <cellStyle name="20% - Accent5 8 4 3 6 5 2" xfId="48243"/>
    <cellStyle name="20% - Accent5 8 4 3 6 6" xfId="13025"/>
    <cellStyle name="20% - Accent5 8 4 3 6 6 2" xfId="34638"/>
    <cellStyle name="20% - Accent5 8 4 3 6 7" xfId="29259"/>
    <cellStyle name="20% - Accent5 8 4 3 7" xfId="10598"/>
    <cellStyle name="20% - Accent5 8 4 3 7 2" xfId="32223"/>
    <cellStyle name="20% - Accent5 8 4 3 8" xfId="13181"/>
    <cellStyle name="20% - Accent5 8 4 3 8 2" xfId="34793"/>
    <cellStyle name="20% - Accent5 8 4 3 9" xfId="15817"/>
    <cellStyle name="20% - Accent5 8 4 3 9 2" xfId="37411"/>
    <cellStyle name="20% - Accent5 8 4 4" xfId="2775"/>
    <cellStyle name="20% - Accent5 8 4 4 10" xfId="27149"/>
    <cellStyle name="20% - Accent5 8 4 4 11" xfId="51467"/>
    <cellStyle name="20% - Accent5 8 4 4 2" xfId="4408"/>
    <cellStyle name="20% - Accent5 8 4 4 2 10" xfId="51468"/>
    <cellStyle name="20% - Accent5 8 4 4 2 2" xfId="8957"/>
    <cellStyle name="20% - Accent5 8 4 4 2 2 2" xfId="14521"/>
    <cellStyle name="20% - Accent5 8 4 4 2 2 2 2" xfId="36133"/>
    <cellStyle name="20% - Accent5 8 4 4 2 2 3" xfId="30599"/>
    <cellStyle name="20% - Accent5 8 4 4 2 3" xfId="16968"/>
    <cellStyle name="20% - Accent5 8 4 4 2 3 2" xfId="38561"/>
    <cellStyle name="20% - Accent5 8 4 4 2 4" xfId="19765"/>
    <cellStyle name="20% - Accent5 8 4 4 2 4 2" xfId="41344"/>
    <cellStyle name="20% - Accent5 8 4 4 2 5" xfId="22550"/>
    <cellStyle name="20% - Accent5 8 4 4 2 5 2" xfId="44127"/>
    <cellStyle name="20% - Accent5 8 4 4 2 6" xfId="25403"/>
    <cellStyle name="20% - Accent5 8 4 4 2 6 2" xfId="46978"/>
    <cellStyle name="20% - Accent5 8 4 4 2 7" xfId="11750"/>
    <cellStyle name="20% - Accent5 8 4 4 2 7 2" xfId="33373"/>
    <cellStyle name="20% - Accent5 8 4 4 2 8" xfId="6536"/>
    <cellStyle name="20% - Accent5 8 4 4 2 9" xfId="28184"/>
    <cellStyle name="20% - Accent5 8 4 4 3" xfId="7922"/>
    <cellStyle name="20% - Accent5 8 4 4 3 2" xfId="13486"/>
    <cellStyle name="20% - Accent5 8 4 4 3 2 2" xfId="35098"/>
    <cellStyle name="20% - Accent5 8 4 4 3 3" xfId="29564"/>
    <cellStyle name="20% - Accent5 8 4 4 4" xfId="15933"/>
    <cellStyle name="20% - Accent5 8 4 4 4 2" xfId="37526"/>
    <cellStyle name="20% - Accent5 8 4 4 5" xfId="18730"/>
    <cellStyle name="20% - Accent5 8 4 4 5 2" xfId="40309"/>
    <cellStyle name="20% - Accent5 8 4 4 6" xfId="21513"/>
    <cellStyle name="20% - Accent5 8 4 4 6 2" xfId="43092"/>
    <cellStyle name="20% - Accent5 8 4 4 7" xfId="24368"/>
    <cellStyle name="20% - Accent5 8 4 4 7 2" xfId="45943"/>
    <cellStyle name="20% - Accent5 8 4 4 8" xfId="10715"/>
    <cellStyle name="20% - Accent5 8 4 4 8 2" xfId="32338"/>
    <cellStyle name="20% - Accent5 8 4 4 9" xfId="5452"/>
    <cellStyle name="20% - Accent5 8 4 5" xfId="3133"/>
    <cellStyle name="20% - Accent5 8 4 5 10" xfId="27494"/>
    <cellStyle name="20% - Accent5 8 4 5 11" xfId="51469"/>
    <cellStyle name="20% - Accent5 8 4 5 2" xfId="4753"/>
    <cellStyle name="20% - Accent5 8 4 5 2 10" xfId="51470"/>
    <cellStyle name="20% - Accent5 8 4 5 2 2" xfId="9302"/>
    <cellStyle name="20% - Accent5 8 4 5 2 2 2" xfId="14866"/>
    <cellStyle name="20% - Accent5 8 4 5 2 2 2 2" xfId="36478"/>
    <cellStyle name="20% - Accent5 8 4 5 2 2 3" xfId="30944"/>
    <cellStyle name="20% - Accent5 8 4 5 2 3" xfId="17313"/>
    <cellStyle name="20% - Accent5 8 4 5 2 3 2" xfId="38906"/>
    <cellStyle name="20% - Accent5 8 4 5 2 4" xfId="20110"/>
    <cellStyle name="20% - Accent5 8 4 5 2 4 2" xfId="41689"/>
    <cellStyle name="20% - Accent5 8 4 5 2 5" xfId="22895"/>
    <cellStyle name="20% - Accent5 8 4 5 2 5 2" xfId="44472"/>
    <cellStyle name="20% - Accent5 8 4 5 2 6" xfId="25748"/>
    <cellStyle name="20% - Accent5 8 4 5 2 6 2" xfId="47323"/>
    <cellStyle name="20% - Accent5 8 4 5 2 7" xfId="12095"/>
    <cellStyle name="20% - Accent5 8 4 5 2 7 2" xfId="33718"/>
    <cellStyle name="20% - Accent5 8 4 5 2 8" xfId="6883"/>
    <cellStyle name="20% - Accent5 8 4 5 2 9" xfId="28529"/>
    <cellStyle name="20% - Accent5 8 4 5 3" xfId="8267"/>
    <cellStyle name="20% - Accent5 8 4 5 3 2" xfId="13831"/>
    <cellStyle name="20% - Accent5 8 4 5 3 2 2" xfId="35443"/>
    <cellStyle name="20% - Accent5 8 4 5 3 3" xfId="29909"/>
    <cellStyle name="20% - Accent5 8 4 5 4" xfId="16278"/>
    <cellStyle name="20% - Accent5 8 4 5 4 2" xfId="37871"/>
    <cellStyle name="20% - Accent5 8 4 5 5" xfId="19075"/>
    <cellStyle name="20% - Accent5 8 4 5 5 2" xfId="40654"/>
    <cellStyle name="20% - Accent5 8 4 5 6" xfId="21860"/>
    <cellStyle name="20% - Accent5 8 4 5 6 2" xfId="43437"/>
    <cellStyle name="20% - Accent5 8 4 5 7" xfId="24713"/>
    <cellStyle name="20% - Accent5 8 4 5 7 2" xfId="46288"/>
    <cellStyle name="20% - Accent5 8 4 5 8" xfId="11060"/>
    <cellStyle name="20% - Accent5 8 4 5 8 2" xfId="32683"/>
    <cellStyle name="20% - Accent5 8 4 5 9" xfId="5797"/>
    <cellStyle name="20% - Accent5 8 4 6" xfId="2367"/>
    <cellStyle name="20% - Accent5 8 4 6 10" xfId="51471"/>
    <cellStyle name="20% - Accent5 8 4 6 2" xfId="4101"/>
    <cellStyle name="20% - Accent5 8 4 6 2 2" xfId="14214"/>
    <cellStyle name="20% - Accent5 8 4 6 2 2 2" xfId="35826"/>
    <cellStyle name="20% - Accent5 8 4 6 2 3" xfId="8650"/>
    <cellStyle name="20% - Accent5 8 4 6 2 4" xfId="30292"/>
    <cellStyle name="20% - Accent5 8 4 6 3" xfId="16661"/>
    <cellStyle name="20% - Accent5 8 4 6 3 2" xfId="38254"/>
    <cellStyle name="20% - Accent5 8 4 6 4" xfId="19458"/>
    <cellStyle name="20% - Accent5 8 4 6 4 2" xfId="41037"/>
    <cellStyle name="20% - Accent5 8 4 6 5" xfId="22243"/>
    <cellStyle name="20% - Accent5 8 4 6 5 2" xfId="43820"/>
    <cellStyle name="20% - Accent5 8 4 6 6" xfId="25096"/>
    <cellStyle name="20% - Accent5 8 4 6 6 2" xfId="46671"/>
    <cellStyle name="20% - Accent5 8 4 6 7" xfId="11443"/>
    <cellStyle name="20% - Accent5 8 4 6 7 2" xfId="33066"/>
    <cellStyle name="20% - Accent5 8 4 6 8" xfId="6180"/>
    <cellStyle name="20% - Accent5 8 4 6 9" xfId="27877"/>
    <cellStyle name="20% - Accent5 8 4 7" xfId="3559"/>
    <cellStyle name="20% - Accent5 8 4 7 2" xfId="9649"/>
    <cellStyle name="20% - Accent5 8 4 7 2 2" xfId="15211"/>
    <cellStyle name="20% - Accent5 8 4 7 2 2 2" xfId="36823"/>
    <cellStyle name="20% - Accent5 8 4 7 2 3" xfId="31289"/>
    <cellStyle name="20% - Accent5 8 4 7 3" xfId="17658"/>
    <cellStyle name="20% - Accent5 8 4 7 3 2" xfId="39251"/>
    <cellStyle name="20% - Accent5 8 4 7 4" xfId="20455"/>
    <cellStyle name="20% - Accent5 8 4 7 4 2" xfId="42034"/>
    <cellStyle name="20% - Accent5 8 4 7 5" xfId="23240"/>
    <cellStyle name="20% - Accent5 8 4 7 5 2" xfId="44817"/>
    <cellStyle name="20% - Accent5 8 4 7 6" xfId="26093"/>
    <cellStyle name="20% - Accent5 8 4 7 6 2" xfId="47668"/>
    <cellStyle name="20% - Accent5 8 4 7 7" xfId="12440"/>
    <cellStyle name="20% - Accent5 8 4 7 7 2" xfId="34063"/>
    <cellStyle name="20% - Accent5 8 4 7 8" xfId="7231"/>
    <cellStyle name="20% - Accent5 8 4 7 9" xfId="28874"/>
    <cellStyle name="20% - Accent5 8 4 8" xfId="7615"/>
    <cellStyle name="20% - Accent5 8 4 8 2" xfId="18003"/>
    <cellStyle name="20% - Accent5 8 4 8 2 2" xfId="39596"/>
    <cellStyle name="20% - Accent5 8 4 8 3" xfId="20800"/>
    <cellStyle name="20% - Accent5 8 4 8 3 2" xfId="42379"/>
    <cellStyle name="20% - Accent5 8 4 8 4" xfId="23585"/>
    <cellStyle name="20% - Accent5 8 4 8 4 2" xfId="45162"/>
    <cellStyle name="20% - Accent5 8 4 8 5" xfId="26438"/>
    <cellStyle name="20% - Accent5 8 4 8 5 2" xfId="48013"/>
    <cellStyle name="20% - Accent5 8 4 8 6" xfId="12795"/>
    <cellStyle name="20% - Accent5 8 4 8 6 2" xfId="34408"/>
    <cellStyle name="20% - Accent5 8 4 8 7" xfId="29257"/>
    <cellStyle name="20% - Accent5 8 4 9" xfId="10368"/>
    <cellStyle name="20% - Accent5 8 4 9 2" xfId="31993"/>
    <cellStyle name="20% - Accent5 8 5" xfId="293"/>
    <cellStyle name="20% - Accent5 8 5 10" xfId="13182"/>
    <cellStyle name="20% - Accent5 8 5 10 2" xfId="34794"/>
    <cellStyle name="20% - Accent5 8 5 11" xfId="15611"/>
    <cellStyle name="20% - Accent5 8 5 11 2" xfId="37205"/>
    <cellStyle name="20% - Accent5 8 5 12" xfId="18409"/>
    <cellStyle name="20% - Accent5 8 5 12 2" xfId="39988"/>
    <cellStyle name="20% - Accent5 8 5 13" xfId="21192"/>
    <cellStyle name="20% - Accent5 8 5 13 2" xfId="42771"/>
    <cellStyle name="20% - Accent5 8 5 14" xfId="24047"/>
    <cellStyle name="20% - Accent5 8 5 14 2" xfId="45622"/>
    <cellStyle name="20% - Accent5 8 5 15" xfId="10020"/>
    <cellStyle name="20% - Accent5 8 5 15 2" xfId="31660"/>
    <cellStyle name="20% - Accent5 8 5 16" xfId="5143"/>
    <cellStyle name="20% - Accent5 8 5 17" xfId="26843"/>
    <cellStyle name="20% - Accent5 8 5 18" xfId="51472"/>
    <cellStyle name="20% - Accent5 8 5 2" xfId="294"/>
    <cellStyle name="20% - Accent5 8 5 2 10" xfId="18547"/>
    <cellStyle name="20% - Accent5 8 5 2 10 2" xfId="40126"/>
    <cellStyle name="20% - Accent5 8 5 2 11" xfId="21330"/>
    <cellStyle name="20% - Accent5 8 5 2 11 2" xfId="42909"/>
    <cellStyle name="20% - Accent5 8 5 2 12" xfId="24185"/>
    <cellStyle name="20% - Accent5 8 5 2 12 2" xfId="45760"/>
    <cellStyle name="20% - Accent5 8 5 2 13" xfId="10158"/>
    <cellStyle name="20% - Accent5 8 5 2 13 2" xfId="31798"/>
    <cellStyle name="20% - Accent5 8 5 2 14" xfId="5144"/>
    <cellStyle name="20% - Accent5 8 5 2 15" xfId="26844"/>
    <cellStyle name="20% - Accent5 8 5 2 16" xfId="51473"/>
    <cellStyle name="20% - Accent5 8 5 2 2" xfId="2937"/>
    <cellStyle name="20% - Accent5 8 5 2 2 10" xfId="27311"/>
    <cellStyle name="20% - Accent5 8 5 2 2 11" xfId="51474"/>
    <cellStyle name="20% - Accent5 8 5 2 2 2" xfId="4570"/>
    <cellStyle name="20% - Accent5 8 5 2 2 2 10" xfId="51475"/>
    <cellStyle name="20% - Accent5 8 5 2 2 2 2" xfId="9119"/>
    <cellStyle name="20% - Accent5 8 5 2 2 2 2 2" xfId="14683"/>
    <cellStyle name="20% - Accent5 8 5 2 2 2 2 2 2" xfId="36295"/>
    <cellStyle name="20% - Accent5 8 5 2 2 2 2 3" xfId="30761"/>
    <cellStyle name="20% - Accent5 8 5 2 2 2 3" xfId="17130"/>
    <cellStyle name="20% - Accent5 8 5 2 2 2 3 2" xfId="38723"/>
    <cellStyle name="20% - Accent5 8 5 2 2 2 4" xfId="19927"/>
    <cellStyle name="20% - Accent5 8 5 2 2 2 4 2" xfId="41506"/>
    <cellStyle name="20% - Accent5 8 5 2 2 2 5" xfId="22712"/>
    <cellStyle name="20% - Accent5 8 5 2 2 2 5 2" xfId="44289"/>
    <cellStyle name="20% - Accent5 8 5 2 2 2 6" xfId="25565"/>
    <cellStyle name="20% - Accent5 8 5 2 2 2 6 2" xfId="47140"/>
    <cellStyle name="20% - Accent5 8 5 2 2 2 7" xfId="11912"/>
    <cellStyle name="20% - Accent5 8 5 2 2 2 7 2" xfId="33535"/>
    <cellStyle name="20% - Accent5 8 5 2 2 2 8" xfId="6698"/>
    <cellStyle name="20% - Accent5 8 5 2 2 2 9" xfId="28346"/>
    <cellStyle name="20% - Accent5 8 5 2 2 3" xfId="8084"/>
    <cellStyle name="20% - Accent5 8 5 2 2 3 2" xfId="13648"/>
    <cellStyle name="20% - Accent5 8 5 2 2 3 2 2" xfId="35260"/>
    <cellStyle name="20% - Accent5 8 5 2 2 3 3" xfId="29726"/>
    <cellStyle name="20% - Accent5 8 5 2 2 4" xfId="16095"/>
    <cellStyle name="20% - Accent5 8 5 2 2 4 2" xfId="37688"/>
    <cellStyle name="20% - Accent5 8 5 2 2 5" xfId="18892"/>
    <cellStyle name="20% - Accent5 8 5 2 2 5 2" xfId="40471"/>
    <cellStyle name="20% - Accent5 8 5 2 2 6" xfId="21675"/>
    <cellStyle name="20% - Accent5 8 5 2 2 6 2" xfId="43254"/>
    <cellStyle name="20% - Accent5 8 5 2 2 7" xfId="24530"/>
    <cellStyle name="20% - Accent5 8 5 2 2 7 2" xfId="46105"/>
    <cellStyle name="20% - Accent5 8 5 2 2 8" xfId="10877"/>
    <cellStyle name="20% - Accent5 8 5 2 2 8 2" xfId="32500"/>
    <cellStyle name="20% - Accent5 8 5 2 2 9" xfId="5614"/>
    <cellStyle name="20% - Accent5 8 5 2 3" xfId="3315"/>
    <cellStyle name="20% - Accent5 8 5 2 3 10" xfId="27656"/>
    <cellStyle name="20% - Accent5 8 5 2 3 11" xfId="51476"/>
    <cellStyle name="20% - Accent5 8 5 2 3 2" xfId="4915"/>
    <cellStyle name="20% - Accent5 8 5 2 3 2 10" xfId="51477"/>
    <cellStyle name="20% - Accent5 8 5 2 3 2 2" xfId="9464"/>
    <cellStyle name="20% - Accent5 8 5 2 3 2 2 2" xfId="15028"/>
    <cellStyle name="20% - Accent5 8 5 2 3 2 2 2 2" xfId="36640"/>
    <cellStyle name="20% - Accent5 8 5 2 3 2 2 3" xfId="31106"/>
    <cellStyle name="20% - Accent5 8 5 2 3 2 3" xfId="17475"/>
    <cellStyle name="20% - Accent5 8 5 2 3 2 3 2" xfId="39068"/>
    <cellStyle name="20% - Accent5 8 5 2 3 2 4" xfId="20272"/>
    <cellStyle name="20% - Accent5 8 5 2 3 2 4 2" xfId="41851"/>
    <cellStyle name="20% - Accent5 8 5 2 3 2 5" xfId="23057"/>
    <cellStyle name="20% - Accent5 8 5 2 3 2 5 2" xfId="44634"/>
    <cellStyle name="20% - Accent5 8 5 2 3 2 6" xfId="25910"/>
    <cellStyle name="20% - Accent5 8 5 2 3 2 6 2" xfId="47485"/>
    <cellStyle name="20% - Accent5 8 5 2 3 2 7" xfId="12257"/>
    <cellStyle name="20% - Accent5 8 5 2 3 2 7 2" xfId="33880"/>
    <cellStyle name="20% - Accent5 8 5 2 3 2 8" xfId="7045"/>
    <cellStyle name="20% - Accent5 8 5 2 3 2 9" xfId="28691"/>
    <cellStyle name="20% - Accent5 8 5 2 3 3" xfId="8429"/>
    <cellStyle name="20% - Accent5 8 5 2 3 3 2" xfId="13993"/>
    <cellStyle name="20% - Accent5 8 5 2 3 3 2 2" xfId="35605"/>
    <cellStyle name="20% - Accent5 8 5 2 3 3 3" xfId="30071"/>
    <cellStyle name="20% - Accent5 8 5 2 3 4" xfId="16440"/>
    <cellStyle name="20% - Accent5 8 5 2 3 4 2" xfId="38033"/>
    <cellStyle name="20% - Accent5 8 5 2 3 5" xfId="19237"/>
    <cellStyle name="20% - Accent5 8 5 2 3 5 2" xfId="40816"/>
    <cellStyle name="20% - Accent5 8 5 2 3 6" xfId="22022"/>
    <cellStyle name="20% - Accent5 8 5 2 3 6 2" xfId="43599"/>
    <cellStyle name="20% - Accent5 8 5 2 3 7" xfId="24875"/>
    <cellStyle name="20% - Accent5 8 5 2 3 7 2" xfId="46450"/>
    <cellStyle name="20% - Accent5 8 5 2 3 8" xfId="11222"/>
    <cellStyle name="20% - Accent5 8 5 2 3 8 2" xfId="32845"/>
    <cellStyle name="20% - Accent5 8 5 2 3 9" xfId="5959"/>
    <cellStyle name="20% - Accent5 8 5 2 4" xfId="2371"/>
    <cellStyle name="20% - Accent5 8 5 2 4 10" xfId="51478"/>
    <cellStyle name="20% - Accent5 8 5 2 4 2" xfId="4105"/>
    <cellStyle name="20% - Accent5 8 5 2 4 2 2" xfId="14218"/>
    <cellStyle name="20% - Accent5 8 5 2 4 2 2 2" xfId="35830"/>
    <cellStyle name="20% - Accent5 8 5 2 4 2 3" xfId="8654"/>
    <cellStyle name="20% - Accent5 8 5 2 4 2 4" xfId="30296"/>
    <cellStyle name="20% - Accent5 8 5 2 4 3" xfId="16665"/>
    <cellStyle name="20% - Accent5 8 5 2 4 3 2" xfId="38258"/>
    <cellStyle name="20% - Accent5 8 5 2 4 4" xfId="19462"/>
    <cellStyle name="20% - Accent5 8 5 2 4 4 2" xfId="41041"/>
    <cellStyle name="20% - Accent5 8 5 2 4 5" xfId="22247"/>
    <cellStyle name="20% - Accent5 8 5 2 4 5 2" xfId="43824"/>
    <cellStyle name="20% - Accent5 8 5 2 4 6" xfId="25100"/>
    <cellStyle name="20% - Accent5 8 5 2 4 6 2" xfId="46675"/>
    <cellStyle name="20% - Accent5 8 5 2 4 7" xfId="11447"/>
    <cellStyle name="20% - Accent5 8 5 2 4 7 2" xfId="33070"/>
    <cellStyle name="20% - Accent5 8 5 2 4 8" xfId="6184"/>
    <cellStyle name="20% - Accent5 8 5 2 4 9" xfId="27881"/>
    <cellStyle name="20% - Accent5 8 5 2 5" xfId="3563"/>
    <cellStyle name="20% - Accent5 8 5 2 5 2" xfId="9811"/>
    <cellStyle name="20% - Accent5 8 5 2 5 2 2" xfId="15373"/>
    <cellStyle name="20% - Accent5 8 5 2 5 2 2 2" xfId="36985"/>
    <cellStyle name="20% - Accent5 8 5 2 5 2 3" xfId="31451"/>
    <cellStyle name="20% - Accent5 8 5 2 5 3" xfId="17820"/>
    <cellStyle name="20% - Accent5 8 5 2 5 3 2" xfId="39413"/>
    <cellStyle name="20% - Accent5 8 5 2 5 4" xfId="20617"/>
    <cellStyle name="20% - Accent5 8 5 2 5 4 2" xfId="42196"/>
    <cellStyle name="20% - Accent5 8 5 2 5 5" xfId="23402"/>
    <cellStyle name="20% - Accent5 8 5 2 5 5 2" xfId="44979"/>
    <cellStyle name="20% - Accent5 8 5 2 5 6" xfId="26255"/>
    <cellStyle name="20% - Accent5 8 5 2 5 6 2" xfId="47830"/>
    <cellStyle name="20% - Accent5 8 5 2 5 7" xfId="12602"/>
    <cellStyle name="20% - Accent5 8 5 2 5 7 2" xfId="34225"/>
    <cellStyle name="20% - Accent5 8 5 2 5 8" xfId="7393"/>
    <cellStyle name="20% - Accent5 8 5 2 5 9" xfId="29036"/>
    <cellStyle name="20% - Accent5 8 5 2 6" xfId="7619"/>
    <cellStyle name="20% - Accent5 8 5 2 6 2" xfId="18165"/>
    <cellStyle name="20% - Accent5 8 5 2 6 2 2" xfId="39758"/>
    <cellStyle name="20% - Accent5 8 5 2 6 3" xfId="20962"/>
    <cellStyle name="20% - Accent5 8 5 2 6 3 2" xfId="42541"/>
    <cellStyle name="20% - Accent5 8 5 2 6 4" xfId="23747"/>
    <cellStyle name="20% - Accent5 8 5 2 6 4 2" xfId="45324"/>
    <cellStyle name="20% - Accent5 8 5 2 6 5" xfId="26600"/>
    <cellStyle name="20% - Accent5 8 5 2 6 5 2" xfId="48175"/>
    <cellStyle name="20% - Accent5 8 5 2 6 6" xfId="12957"/>
    <cellStyle name="20% - Accent5 8 5 2 6 6 2" xfId="34570"/>
    <cellStyle name="20% - Accent5 8 5 2 6 7" xfId="29261"/>
    <cellStyle name="20% - Accent5 8 5 2 7" xfId="10530"/>
    <cellStyle name="20% - Accent5 8 5 2 7 2" xfId="32155"/>
    <cellStyle name="20% - Accent5 8 5 2 8" xfId="13183"/>
    <cellStyle name="20% - Accent5 8 5 2 8 2" xfId="34795"/>
    <cellStyle name="20% - Accent5 8 5 2 9" xfId="15749"/>
    <cellStyle name="20% - Accent5 8 5 2 9 2" xfId="37343"/>
    <cellStyle name="20% - Accent5 8 5 3" xfId="295"/>
    <cellStyle name="20% - Accent5 8 5 3 10" xfId="18639"/>
    <cellStyle name="20% - Accent5 8 5 3 10 2" xfId="40218"/>
    <cellStyle name="20% - Accent5 8 5 3 11" xfId="21422"/>
    <cellStyle name="20% - Accent5 8 5 3 11 2" xfId="43001"/>
    <cellStyle name="20% - Accent5 8 5 3 12" xfId="24277"/>
    <cellStyle name="20% - Accent5 8 5 3 12 2" xfId="45852"/>
    <cellStyle name="20% - Accent5 8 5 3 13" xfId="10250"/>
    <cellStyle name="20% - Accent5 8 5 3 13 2" xfId="31890"/>
    <cellStyle name="20% - Accent5 8 5 3 14" xfId="5145"/>
    <cellStyle name="20% - Accent5 8 5 3 15" xfId="26845"/>
    <cellStyle name="20% - Accent5 8 5 3 16" xfId="51479"/>
    <cellStyle name="20% - Accent5 8 5 3 2" xfId="3029"/>
    <cellStyle name="20% - Accent5 8 5 3 2 10" xfId="27403"/>
    <cellStyle name="20% - Accent5 8 5 3 2 11" xfId="51480"/>
    <cellStyle name="20% - Accent5 8 5 3 2 2" xfId="4662"/>
    <cellStyle name="20% - Accent5 8 5 3 2 2 2" xfId="9211"/>
    <cellStyle name="20% - Accent5 8 5 3 2 2 2 2" xfId="14775"/>
    <cellStyle name="20% - Accent5 8 5 3 2 2 2 2 2" xfId="36387"/>
    <cellStyle name="20% - Accent5 8 5 3 2 2 2 3" xfId="30853"/>
    <cellStyle name="20% - Accent5 8 5 3 2 2 3" xfId="17222"/>
    <cellStyle name="20% - Accent5 8 5 3 2 2 3 2" xfId="38815"/>
    <cellStyle name="20% - Accent5 8 5 3 2 2 4" xfId="20019"/>
    <cellStyle name="20% - Accent5 8 5 3 2 2 4 2" xfId="41598"/>
    <cellStyle name="20% - Accent5 8 5 3 2 2 5" xfId="22804"/>
    <cellStyle name="20% - Accent5 8 5 3 2 2 5 2" xfId="44381"/>
    <cellStyle name="20% - Accent5 8 5 3 2 2 6" xfId="25657"/>
    <cellStyle name="20% - Accent5 8 5 3 2 2 6 2" xfId="47232"/>
    <cellStyle name="20% - Accent5 8 5 3 2 2 7" xfId="12004"/>
    <cellStyle name="20% - Accent5 8 5 3 2 2 7 2" xfId="33627"/>
    <cellStyle name="20% - Accent5 8 5 3 2 2 8" xfId="6790"/>
    <cellStyle name="20% - Accent5 8 5 3 2 2 9" xfId="28438"/>
    <cellStyle name="20% - Accent5 8 5 3 2 3" xfId="8176"/>
    <cellStyle name="20% - Accent5 8 5 3 2 3 2" xfId="13740"/>
    <cellStyle name="20% - Accent5 8 5 3 2 3 2 2" xfId="35352"/>
    <cellStyle name="20% - Accent5 8 5 3 2 3 3" xfId="29818"/>
    <cellStyle name="20% - Accent5 8 5 3 2 4" xfId="16187"/>
    <cellStyle name="20% - Accent5 8 5 3 2 4 2" xfId="37780"/>
    <cellStyle name="20% - Accent5 8 5 3 2 5" xfId="18984"/>
    <cellStyle name="20% - Accent5 8 5 3 2 5 2" xfId="40563"/>
    <cellStyle name="20% - Accent5 8 5 3 2 6" xfId="21767"/>
    <cellStyle name="20% - Accent5 8 5 3 2 6 2" xfId="43346"/>
    <cellStyle name="20% - Accent5 8 5 3 2 7" xfId="24622"/>
    <cellStyle name="20% - Accent5 8 5 3 2 7 2" xfId="46197"/>
    <cellStyle name="20% - Accent5 8 5 3 2 8" xfId="10969"/>
    <cellStyle name="20% - Accent5 8 5 3 2 8 2" xfId="32592"/>
    <cellStyle name="20% - Accent5 8 5 3 2 9" xfId="5706"/>
    <cellStyle name="20% - Accent5 8 5 3 3" xfId="3407"/>
    <cellStyle name="20% - Accent5 8 5 3 3 10" xfId="27748"/>
    <cellStyle name="20% - Accent5 8 5 3 3 2" xfId="5007"/>
    <cellStyle name="20% - Accent5 8 5 3 3 2 2" xfId="9556"/>
    <cellStyle name="20% - Accent5 8 5 3 3 2 2 2" xfId="15120"/>
    <cellStyle name="20% - Accent5 8 5 3 3 2 2 2 2" xfId="36732"/>
    <cellStyle name="20% - Accent5 8 5 3 3 2 2 3" xfId="31198"/>
    <cellStyle name="20% - Accent5 8 5 3 3 2 3" xfId="17567"/>
    <cellStyle name="20% - Accent5 8 5 3 3 2 3 2" xfId="39160"/>
    <cellStyle name="20% - Accent5 8 5 3 3 2 4" xfId="20364"/>
    <cellStyle name="20% - Accent5 8 5 3 3 2 4 2" xfId="41943"/>
    <cellStyle name="20% - Accent5 8 5 3 3 2 5" xfId="23149"/>
    <cellStyle name="20% - Accent5 8 5 3 3 2 5 2" xfId="44726"/>
    <cellStyle name="20% - Accent5 8 5 3 3 2 6" xfId="26002"/>
    <cellStyle name="20% - Accent5 8 5 3 3 2 6 2" xfId="47577"/>
    <cellStyle name="20% - Accent5 8 5 3 3 2 7" xfId="12349"/>
    <cellStyle name="20% - Accent5 8 5 3 3 2 7 2" xfId="33972"/>
    <cellStyle name="20% - Accent5 8 5 3 3 2 8" xfId="7137"/>
    <cellStyle name="20% - Accent5 8 5 3 3 2 9" xfId="28783"/>
    <cellStyle name="20% - Accent5 8 5 3 3 3" xfId="8521"/>
    <cellStyle name="20% - Accent5 8 5 3 3 3 2" xfId="14085"/>
    <cellStyle name="20% - Accent5 8 5 3 3 3 2 2" xfId="35697"/>
    <cellStyle name="20% - Accent5 8 5 3 3 3 3" xfId="30163"/>
    <cellStyle name="20% - Accent5 8 5 3 3 4" xfId="16532"/>
    <cellStyle name="20% - Accent5 8 5 3 3 4 2" xfId="38125"/>
    <cellStyle name="20% - Accent5 8 5 3 3 5" xfId="19329"/>
    <cellStyle name="20% - Accent5 8 5 3 3 5 2" xfId="40908"/>
    <cellStyle name="20% - Accent5 8 5 3 3 6" xfId="22114"/>
    <cellStyle name="20% - Accent5 8 5 3 3 6 2" xfId="43691"/>
    <cellStyle name="20% - Accent5 8 5 3 3 7" xfId="24967"/>
    <cellStyle name="20% - Accent5 8 5 3 3 7 2" xfId="46542"/>
    <cellStyle name="20% - Accent5 8 5 3 3 8" xfId="11314"/>
    <cellStyle name="20% - Accent5 8 5 3 3 8 2" xfId="32937"/>
    <cellStyle name="20% - Accent5 8 5 3 3 9" xfId="6051"/>
    <cellStyle name="20% - Accent5 8 5 3 4" xfId="2372"/>
    <cellStyle name="20% - Accent5 8 5 3 4 2" xfId="4106"/>
    <cellStyle name="20% - Accent5 8 5 3 4 2 2" xfId="14219"/>
    <cellStyle name="20% - Accent5 8 5 3 4 2 2 2" xfId="35831"/>
    <cellStyle name="20% - Accent5 8 5 3 4 2 3" xfId="8655"/>
    <cellStyle name="20% - Accent5 8 5 3 4 2 4" xfId="30297"/>
    <cellStyle name="20% - Accent5 8 5 3 4 3" xfId="16666"/>
    <cellStyle name="20% - Accent5 8 5 3 4 3 2" xfId="38259"/>
    <cellStyle name="20% - Accent5 8 5 3 4 4" xfId="19463"/>
    <cellStyle name="20% - Accent5 8 5 3 4 4 2" xfId="41042"/>
    <cellStyle name="20% - Accent5 8 5 3 4 5" xfId="22248"/>
    <cellStyle name="20% - Accent5 8 5 3 4 5 2" xfId="43825"/>
    <cellStyle name="20% - Accent5 8 5 3 4 6" xfId="25101"/>
    <cellStyle name="20% - Accent5 8 5 3 4 6 2" xfId="46676"/>
    <cellStyle name="20% - Accent5 8 5 3 4 7" xfId="11448"/>
    <cellStyle name="20% - Accent5 8 5 3 4 7 2" xfId="33071"/>
    <cellStyle name="20% - Accent5 8 5 3 4 8" xfId="6185"/>
    <cellStyle name="20% - Accent5 8 5 3 4 9" xfId="27882"/>
    <cellStyle name="20% - Accent5 8 5 3 5" xfId="3564"/>
    <cellStyle name="20% - Accent5 8 5 3 5 2" xfId="9903"/>
    <cellStyle name="20% - Accent5 8 5 3 5 2 2" xfId="15465"/>
    <cellStyle name="20% - Accent5 8 5 3 5 2 2 2" xfId="37077"/>
    <cellStyle name="20% - Accent5 8 5 3 5 2 3" xfId="31543"/>
    <cellStyle name="20% - Accent5 8 5 3 5 3" xfId="17912"/>
    <cellStyle name="20% - Accent5 8 5 3 5 3 2" xfId="39505"/>
    <cellStyle name="20% - Accent5 8 5 3 5 4" xfId="20709"/>
    <cellStyle name="20% - Accent5 8 5 3 5 4 2" xfId="42288"/>
    <cellStyle name="20% - Accent5 8 5 3 5 5" xfId="23494"/>
    <cellStyle name="20% - Accent5 8 5 3 5 5 2" xfId="45071"/>
    <cellStyle name="20% - Accent5 8 5 3 5 6" xfId="26347"/>
    <cellStyle name="20% - Accent5 8 5 3 5 6 2" xfId="47922"/>
    <cellStyle name="20% - Accent5 8 5 3 5 7" xfId="12694"/>
    <cellStyle name="20% - Accent5 8 5 3 5 7 2" xfId="34317"/>
    <cellStyle name="20% - Accent5 8 5 3 5 8" xfId="7485"/>
    <cellStyle name="20% - Accent5 8 5 3 5 9" xfId="29128"/>
    <cellStyle name="20% - Accent5 8 5 3 6" xfId="7620"/>
    <cellStyle name="20% - Accent5 8 5 3 6 2" xfId="18257"/>
    <cellStyle name="20% - Accent5 8 5 3 6 2 2" xfId="39850"/>
    <cellStyle name="20% - Accent5 8 5 3 6 3" xfId="21054"/>
    <cellStyle name="20% - Accent5 8 5 3 6 3 2" xfId="42633"/>
    <cellStyle name="20% - Accent5 8 5 3 6 4" xfId="23839"/>
    <cellStyle name="20% - Accent5 8 5 3 6 4 2" xfId="45416"/>
    <cellStyle name="20% - Accent5 8 5 3 6 5" xfId="26692"/>
    <cellStyle name="20% - Accent5 8 5 3 6 5 2" xfId="48267"/>
    <cellStyle name="20% - Accent5 8 5 3 6 6" xfId="13049"/>
    <cellStyle name="20% - Accent5 8 5 3 6 6 2" xfId="34662"/>
    <cellStyle name="20% - Accent5 8 5 3 6 7" xfId="29262"/>
    <cellStyle name="20% - Accent5 8 5 3 7" xfId="10622"/>
    <cellStyle name="20% - Accent5 8 5 3 7 2" xfId="32247"/>
    <cellStyle name="20% - Accent5 8 5 3 8" xfId="13184"/>
    <cellStyle name="20% - Accent5 8 5 3 8 2" xfId="34796"/>
    <cellStyle name="20% - Accent5 8 5 3 9" xfId="15841"/>
    <cellStyle name="20% - Accent5 8 5 3 9 2" xfId="37435"/>
    <cellStyle name="20% - Accent5 8 5 4" xfId="2799"/>
    <cellStyle name="20% - Accent5 8 5 4 10" xfId="27173"/>
    <cellStyle name="20% - Accent5 8 5 4 11" xfId="51481"/>
    <cellStyle name="20% - Accent5 8 5 4 2" xfId="4432"/>
    <cellStyle name="20% - Accent5 8 5 4 2 10" xfId="51482"/>
    <cellStyle name="20% - Accent5 8 5 4 2 2" xfId="8981"/>
    <cellStyle name="20% - Accent5 8 5 4 2 2 2" xfId="14545"/>
    <cellStyle name="20% - Accent5 8 5 4 2 2 2 2" xfId="36157"/>
    <cellStyle name="20% - Accent5 8 5 4 2 2 3" xfId="30623"/>
    <cellStyle name="20% - Accent5 8 5 4 2 3" xfId="16992"/>
    <cellStyle name="20% - Accent5 8 5 4 2 3 2" xfId="38585"/>
    <cellStyle name="20% - Accent5 8 5 4 2 4" xfId="19789"/>
    <cellStyle name="20% - Accent5 8 5 4 2 4 2" xfId="41368"/>
    <cellStyle name="20% - Accent5 8 5 4 2 5" xfId="22574"/>
    <cellStyle name="20% - Accent5 8 5 4 2 5 2" xfId="44151"/>
    <cellStyle name="20% - Accent5 8 5 4 2 6" xfId="25427"/>
    <cellStyle name="20% - Accent5 8 5 4 2 6 2" xfId="47002"/>
    <cellStyle name="20% - Accent5 8 5 4 2 7" xfId="11774"/>
    <cellStyle name="20% - Accent5 8 5 4 2 7 2" xfId="33397"/>
    <cellStyle name="20% - Accent5 8 5 4 2 8" xfId="6560"/>
    <cellStyle name="20% - Accent5 8 5 4 2 9" xfId="28208"/>
    <cellStyle name="20% - Accent5 8 5 4 3" xfId="7946"/>
    <cellStyle name="20% - Accent5 8 5 4 3 2" xfId="13510"/>
    <cellStyle name="20% - Accent5 8 5 4 3 2 2" xfId="35122"/>
    <cellStyle name="20% - Accent5 8 5 4 3 3" xfId="29588"/>
    <cellStyle name="20% - Accent5 8 5 4 4" xfId="15957"/>
    <cellStyle name="20% - Accent5 8 5 4 4 2" xfId="37550"/>
    <cellStyle name="20% - Accent5 8 5 4 5" xfId="18754"/>
    <cellStyle name="20% - Accent5 8 5 4 5 2" xfId="40333"/>
    <cellStyle name="20% - Accent5 8 5 4 6" xfId="21537"/>
    <cellStyle name="20% - Accent5 8 5 4 6 2" xfId="43116"/>
    <cellStyle name="20% - Accent5 8 5 4 7" xfId="24392"/>
    <cellStyle name="20% - Accent5 8 5 4 7 2" xfId="45967"/>
    <cellStyle name="20% - Accent5 8 5 4 8" xfId="10739"/>
    <cellStyle name="20% - Accent5 8 5 4 8 2" xfId="32362"/>
    <cellStyle name="20% - Accent5 8 5 4 9" xfId="5476"/>
    <cellStyle name="20% - Accent5 8 5 5" xfId="3157"/>
    <cellStyle name="20% - Accent5 8 5 5 10" xfId="27518"/>
    <cellStyle name="20% - Accent5 8 5 5 11" xfId="51483"/>
    <cellStyle name="20% - Accent5 8 5 5 2" xfId="4777"/>
    <cellStyle name="20% - Accent5 8 5 5 2 2" xfId="9326"/>
    <cellStyle name="20% - Accent5 8 5 5 2 2 2" xfId="14890"/>
    <cellStyle name="20% - Accent5 8 5 5 2 2 2 2" xfId="36502"/>
    <cellStyle name="20% - Accent5 8 5 5 2 2 3" xfId="30968"/>
    <cellStyle name="20% - Accent5 8 5 5 2 3" xfId="17337"/>
    <cellStyle name="20% - Accent5 8 5 5 2 3 2" xfId="38930"/>
    <cellStyle name="20% - Accent5 8 5 5 2 4" xfId="20134"/>
    <cellStyle name="20% - Accent5 8 5 5 2 4 2" xfId="41713"/>
    <cellStyle name="20% - Accent5 8 5 5 2 5" xfId="22919"/>
    <cellStyle name="20% - Accent5 8 5 5 2 5 2" xfId="44496"/>
    <cellStyle name="20% - Accent5 8 5 5 2 6" xfId="25772"/>
    <cellStyle name="20% - Accent5 8 5 5 2 6 2" xfId="47347"/>
    <cellStyle name="20% - Accent5 8 5 5 2 7" xfId="12119"/>
    <cellStyle name="20% - Accent5 8 5 5 2 7 2" xfId="33742"/>
    <cellStyle name="20% - Accent5 8 5 5 2 8" xfId="6907"/>
    <cellStyle name="20% - Accent5 8 5 5 2 9" xfId="28553"/>
    <cellStyle name="20% - Accent5 8 5 5 3" xfId="8291"/>
    <cellStyle name="20% - Accent5 8 5 5 3 2" xfId="13855"/>
    <cellStyle name="20% - Accent5 8 5 5 3 2 2" xfId="35467"/>
    <cellStyle name="20% - Accent5 8 5 5 3 3" xfId="29933"/>
    <cellStyle name="20% - Accent5 8 5 5 4" xfId="16302"/>
    <cellStyle name="20% - Accent5 8 5 5 4 2" xfId="37895"/>
    <cellStyle name="20% - Accent5 8 5 5 5" xfId="19099"/>
    <cellStyle name="20% - Accent5 8 5 5 5 2" xfId="40678"/>
    <cellStyle name="20% - Accent5 8 5 5 6" xfId="21884"/>
    <cellStyle name="20% - Accent5 8 5 5 6 2" xfId="43461"/>
    <cellStyle name="20% - Accent5 8 5 5 7" xfId="24737"/>
    <cellStyle name="20% - Accent5 8 5 5 7 2" xfId="46312"/>
    <cellStyle name="20% - Accent5 8 5 5 8" xfId="11084"/>
    <cellStyle name="20% - Accent5 8 5 5 8 2" xfId="32707"/>
    <cellStyle name="20% - Accent5 8 5 5 9" xfId="5821"/>
    <cellStyle name="20% - Accent5 8 5 6" xfId="2370"/>
    <cellStyle name="20% - Accent5 8 5 6 2" xfId="4104"/>
    <cellStyle name="20% - Accent5 8 5 6 2 2" xfId="14217"/>
    <cellStyle name="20% - Accent5 8 5 6 2 2 2" xfId="35829"/>
    <cellStyle name="20% - Accent5 8 5 6 2 3" xfId="8653"/>
    <cellStyle name="20% - Accent5 8 5 6 2 4" xfId="30295"/>
    <cellStyle name="20% - Accent5 8 5 6 3" xfId="16664"/>
    <cellStyle name="20% - Accent5 8 5 6 3 2" xfId="38257"/>
    <cellStyle name="20% - Accent5 8 5 6 4" xfId="19461"/>
    <cellStyle name="20% - Accent5 8 5 6 4 2" xfId="41040"/>
    <cellStyle name="20% - Accent5 8 5 6 5" xfId="22246"/>
    <cellStyle name="20% - Accent5 8 5 6 5 2" xfId="43823"/>
    <cellStyle name="20% - Accent5 8 5 6 6" xfId="25099"/>
    <cellStyle name="20% - Accent5 8 5 6 6 2" xfId="46674"/>
    <cellStyle name="20% - Accent5 8 5 6 7" xfId="11446"/>
    <cellStyle name="20% - Accent5 8 5 6 7 2" xfId="33069"/>
    <cellStyle name="20% - Accent5 8 5 6 8" xfId="6183"/>
    <cellStyle name="20% - Accent5 8 5 6 9" xfId="27880"/>
    <cellStyle name="20% - Accent5 8 5 7" xfId="3562"/>
    <cellStyle name="20% - Accent5 8 5 7 2" xfId="9673"/>
    <cellStyle name="20% - Accent5 8 5 7 2 2" xfId="15235"/>
    <cellStyle name="20% - Accent5 8 5 7 2 2 2" xfId="36847"/>
    <cellStyle name="20% - Accent5 8 5 7 2 3" xfId="31313"/>
    <cellStyle name="20% - Accent5 8 5 7 3" xfId="17682"/>
    <cellStyle name="20% - Accent5 8 5 7 3 2" xfId="39275"/>
    <cellStyle name="20% - Accent5 8 5 7 4" xfId="20479"/>
    <cellStyle name="20% - Accent5 8 5 7 4 2" xfId="42058"/>
    <cellStyle name="20% - Accent5 8 5 7 5" xfId="23264"/>
    <cellStyle name="20% - Accent5 8 5 7 5 2" xfId="44841"/>
    <cellStyle name="20% - Accent5 8 5 7 6" xfId="26117"/>
    <cellStyle name="20% - Accent5 8 5 7 6 2" xfId="47692"/>
    <cellStyle name="20% - Accent5 8 5 7 7" xfId="12464"/>
    <cellStyle name="20% - Accent5 8 5 7 7 2" xfId="34087"/>
    <cellStyle name="20% - Accent5 8 5 7 8" xfId="7255"/>
    <cellStyle name="20% - Accent5 8 5 7 9" xfId="28898"/>
    <cellStyle name="20% - Accent5 8 5 8" xfId="7618"/>
    <cellStyle name="20% - Accent5 8 5 8 2" xfId="18027"/>
    <cellStyle name="20% - Accent5 8 5 8 2 2" xfId="39620"/>
    <cellStyle name="20% - Accent5 8 5 8 3" xfId="20824"/>
    <cellStyle name="20% - Accent5 8 5 8 3 2" xfId="42403"/>
    <cellStyle name="20% - Accent5 8 5 8 4" xfId="23609"/>
    <cellStyle name="20% - Accent5 8 5 8 4 2" xfId="45186"/>
    <cellStyle name="20% - Accent5 8 5 8 5" xfId="26462"/>
    <cellStyle name="20% - Accent5 8 5 8 5 2" xfId="48037"/>
    <cellStyle name="20% - Accent5 8 5 8 6" xfId="12819"/>
    <cellStyle name="20% - Accent5 8 5 8 6 2" xfId="34432"/>
    <cellStyle name="20% - Accent5 8 5 8 7" xfId="29260"/>
    <cellStyle name="20% - Accent5 8 5 9" xfId="10392"/>
    <cellStyle name="20% - Accent5 8 5 9 2" xfId="32017"/>
    <cellStyle name="20% - Accent5 8 6" xfId="51484"/>
    <cellStyle name="20% - Accent5 8 6 2" xfId="51485"/>
    <cellStyle name="20% - Accent5 8 6 2 2" xfId="51486"/>
    <cellStyle name="20% - Accent5 8 6 3" xfId="51487"/>
    <cellStyle name="20% - Accent5 8 6 3 2" xfId="51488"/>
    <cellStyle name="20% - Accent5 8 6 4" xfId="51489"/>
    <cellStyle name="20% - Accent5 8 7" xfId="51490"/>
    <cellStyle name="20% - Accent5 8 7 2" xfId="51491"/>
    <cellStyle name="20% - Accent5 8 8" xfId="51492"/>
    <cellStyle name="20% - Accent5 8 8 2" xfId="51493"/>
    <cellStyle name="20% - Accent5 8 9" xfId="51494"/>
    <cellStyle name="20% - Accent5 8 9 2" xfId="51495"/>
    <cellStyle name="20% - Accent5 9" xfId="296"/>
    <cellStyle name="20% - Accent5 9 10" xfId="51497"/>
    <cellStyle name="20% - Accent5 9 11" xfId="51496"/>
    <cellStyle name="20% - Accent5 9 2" xfId="297"/>
    <cellStyle name="20% - Accent5 9 2 10" xfId="13185"/>
    <cellStyle name="20% - Accent5 9 2 10 2" xfId="34797"/>
    <cellStyle name="20% - Accent5 9 2 11" xfId="15545"/>
    <cellStyle name="20% - Accent5 9 2 11 2" xfId="37139"/>
    <cellStyle name="20% - Accent5 9 2 12" xfId="18343"/>
    <cellStyle name="20% - Accent5 9 2 12 2" xfId="39922"/>
    <cellStyle name="20% - Accent5 9 2 13" xfId="21126"/>
    <cellStyle name="20% - Accent5 9 2 13 2" xfId="42705"/>
    <cellStyle name="20% - Accent5 9 2 14" xfId="23981"/>
    <cellStyle name="20% - Accent5 9 2 14 2" xfId="45556"/>
    <cellStyle name="20% - Accent5 9 2 15" xfId="9954"/>
    <cellStyle name="20% - Accent5 9 2 15 2" xfId="31594"/>
    <cellStyle name="20% - Accent5 9 2 16" xfId="5146"/>
    <cellStyle name="20% - Accent5 9 2 17" xfId="26846"/>
    <cellStyle name="20% - Accent5 9 2 18" xfId="51498"/>
    <cellStyle name="20% - Accent5 9 2 2" xfId="298"/>
    <cellStyle name="20% - Accent5 9 2 2 10" xfId="18481"/>
    <cellStyle name="20% - Accent5 9 2 2 10 2" xfId="40060"/>
    <cellStyle name="20% - Accent5 9 2 2 11" xfId="21264"/>
    <cellStyle name="20% - Accent5 9 2 2 11 2" xfId="42843"/>
    <cellStyle name="20% - Accent5 9 2 2 12" xfId="24119"/>
    <cellStyle name="20% - Accent5 9 2 2 12 2" xfId="45694"/>
    <cellStyle name="20% - Accent5 9 2 2 13" xfId="10092"/>
    <cellStyle name="20% - Accent5 9 2 2 13 2" xfId="31732"/>
    <cellStyle name="20% - Accent5 9 2 2 14" xfId="5147"/>
    <cellStyle name="20% - Accent5 9 2 2 15" xfId="26847"/>
    <cellStyle name="20% - Accent5 9 2 2 16" xfId="51499"/>
    <cellStyle name="20% - Accent5 9 2 2 2" xfId="2871"/>
    <cellStyle name="20% - Accent5 9 2 2 2 10" xfId="27245"/>
    <cellStyle name="20% - Accent5 9 2 2 2 11" xfId="51500"/>
    <cellStyle name="20% - Accent5 9 2 2 2 2" xfId="4504"/>
    <cellStyle name="20% - Accent5 9 2 2 2 2 10" xfId="51501"/>
    <cellStyle name="20% - Accent5 9 2 2 2 2 2" xfId="9053"/>
    <cellStyle name="20% - Accent5 9 2 2 2 2 2 2" xfId="14617"/>
    <cellStyle name="20% - Accent5 9 2 2 2 2 2 2 2" xfId="36229"/>
    <cellStyle name="20% - Accent5 9 2 2 2 2 2 2 2 2" xfId="51504"/>
    <cellStyle name="20% - Accent5 9 2 2 2 2 2 2 3" xfId="51503"/>
    <cellStyle name="20% - Accent5 9 2 2 2 2 2 3" xfId="30695"/>
    <cellStyle name="20% - Accent5 9 2 2 2 2 2 3 2" xfId="51506"/>
    <cellStyle name="20% - Accent5 9 2 2 2 2 2 3 3" xfId="51505"/>
    <cellStyle name="20% - Accent5 9 2 2 2 2 2 4" xfId="51507"/>
    <cellStyle name="20% - Accent5 9 2 2 2 2 2 5" xfId="51502"/>
    <cellStyle name="20% - Accent5 9 2 2 2 2 3" xfId="17064"/>
    <cellStyle name="20% - Accent5 9 2 2 2 2 3 2" xfId="38657"/>
    <cellStyle name="20% - Accent5 9 2 2 2 2 3 2 2" xfId="51509"/>
    <cellStyle name="20% - Accent5 9 2 2 2 2 3 3" xfId="51508"/>
    <cellStyle name="20% - Accent5 9 2 2 2 2 4" xfId="19861"/>
    <cellStyle name="20% - Accent5 9 2 2 2 2 4 2" xfId="41440"/>
    <cellStyle name="20% - Accent5 9 2 2 2 2 4 2 2" xfId="51511"/>
    <cellStyle name="20% - Accent5 9 2 2 2 2 4 3" xfId="51510"/>
    <cellStyle name="20% - Accent5 9 2 2 2 2 5" xfId="22646"/>
    <cellStyle name="20% - Accent5 9 2 2 2 2 5 2" xfId="44223"/>
    <cellStyle name="20% - Accent5 9 2 2 2 2 5 3" xfId="51512"/>
    <cellStyle name="20% - Accent5 9 2 2 2 2 6" xfId="25499"/>
    <cellStyle name="20% - Accent5 9 2 2 2 2 6 2" xfId="47074"/>
    <cellStyle name="20% - Accent5 9 2 2 2 2 7" xfId="11846"/>
    <cellStyle name="20% - Accent5 9 2 2 2 2 7 2" xfId="33469"/>
    <cellStyle name="20% - Accent5 9 2 2 2 2 8" xfId="6632"/>
    <cellStyle name="20% - Accent5 9 2 2 2 2 9" xfId="28280"/>
    <cellStyle name="20% - Accent5 9 2 2 2 3" xfId="8018"/>
    <cellStyle name="20% - Accent5 9 2 2 2 3 2" xfId="13582"/>
    <cellStyle name="20% - Accent5 9 2 2 2 3 2 2" xfId="35194"/>
    <cellStyle name="20% - Accent5 9 2 2 2 3 2 2 2" xfId="51515"/>
    <cellStyle name="20% - Accent5 9 2 2 2 3 2 3" xfId="51514"/>
    <cellStyle name="20% - Accent5 9 2 2 2 3 3" xfId="29660"/>
    <cellStyle name="20% - Accent5 9 2 2 2 3 3 2" xfId="51517"/>
    <cellStyle name="20% - Accent5 9 2 2 2 3 3 3" xfId="51516"/>
    <cellStyle name="20% - Accent5 9 2 2 2 3 4" xfId="51518"/>
    <cellStyle name="20% - Accent5 9 2 2 2 3 5" xfId="51513"/>
    <cellStyle name="20% - Accent5 9 2 2 2 4" xfId="16029"/>
    <cellStyle name="20% - Accent5 9 2 2 2 4 2" xfId="37622"/>
    <cellStyle name="20% - Accent5 9 2 2 2 4 2 2" xfId="51520"/>
    <cellStyle name="20% - Accent5 9 2 2 2 4 3" xfId="51519"/>
    <cellStyle name="20% - Accent5 9 2 2 2 5" xfId="18826"/>
    <cellStyle name="20% - Accent5 9 2 2 2 5 2" xfId="40405"/>
    <cellStyle name="20% - Accent5 9 2 2 2 5 2 2" xfId="51522"/>
    <cellStyle name="20% - Accent5 9 2 2 2 5 3" xfId="51521"/>
    <cellStyle name="20% - Accent5 9 2 2 2 6" xfId="21609"/>
    <cellStyle name="20% - Accent5 9 2 2 2 6 2" xfId="43188"/>
    <cellStyle name="20% - Accent5 9 2 2 2 6 3" xfId="51523"/>
    <cellStyle name="20% - Accent5 9 2 2 2 7" xfId="24464"/>
    <cellStyle name="20% - Accent5 9 2 2 2 7 2" xfId="46039"/>
    <cellStyle name="20% - Accent5 9 2 2 2 8" xfId="10811"/>
    <cellStyle name="20% - Accent5 9 2 2 2 8 2" xfId="32434"/>
    <cellStyle name="20% - Accent5 9 2 2 2 9" xfId="5548"/>
    <cellStyle name="20% - Accent5 9 2 2 3" xfId="3249"/>
    <cellStyle name="20% - Accent5 9 2 2 3 10" xfId="27590"/>
    <cellStyle name="20% - Accent5 9 2 2 3 11" xfId="51524"/>
    <cellStyle name="20% - Accent5 9 2 2 3 2" xfId="4849"/>
    <cellStyle name="20% - Accent5 9 2 2 3 2 10" xfId="51525"/>
    <cellStyle name="20% - Accent5 9 2 2 3 2 2" xfId="9398"/>
    <cellStyle name="20% - Accent5 9 2 2 3 2 2 2" xfId="14962"/>
    <cellStyle name="20% - Accent5 9 2 2 3 2 2 2 2" xfId="36574"/>
    <cellStyle name="20% - Accent5 9 2 2 3 2 2 2 3" xfId="51527"/>
    <cellStyle name="20% - Accent5 9 2 2 3 2 2 3" xfId="31040"/>
    <cellStyle name="20% - Accent5 9 2 2 3 2 2 4" xfId="51526"/>
    <cellStyle name="20% - Accent5 9 2 2 3 2 3" xfId="17409"/>
    <cellStyle name="20% - Accent5 9 2 2 3 2 3 2" xfId="39002"/>
    <cellStyle name="20% - Accent5 9 2 2 3 2 3 2 2" xfId="51529"/>
    <cellStyle name="20% - Accent5 9 2 2 3 2 3 3" xfId="51528"/>
    <cellStyle name="20% - Accent5 9 2 2 3 2 4" xfId="20206"/>
    <cellStyle name="20% - Accent5 9 2 2 3 2 4 2" xfId="41785"/>
    <cellStyle name="20% - Accent5 9 2 2 3 2 4 3" xfId="51530"/>
    <cellStyle name="20% - Accent5 9 2 2 3 2 5" xfId="22991"/>
    <cellStyle name="20% - Accent5 9 2 2 3 2 5 2" xfId="44568"/>
    <cellStyle name="20% - Accent5 9 2 2 3 2 6" xfId="25844"/>
    <cellStyle name="20% - Accent5 9 2 2 3 2 6 2" xfId="47419"/>
    <cellStyle name="20% - Accent5 9 2 2 3 2 7" xfId="12191"/>
    <cellStyle name="20% - Accent5 9 2 2 3 2 7 2" xfId="33814"/>
    <cellStyle name="20% - Accent5 9 2 2 3 2 8" xfId="6979"/>
    <cellStyle name="20% - Accent5 9 2 2 3 2 9" xfId="28625"/>
    <cellStyle name="20% - Accent5 9 2 2 3 3" xfId="8363"/>
    <cellStyle name="20% - Accent5 9 2 2 3 3 2" xfId="13927"/>
    <cellStyle name="20% - Accent5 9 2 2 3 3 2 2" xfId="35539"/>
    <cellStyle name="20% - Accent5 9 2 2 3 3 2 3" xfId="51532"/>
    <cellStyle name="20% - Accent5 9 2 2 3 3 3" xfId="30005"/>
    <cellStyle name="20% - Accent5 9 2 2 3 3 4" xfId="51531"/>
    <cellStyle name="20% - Accent5 9 2 2 3 4" xfId="16374"/>
    <cellStyle name="20% - Accent5 9 2 2 3 4 2" xfId="37967"/>
    <cellStyle name="20% - Accent5 9 2 2 3 4 2 2" xfId="51534"/>
    <cellStyle name="20% - Accent5 9 2 2 3 4 3" xfId="51533"/>
    <cellStyle name="20% - Accent5 9 2 2 3 5" xfId="19171"/>
    <cellStyle name="20% - Accent5 9 2 2 3 5 2" xfId="40750"/>
    <cellStyle name="20% - Accent5 9 2 2 3 5 3" xfId="51535"/>
    <cellStyle name="20% - Accent5 9 2 2 3 6" xfId="21956"/>
    <cellStyle name="20% - Accent5 9 2 2 3 6 2" xfId="43533"/>
    <cellStyle name="20% - Accent5 9 2 2 3 7" xfId="24809"/>
    <cellStyle name="20% - Accent5 9 2 2 3 7 2" xfId="46384"/>
    <cellStyle name="20% - Accent5 9 2 2 3 8" xfId="11156"/>
    <cellStyle name="20% - Accent5 9 2 2 3 8 2" xfId="32779"/>
    <cellStyle name="20% - Accent5 9 2 2 3 9" xfId="5893"/>
    <cellStyle name="20% - Accent5 9 2 2 4" xfId="2374"/>
    <cellStyle name="20% - Accent5 9 2 2 4 10" xfId="51536"/>
    <cellStyle name="20% - Accent5 9 2 2 4 2" xfId="4108"/>
    <cellStyle name="20% - Accent5 9 2 2 4 2 2" xfId="14221"/>
    <cellStyle name="20% - Accent5 9 2 2 4 2 2 2" xfId="35833"/>
    <cellStyle name="20% - Accent5 9 2 2 4 2 2 3" xfId="51538"/>
    <cellStyle name="20% - Accent5 9 2 2 4 2 3" xfId="8657"/>
    <cellStyle name="20% - Accent5 9 2 2 4 2 4" xfId="30299"/>
    <cellStyle name="20% - Accent5 9 2 2 4 2 5" xfId="51537"/>
    <cellStyle name="20% - Accent5 9 2 2 4 3" xfId="16668"/>
    <cellStyle name="20% - Accent5 9 2 2 4 3 2" xfId="38261"/>
    <cellStyle name="20% - Accent5 9 2 2 4 3 2 2" xfId="51540"/>
    <cellStyle name="20% - Accent5 9 2 2 4 3 3" xfId="51539"/>
    <cellStyle name="20% - Accent5 9 2 2 4 4" xfId="19465"/>
    <cellStyle name="20% - Accent5 9 2 2 4 4 2" xfId="41044"/>
    <cellStyle name="20% - Accent5 9 2 2 4 4 3" xfId="51541"/>
    <cellStyle name="20% - Accent5 9 2 2 4 5" xfId="22250"/>
    <cellStyle name="20% - Accent5 9 2 2 4 5 2" xfId="43827"/>
    <cellStyle name="20% - Accent5 9 2 2 4 6" xfId="25103"/>
    <cellStyle name="20% - Accent5 9 2 2 4 6 2" xfId="46678"/>
    <cellStyle name="20% - Accent5 9 2 2 4 7" xfId="11450"/>
    <cellStyle name="20% - Accent5 9 2 2 4 7 2" xfId="33073"/>
    <cellStyle name="20% - Accent5 9 2 2 4 8" xfId="6187"/>
    <cellStyle name="20% - Accent5 9 2 2 4 9" xfId="27884"/>
    <cellStyle name="20% - Accent5 9 2 2 5" xfId="3566"/>
    <cellStyle name="20% - Accent5 9 2 2 5 10" xfId="51542"/>
    <cellStyle name="20% - Accent5 9 2 2 5 2" xfId="9745"/>
    <cellStyle name="20% - Accent5 9 2 2 5 2 2" xfId="15307"/>
    <cellStyle name="20% - Accent5 9 2 2 5 2 2 2" xfId="36919"/>
    <cellStyle name="20% - Accent5 9 2 2 5 2 3" xfId="31385"/>
    <cellStyle name="20% - Accent5 9 2 2 5 2 4" xfId="51543"/>
    <cellStyle name="20% - Accent5 9 2 2 5 3" xfId="17754"/>
    <cellStyle name="20% - Accent5 9 2 2 5 3 2" xfId="39347"/>
    <cellStyle name="20% - Accent5 9 2 2 5 4" xfId="20551"/>
    <cellStyle name="20% - Accent5 9 2 2 5 4 2" xfId="42130"/>
    <cellStyle name="20% - Accent5 9 2 2 5 5" xfId="23336"/>
    <cellStyle name="20% - Accent5 9 2 2 5 5 2" xfId="44913"/>
    <cellStyle name="20% - Accent5 9 2 2 5 6" xfId="26189"/>
    <cellStyle name="20% - Accent5 9 2 2 5 6 2" xfId="47764"/>
    <cellStyle name="20% - Accent5 9 2 2 5 7" xfId="12536"/>
    <cellStyle name="20% - Accent5 9 2 2 5 7 2" xfId="34159"/>
    <cellStyle name="20% - Accent5 9 2 2 5 8" xfId="7327"/>
    <cellStyle name="20% - Accent5 9 2 2 5 9" xfId="28970"/>
    <cellStyle name="20% - Accent5 9 2 2 6" xfId="7622"/>
    <cellStyle name="20% - Accent5 9 2 2 6 2" xfId="18099"/>
    <cellStyle name="20% - Accent5 9 2 2 6 2 2" xfId="39692"/>
    <cellStyle name="20% - Accent5 9 2 2 6 2 3" xfId="51545"/>
    <cellStyle name="20% - Accent5 9 2 2 6 3" xfId="20896"/>
    <cellStyle name="20% - Accent5 9 2 2 6 3 2" xfId="42475"/>
    <cellStyle name="20% - Accent5 9 2 2 6 4" xfId="23681"/>
    <cellStyle name="20% - Accent5 9 2 2 6 4 2" xfId="45258"/>
    <cellStyle name="20% - Accent5 9 2 2 6 5" xfId="26534"/>
    <cellStyle name="20% - Accent5 9 2 2 6 5 2" xfId="48109"/>
    <cellStyle name="20% - Accent5 9 2 2 6 6" xfId="12891"/>
    <cellStyle name="20% - Accent5 9 2 2 6 6 2" xfId="34504"/>
    <cellStyle name="20% - Accent5 9 2 2 6 7" xfId="29264"/>
    <cellStyle name="20% - Accent5 9 2 2 6 8" xfId="51544"/>
    <cellStyle name="20% - Accent5 9 2 2 7" xfId="10464"/>
    <cellStyle name="20% - Accent5 9 2 2 7 2" xfId="32089"/>
    <cellStyle name="20% - Accent5 9 2 2 7 3" xfId="51546"/>
    <cellStyle name="20% - Accent5 9 2 2 8" xfId="13186"/>
    <cellStyle name="20% - Accent5 9 2 2 8 2" xfId="34798"/>
    <cellStyle name="20% - Accent5 9 2 2 9" xfId="15683"/>
    <cellStyle name="20% - Accent5 9 2 2 9 2" xfId="37277"/>
    <cellStyle name="20% - Accent5 9 2 3" xfId="299"/>
    <cellStyle name="20% - Accent5 9 2 3 10" xfId="18573"/>
    <cellStyle name="20% - Accent5 9 2 3 10 2" xfId="40152"/>
    <cellStyle name="20% - Accent5 9 2 3 11" xfId="21356"/>
    <cellStyle name="20% - Accent5 9 2 3 11 2" xfId="42935"/>
    <cellStyle name="20% - Accent5 9 2 3 12" xfId="24211"/>
    <cellStyle name="20% - Accent5 9 2 3 12 2" xfId="45786"/>
    <cellStyle name="20% - Accent5 9 2 3 13" xfId="10184"/>
    <cellStyle name="20% - Accent5 9 2 3 13 2" xfId="31824"/>
    <cellStyle name="20% - Accent5 9 2 3 14" xfId="5148"/>
    <cellStyle name="20% - Accent5 9 2 3 15" xfId="26848"/>
    <cellStyle name="20% - Accent5 9 2 3 16" xfId="51547"/>
    <cellStyle name="20% - Accent5 9 2 3 2" xfId="2963"/>
    <cellStyle name="20% - Accent5 9 2 3 2 10" xfId="27337"/>
    <cellStyle name="20% - Accent5 9 2 3 2 11" xfId="51548"/>
    <cellStyle name="20% - Accent5 9 2 3 2 2" xfId="4596"/>
    <cellStyle name="20% - Accent5 9 2 3 2 2 10" xfId="51549"/>
    <cellStyle name="20% - Accent5 9 2 3 2 2 2" xfId="9145"/>
    <cellStyle name="20% - Accent5 9 2 3 2 2 2 2" xfId="14709"/>
    <cellStyle name="20% - Accent5 9 2 3 2 2 2 2 2" xfId="36321"/>
    <cellStyle name="20% - Accent5 9 2 3 2 2 2 2 3" xfId="51551"/>
    <cellStyle name="20% - Accent5 9 2 3 2 2 2 3" xfId="30787"/>
    <cellStyle name="20% - Accent5 9 2 3 2 2 2 4" xfId="51550"/>
    <cellStyle name="20% - Accent5 9 2 3 2 2 3" xfId="17156"/>
    <cellStyle name="20% - Accent5 9 2 3 2 2 3 2" xfId="38749"/>
    <cellStyle name="20% - Accent5 9 2 3 2 2 3 2 2" xfId="51553"/>
    <cellStyle name="20% - Accent5 9 2 3 2 2 3 3" xfId="51552"/>
    <cellStyle name="20% - Accent5 9 2 3 2 2 4" xfId="19953"/>
    <cellStyle name="20% - Accent5 9 2 3 2 2 4 2" xfId="41532"/>
    <cellStyle name="20% - Accent5 9 2 3 2 2 4 3" xfId="51554"/>
    <cellStyle name="20% - Accent5 9 2 3 2 2 5" xfId="22738"/>
    <cellStyle name="20% - Accent5 9 2 3 2 2 5 2" xfId="44315"/>
    <cellStyle name="20% - Accent5 9 2 3 2 2 6" xfId="25591"/>
    <cellStyle name="20% - Accent5 9 2 3 2 2 6 2" xfId="47166"/>
    <cellStyle name="20% - Accent5 9 2 3 2 2 7" xfId="11938"/>
    <cellStyle name="20% - Accent5 9 2 3 2 2 7 2" xfId="33561"/>
    <cellStyle name="20% - Accent5 9 2 3 2 2 8" xfId="6724"/>
    <cellStyle name="20% - Accent5 9 2 3 2 2 9" xfId="28372"/>
    <cellStyle name="20% - Accent5 9 2 3 2 3" xfId="8110"/>
    <cellStyle name="20% - Accent5 9 2 3 2 3 2" xfId="13674"/>
    <cellStyle name="20% - Accent5 9 2 3 2 3 2 2" xfId="35286"/>
    <cellStyle name="20% - Accent5 9 2 3 2 3 2 3" xfId="51556"/>
    <cellStyle name="20% - Accent5 9 2 3 2 3 3" xfId="29752"/>
    <cellStyle name="20% - Accent5 9 2 3 2 3 4" xfId="51555"/>
    <cellStyle name="20% - Accent5 9 2 3 2 4" xfId="16121"/>
    <cellStyle name="20% - Accent5 9 2 3 2 4 2" xfId="37714"/>
    <cellStyle name="20% - Accent5 9 2 3 2 4 2 2" xfId="51558"/>
    <cellStyle name="20% - Accent5 9 2 3 2 4 3" xfId="51557"/>
    <cellStyle name="20% - Accent5 9 2 3 2 5" xfId="18918"/>
    <cellStyle name="20% - Accent5 9 2 3 2 5 2" xfId="40497"/>
    <cellStyle name="20% - Accent5 9 2 3 2 5 3" xfId="51559"/>
    <cellStyle name="20% - Accent5 9 2 3 2 6" xfId="21701"/>
    <cellStyle name="20% - Accent5 9 2 3 2 6 2" xfId="43280"/>
    <cellStyle name="20% - Accent5 9 2 3 2 7" xfId="24556"/>
    <cellStyle name="20% - Accent5 9 2 3 2 7 2" xfId="46131"/>
    <cellStyle name="20% - Accent5 9 2 3 2 8" xfId="10903"/>
    <cellStyle name="20% - Accent5 9 2 3 2 8 2" xfId="32526"/>
    <cellStyle name="20% - Accent5 9 2 3 2 9" xfId="5640"/>
    <cellStyle name="20% - Accent5 9 2 3 3" xfId="3341"/>
    <cellStyle name="20% - Accent5 9 2 3 3 10" xfId="27682"/>
    <cellStyle name="20% - Accent5 9 2 3 3 11" xfId="51560"/>
    <cellStyle name="20% - Accent5 9 2 3 3 2" xfId="4941"/>
    <cellStyle name="20% - Accent5 9 2 3 3 2 10" xfId="51561"/>
    <cellStyle name="20% - Accent5 9 2 3 3 2 2" xfId="9490"/>
    <cellStyle name="20% - Accent5 9 2 3 3 2 2 2" xfId="15054"/>
    <cellStyle name="20% - Accent5 9 2 3 3 2 2 2 2" xfId="36666"/>
    <cellStyle name="20% - Accent5 9 2 3 3 2 2 3" xfId="31132"/>
    <cellStyle name="20% - Accent5 9 2 3 3 2 2 4" xfId="51562"/>
    <cellStyle name="20% - Accent5 9 2 3 3 2 3" xfId="17501"/>
    <cellStyle name="20% - Accent5 9 2 3 3 2 3 2" xfId="39094"/>
    <cellStyle name="20% - Accent5 9 2 3 3 2 4" xfId="20298"/>
    <cellStyle name="20% - Accent5 9 2 3 3 2 4 2" xfId="41877"/>
    <cellStyle name="20% - Accent5 9 2 3 3 2 5" xfId="23083"/>
    <cellStyle name="20% - Accent5 9 2 3 3 2 5 2" xfId="44660"/>
    <cellStyle name="20% - Accent5 9 2 3 3 2 6" xfId="25936"/>
    <cellStyle name="20% - Accent5 9 2 3 3 2 6 2" xfId="47511"/>
    <cellStyle name="20% - Accent5 9 2 3 3 2 7" xfId="12283"/>
    <cellStyle name="20% - Accent5 9 2 3 3 2 7 2" xfId="33906"/>
    <cellStyle name="20% - Accent5 9 2 3 3 2 8" xfId="7071"/>
    <cellStyle name="20% - Accent5 9 2 3 3 2 9" xfId="28717"/>
    <cellStyle name="20% - Accent5 9 2 3 3 3" xfId="8455"/>
    <cellStyle name="20% - Accent5 9 2 3 3 3 2" xfId="14019"/>
    <cellStyle name="20% - Accent5 9 2 3 3 3 2 2" xfId="35631"/>
    <cellStyle name="20% - Accent5 9 2 3 3 3 2 3" xfId="51564"/>
    <cellStyle name="20% - Accent5 9 2 3 3 3 3" xfId="30097"/>
    <cellStyle name="20% - Accent5 9 2 3 3 3 4" xfId="51563"/>
    <cellStyle name="20% - Accent5 9 2 3 3 4" xfId="16466"/>
    <cellStyle name="20% - Accent5 9 2 3 3 4 2" xfId="38059"/>
    <cellStyle name="20% - Accent5 9 2 3 3 4 3" xfId="51565"/>
    <cellStyle name="20% - Accent5 9 2 3 3 5" xfId="19263"/>
    <cellStyle name="20% - Accent5 9 2 3 3 5 2" xfId="40842"/>
    <cellStyle name="20% - Accent5 9 2 3 3 6" xfId="22048"/>
    <cellStyle name="20% - Accent5 9 2 3 3 6 2" xfId="43625"/>
    <cellStyle name="20% - Accent5 9 2 3 3 7" xfId="24901"/>
    <cellStyle name="20% - Accent5 9 2 3 3 7 2" xfId="46476"/>
    <cellStyle name="20% - Accent5 9 2 3 3 8" xfId="11248"/>
    <cellStyle name="20% - Accent5 9 2 3 3 8 2" xfId="32871"/>
    <cellStyle name="20% - Accent5 9 2 3 3 9" xfId="5985"/>
    <cellStyle name="20% - Accent5 9 2 3 4" xfId="2375"/>
    <cellStyle name="20% - Accent5 9 2 3 4 10" xfId="51566"/>
    <cellStyle name="20% - Accent5 9 2 3 4 2" xfId="4109"/>
    <cellStyle name="20% - Accent5 9 2 3 4 2 2" xfId="14222"/>
    <cellStyle name="20% - Accent5 9 2 3 4 2 2 2" xfId="35834"/>
    <cellStyle name="20% - Accent5 9 2 3 4 2 3" xfId="8658"/>
    <cellStyle name="20% - Accent5 9 2 3 4 2 4" xfId="30300"/>
    <cellStyle name="20% - Accent5 9 2 3 4 2 5" xfId="51567"/>
    <cellStyle name="20% - Accent5 9 2 3 4 3" xfId="16669"/>
    <cellStyle name="20% - Accent5 9 2 3 4 3 2" xfId="38262"/>
    <cellStyle name="20% - Accent5 9 2 3 4 4" xfId="19466"/>
    <cellStyle name="20% - Accent5 9 2 3 4 4 2" xfId="41045"/>
    <cellStyle name="20% - Accent5 9 2 3 4 5" xfId="22251"/>
    <cellStyle name="20% - Accent5 9 2 3 4 5 2" xfId="43828"/>
    <cellStyle name="20% - Accent5 9 2 3 4 6" xfId="25104"/>
    <cellStyle name="20% - Accent5 9 2 3 4 6 2" xfId="46679"/>
    <cellStyle name="20% - Accent5 9 2 3 4 7" xfId="11451"/>
    <cellStyle name="20% - Accent5 9 2 3 4 7 2" xfId="33074"/>
    <cellStyle name="20% - Accent5 9 2 3 4 8" xfId="6188"/>
    <cellStyle name="20% - Accent5 9 2 3 4 9" xfId="27885"/>
    <cellStyle name="20% - Accent5 9 2 3 5" xfId="3567"/>
    <cellStyle name="20% - Accent5 9 2 3 5 10" xfId="51568"/>
    <cellStyle name="20% - Accent5 9 2 3 5 2" xfId="9837"/>
    <cellStyle name="20% - Accent5 9 2 3 5 2 2" xfId="15399"/>
    <cellStyle name="20% - Accent5 9 2 3 5 2 2 2" xfId="37011"/>
    <cellStyle name="20% - Accent5 9 2 3 5 2 3" xfId="31477"/>
    <cellStyle name="20% - Accent5 9 2 3 5 2 4" xfId="51569"/>
    <cellStyle name="20% - Accent5 9 2 3 5 3" xfId="17846"/>
    <cellStyle name="20% - Accent5 9 2 3 5 3 2" xfId="39439"/>
    <cellStyle name="20% - Accent5 9 2 3 5 4" xfId="20643"/>
    <cellStyle name="20% - Accent5 9 2 3 5 4 2" xfId="42222"/>
    <cellStyle name="20% - Accent5 9 2 3 5 5" xfId="23428"/>
    <cellStyle name="20% - Accent5 9 2 3 5 5 2" xfId="45005"/>
    <cellStyle name="20% - Accent5 9 2 3 5 6" xfId="26281"/>
    <cellStyle name="20% - Accent5 9 2 3 5 6 2" xfId="47856"/>
    <cellStyle name="20% - Accent5 9 2 3 5 7" xfId="12628"/>
    <cellStyle name="20% - Accent5 9 2 3 5 7 2" xfId="34251"/>
    <cellStyle name="20% - Accent5 9 2 3 5 8" xfId="7419"/>
    <cellStyle name="20% - Accent5 9 2 3 5 9" xfId="29062"/>
    <cellStyle name="20% - Accent5 9 2 3 6" xfId="7623"/>
    <cellStyle name="20% - Accent5 9 2 3 6 2" xfId="18191"/>
    <cellStyle name="20% - Accent5 9 2 3 6 2 2" xfId="39784"/>
    <cellStyle name="20% - Accent5 9 2 3 6 3" xfId="20988"/>
    <cellStyle name="20% - Accent5 9 2 3 6 3 2" xfId="42567"/>
    <cellStyle name="20% - Accent5 9 2 3 6 4" xfId="23773"/>
    <cellStyle name="20% - Accent5 9 2 3 6 4 2" xfId="45350"/>
    <cellStyle name="20% - Accent5 9 2 3 6 5" xfId="26626"/>
    <cellStyle name="20% - Accent5 9 2 3 6 5 2" xfId="48201"/>
    <cellStyle name="20% - Accent5 9 2 3 6 6" xfId="12983"/>
    <cellStyle name="20% - Accent5 9 2 3 6 6 2" xfId="34596"/>
    <cellStyle name="20% - Accent5 9 2 3 6 7" xfId="29265"/>
    <cellStyle name="20% - Accent5 9 2 3 6 8" xfId="51570"/>
    <cellStyle name="20% - Accent5 9 2 3 7" xfId="10556"/>
    <cellStyle name="20% - Accent5 9 2 3 7 2" xfId="32181"/>
    <cellStyle name="20% - Accent5 9 2 3 8" xfId="13187"/>
    <cellStyle name="20% - Accent5 9 2 3 8 2" xfId="34799"/>
    <cellStyle name="20% - Accent5 9 2 3 9" xfId="15775"/>
    <cellStyle name="20% - Accent5 9 2 3 9 2" xfId="37369"/>
    <cellStyle name="20% - Accent5 9 2 4" xfId="2733"/>
    <cellStyle name="20% - Accent5 9 2 4 10" xfId="27107"/>
    <cellStyle name="20% - Accent5 9 2 4 11" xfId="51571"/>
    <cellStyle name="20% - Accent5 9 2 4 2" xfId="4366"/>
    <cellStyle name="20% - Accent5 9 2 4 2 10" xfId="51572"/>
    <cellStyle name="20% - Accent5 9 2 4 2 2" xfId="8915"/>
    <cellStyle name="20% - Accent5 9 2 4 2 2 2" xfId="14479"/>
    <cellStyle name="20% - Accent5 9 2 4 2 2 2 2" xfId="36091"/>
    <cellStyle name="20% - Accent5 9 2 4 2 2 2 3" xfId="51574"/>
    <cellStyle name="20% - Accent5 9 2 4 2 2 3" xfId="30557"/>
    <cellStyle name="20% - Accent5 9 2 4 2 2 4" xfId="51573"/>
    <cellStyle name="20% - Accent5 9 2 4 2 3" xfId="16926"/>
    <cellStyle name="20% - Accent5 9 2 4 2 3 2" xfId="38519"/>
    <cellStyle name="20% - Accent5 9 2 4 2 3 2 2" xfId="51576"/>
    <cellStyle name="20% - Accent5 9 2 4 2 3 3" xfId="51575"/>
    <cellStyle name="20% - Accent5 9 2 4 2 4" xfId="19723"/>
    <cellStyle name="20% - Accent5 9 2 4 2 4 2" xfId="41302"/>
    <cellStyle name="20% - Accent5 9 2 4 2 4 3" xfId="51577"/>
    <cellStyle name="20% - Accent5 9 2 4 2 5" xfId="22508"/>
    <cellStyle name="20% - Accent5 9 2 4 2 5 2" xfId="44085"/>
    <cellStyle name="20% - Accent5 9 2 4 2 6" xfId="25361"/>
    <cellStyle name="20% - Accent5 9 2 4 2 6 2" xfId="46936"/>
    <cellStyle name="20% - Accent5 9 2 4 2 7" xfId="11708"/>
    <cellStyle name="20% - Accent5 9 2 4 2 7 2" xfId="33331"/>
    <cellStyle name="20% - Accent5 9 2 4 2 8" xfId="6494"/>
    <cellStyle name="20% - Accent5 9 2 4 2 9" xfId="28142"/>
    <cellStyle name="20% - Accent5 9 2 4 3" xfId="7880"/>
    <cellStyle name="20% - Accent5 9 2 4 3 2" xfId="13444"/>
    <cellStyle name="20% - Accent5 9 2 4 3 2 2" xfId="35056"/>
    <cellStyle name="20% - Accent5 9 2 4 3 2 3" xfId="51579"/>
    <cellStyle name="20% - Accent5 9 2 4 3 3" xfId="29522"/>
    <cellStyle name="20% - Accent5 9 2 4 3 4" xfId="51578"/>
    <cellStyle name="20% - Accent5 9 2 4 4" xfId="15891"/>
    <cellStyle name="20% - Accent5 9 2 4 4 2" xfId="37484"/>
    <cellStyle name="20% - Accent5 9 2 4 4 2 2" xfId="51581"/>
    <cellStyle name="20% - Accent5 9 2 4 4 3" xfId="51580"/>
    <cellStyle name="20% - Accent5 9 2 4 5" xfId="18688"/>
    <cellStyle name="20% - Accent5 9 2 4 5 2" xfId="40267"/>
    <cellStyle name="20% - Accent5 9 2 4 5 3" xfId="51582"/>
    <cellStyle name="20% - Accent5 9 2 4 6" xfId="21471"/>
    <cellStyle name="20% - Accent5 9 2 4 6 2" xfId="43050"/>
    <cellStyle name="20% - Accent5 9 2 4 7" xfId="24326"/>
    <cellStyle name="20% - Accent5 9 2 4 7 2" xfId="45901"/>
    <cellStyle name="20% - Accent5 9 2 4 8" xfId="10673"/>
    <cellStyle name="20% - Accent5 9 2 4 8 2" xfId="32296"/>
    <cellStyle name="20% - Accent5 9 2 4 9" xfId="5410"/>
    <cellStyle name="20% - Accent5 9 2 5" xfId="3091"/>
    <cellStyle name="20% - Accent5 9 2 5 10" xfId="27452"/>
    <cellStyle name="20% - Accent5 9 2 5 11" xfId="51583"/>
    <cellStyle name="20% - Accent5 9 2 5 2" xfId="4711"/>
    <cellStyle name="20% - Accent5 9 2 5 2 10" xfId="51584"/>
    <cellStyle name="20% - Accent5 9 2 5 2 2" xfId="9260"/>
    <cellStyle name="20% - Accent5 9 2 5 2 2 2" xfId="14824"/>
    <cellStyle name="20% - Accent5 9 2 5 2 2 2 2" xfId="36436"/>
    <cellStyle name="20% - Accent5 9 2 5 2 2 3" xfId="30902"/>
    <cellStyle name="20% - Accent5 9 2 5 2 2 4" xfId="51585"/>
    <cellStyle name="20% - Accent5 9 2 5 2 3" xfId="17271"/>
    <cellStyle name="20% - Accent5 9 2 5 2 3 2" xfId="38864"/>
    <cellStyle name="20% - Accent5 9 2 5 2 4" xfId="20068"/>
    <cellStyle name="20% - Accent5 9 2 5 2 4 2" xfId="41647"/>
    <cellStyle name="20% - Accent5 9 2 5 2 5" xfId="22853"/>
    <cellStyle name="20% - Accent5 9 2 5 2 5 2" xfId="44430"/>
    <cellStyle name="20% - Accent5 9 2 5 2 6" xfId="25706"/>
    <cellStyle name="20% - Accent5 9 2 5 2 6 2" xfId="47281"/>
    <cellStyle name="20% - Accent5 9 2 5 2 7" xfId="12053"/>
    <cellStyle name="20% - Accent5 9 2 5 2 7 2" xfId="33676"/>
    <cellStyle name="20% - Accent5 9 2 5 2 8" xfId="6841"/>
    <cellStyle name="20% - Accent5 9 2 5 2 9" xfId="28487"/>
    <cellStyle name="20% - Accent5 9 2 5 3" xfId="8225"/>
    <cellStyle name="20% - Accent5 9 2 5 3 2" xfId="13789"/>
    <cellStyle name="20% - Accent5 9 2 5 3 2 2" xfId="35401"/>
    <cellStyle name="20% - Accent5 9 2 5 3 2 3" xfId="51587"/>
    <cellStyle name="20% - Accent5 9 2 5 3 3" xfId="29867"/>
    <cellStyle name="20% - Accent5 9 2 5 3 4" xfId="51586"/>
    <cellStyle name="20% - Accent5 9 2 5 4" xfId="16236"/>
    <cellStyle name="20% - Accent5 9 2 5 4 2" xfId="37829"/>
    <cellStyle name="20% - Accent5 9 2 5 4 3" xfId="51588"/>
    <cellStyle name="20% - Accent5 9 2 5 5" xfId="19033"/>
    <cellStyle name="20% - Accent5 9 2 5 5 2" xfId="40612"/>
    <cellStyle name="20% - Accent5 9 2 5 6" xfId="21818"/>
    <cellStyle name="20% - Accent5 9 2 5 6 2" xfId="43395"/>
    <cellStyle name="20% - Accent5 9 2 5 7" xfId="24671"/>
    <cellStyle name="20% - Accent5 9 2 5 7 2" xfId="46246"/>
    <cellStyle name="20% - Accent5 9 2 5 8" xfId="11018"/>
    <cellStyle name="20% - Accent5 9 2 5 8 2" xfId="32641"/>
    <cellStyle name="20% - Accent5 9 2 5 9" xfId="5755"/>
    <cellStyle name="20% - Accent5 9 2 6" xfId="2373"/>
    <cellStyle name="20% - Accent5 9 2 6 10" xfId="51589"/>
    <cellStyle name="20% - Accent5 9 2 6 2" xfId="4107"/>
    <cellStyle name="20% - Accent5 9 2 6 2 2" xfId="14220"/>
    <cellStyle name="20% - Accent5 9 2 6 2 2 2" xfId="35832"/>
    <cellStyle name="20% - Accent5 9 2 6 2 3" xfId="8656"/>
    <cellStyle name="20% - Accent5 9 2 6 2 4" xfId="30298"/>
    <cellStyle name="20% - Accent5 9 2 6 2 5" xfId="51590"/>
    <cellStyle name="20% - Accent5 9 2 6 3" xfId="16667"/>
    <cellStyle name="20% - Accent5 9 2 6 3 2" xfId="38260"/>
    <cellStyle name="20% - Accent5 9 2 6 4" xfId="19464"/>
    <cellStyle name="20% - Accent5 9 2 6 4 2" xfId="41043"/>
    <cellStyle name="20% - Accent5 9 2 6 5" xfId="22249"/>
    <cellStyle name="20% - Accent5 9 2 6 5 2" xfId="43826"/>
    <cellStyle name="20% - Accent5 9 2 6 6" xfId="25102"/>
    <cellStyle name="20% - Accent5 9 2 6 6 2" xfId="46677"/>
    <cellStyle name="20% - Accent5 9 2 6 7" xfId="11449"/>
    <cellStyle name="20% - Accent5 9 2 6 7 2" xfId="33072"/>
    <cellStyle name="20% - Accent5 9 2 6 8" xfId="6186"/>
    <cellStyle name="20% - Accent5 9 2 6 9" xfId="27883"/>
    <cellStyle name="20% - Accent5 9 2 7" xfId="3565"/>
    <cellStyle name="20% - Accent5 9 2 7 10" xfId="51591"/>
    <cellStyle name="20% - Accent5 9 2 7 2" xfId="9607"/>
    <cellStyle name="20% - Accent5 9 2 7 2 2" xfId="15169"/>
    <cellStyle name="20% - Accent5 9 2 7 2 2 2" xfId="36781"/>
    <cellStyle name="20% - Accent5 9 2 7 2 3" xfId="31247"/>
    <cellStyle name="20% - Accent5 9 2 7 2 4" xfId="51592"/>
    <cellStyle name="20% - Accent5 9 2 7 3" xfId="17616"/>
    <cellStyle name="20% - Accent5 9 2 7 3 2" xfId="39209"/>
    <cellStyle name="20% - Accent5 9 2 7 4" xfId="20413"/>
    <cellStyle name="20% - Accent5 9 2 7 4 2" xfId="41992"/>
    <cellStyle name="20% - Accent5 9 2 7 5" xfId="23198"/>
    <cellStyle name="20% - Accent5 9 2 7 5 2" xfId="44775"/>
    <cellStyle name="20% - Accent5 9 2 7 6" xfId="26051"/>
    <cellStyle name="20% - Accent5 9 2 7 6 2" xfId="47626"/>
    <cellStyle name="20% - Accent5 9 2 7 7" xfId="12398"/>
    <cellStyle name="20% - Accent5 9 2 7 7 2" xfId="34021"/>
    <cellStyle name="20% - Accent5 9 2 7 8" xfId="7189"/>
    <cellStyle name="20% - Accent5 9 2 7 9" xfId="28832"/>
    <cellStyle name="20% - Accent5 9 2 8" xfId="7621"/>
    <cellStyle name="20% - Accent5 9 2 8 2" xfId="17961"/>
    <cellStyle name="20% - Accent5 9 2 8 2 2" xfId="39554"/>
    <cellStyle name="20% - Accent5 9 2 8 3" xfId="20758"/>
    <cellStyle name="20% - Accent5 9 2 8 3 2" xfId="42337"/>
    <cellStyle name="20% - Accent5 9 2 8 4" xfId="23543"/>
    <cellStyle name="20% - Accent5 9 2 8 4 2" xfId="45120"/>
    <cellStyle name="20% - Accent5 9 2 8 5" xfId="26396"/>
    <cellStyle name="20% - Accent5 9 2 8 5 2" xfId="47971"/>
    <cellStyle name="20% - Accent5 9 2 8 6" xfId="12753"/>
    <cellStyle name="20% - Accent5 9 2 8 6 2" xfId="34366"/>
    <cellStyle name="20% - Accent5 9 2 8 7" xfId="29263"/>
    <cellStyle name="20% - Accent5 9 2 8 8" xfId="51593"/>
    <cellStyle name="20% - Accent5 9 2 9" xfId="10326"/>
    <cellStyle name="20% - Accent5 9 2 9 2" xfId="31951"/>
    <cellStyle name="20% - Accent5 9 3" xfId="300"/>
    <cellStyle name="20% - Accent5 9 3 10" xfId="13188"/>
    <cellStyle name="20% - Accent5 9 3 10 2" xfId="34800"/>
    <cellStyle name="20% - Accent5 9 3 11" xfId="15571"/>
    <cellStyle name="20% - Accent5 9 3 11 2" xfId="37165"/>
    <cellStyle name="20% - Accent5 9 3 12" xfId="18369"/>
    <cellStyle name="20% - Accent5 9 3 12 2" xfId="39948"/>
    <cellStyle name="20% - Accent5 9 3 13" xfId="21152"/>
    <cellStyle name="20% - Accent5 9 3 13 2" xfId="42731"/>
    <cellStyle name="20% - Accent5 9 3 14" xfId="24007"/>
    <cellStyle name="20% - Accent5 9 3 14 2" xfId="45582"/>
    <cellStyle name="20% - Accent5 9 3 15" xfId="9980"/>
    <cellStyle name="20% - Accent5 9 3 15 2" xfId="31620"/>
    <cellStyle name="20% - Accent5 9 3 16" xfId="5149"/>
    <cellStyle name="20% - Accent5 9 3 17" xfId="26849"/>
    <cellStyle name="20% - Accent5 9 3 18" xfId="51594"/>
    <cellStyle name="20% - Accent5 9 3 2" xfId="301"/>
    <cellStyle name="20% - Accent5 9 3 2 10" xfId="18507"/>
    <cellStyle name="20% - Accent5 9 3 2 10 2" xfId="40086"/>
    <cellStyle name="20% - Accent5 9 3 2 11" xfId="21290"/>
    <cellStyle name="20% - Accent5 9 3 2 11 2" xfId="42869"/>
    <cellStyle name="20% - Accent5 9 3 2 12" xfId="24145"/>
    <cellStyle name="20% - Accent5 9 3 2 12 2" xfId="45720"/>
    <cellStyle name="20% - Accent5 9 3 2 13" xfId="10118"/>
    <cellStyle name="20% - Accent5 9 3 2 13 2" xfId="31758"/>
    <cellStyle name="20% - Accent5 9 3 2 14" xfId="5150"/>
    <cellStyle name="20% - Accent5 9 3 2 15" xfId="26850"/>
    <cellStyle name="20% - Accent5 9 3 2 16" xfId="51595"/>
    <cellStyle name="20% - Accent5 9 3 2 2" xfId="2897"/>
    <cellStyle name="20% - Accent5 9 3 2 2 10" xfId="27271"/>
    <cellStyle name="20% - Accent5 9 3 2 2 11" xfId="51596"/>
    <cellStyle name="20% - Accent5 9 3 2 2 2" xfId="4530"/>
    <cellStyle name="20% - Accent5 9 3 2 2 2 10" xfId="51597"/>
    <cellStyle name="20% - Accent5 9 3 2 2 2 2" xfId="9079"/>
    <cellStyle name="20% - Accent5 9 3 2 2 2 2 2" xfId="14643"/>
    <cellStyle name="20% - Accent5 9 3 2 2 2 2 2 2" xfId="36255"/>
    <cellStyle name="20% - Accent5 9 3 2 2 2 2 2 3" xfId="51599"/>
    <cellStyle name="20% - Accent5 9 3 2 2 2 2 3" xfId="30721"/>
    <cellStyle name="20% - Accent5 9 3 2 2 2 2 4" xfId="51598"/>
    <cellStyle name="20% - Accent5 9 3 2 2 2 3" xfId="17090"/>
    <cellStyle name="20% - Accent5 9 3 2 2 2 3 2" xfId="38683"/>
    <cellStyle name="20% - Accent5 9 3 2 2 2 3 2 2" xfId="51601"/>
    <cellStyle name="20% - Accent5 9 3 2 2 2 3 3" xfId="51600"/>
    <cellStyle name="20% - Accent5 9 3 2 2 2 4" xfId="19887"/>
    <cellStyle name="20% - Accent5 9 3 2 2 2 4 2" xfId="41466"/>
    <cellStyle name="20% - Accent5 9 3 2 2 2 4 3" xfId="51602"/>
    <cellStyle name="20% - Accent5 9 3 2 2 2 5" xfId="22672"/>
    <cellStyle name="20% - Accent5 9 3 2 2 2 5 2" xfId="44249"/>
    <cellStyle name="20% - Accent5 9 3 2 2 2 6" xfId="25525"/>
    <cellStyle name="20% - Accent5 9 3 2 2 2 6 2" xfId="47100"/>
    <cellStyle name="20% - Accent5 9 3 2 2 2 7" xfId="11872"/>
    <cellStyle name="20% - Accent5 9 3 2 2 2 7 2" xfId="33495"/>
    <cellStyle name="20% - Accent5 9 3 2 2 2 8" xfId="6658"/>
    <cellStyle name="20% - Accent5 9 3 2 2 2 9" xfId="28306"/>
    <cellStyle name="20% - Accent5 9 3 2 2 3" xfId="8044"/>
    <cellStyle name="20% - Accent5 9 3 2 2 3 2" xfId="13608"/>
    <cellStyle name="20% - Accent5 9 3 2 2 3 2 2" xfId="35220"/>
    <cellStyle name="20% - Accent5 9 3 2 2 3 2 3" xfId="51604"/>
    <cellStyle name="20% - Accent5 9 3 2 2 3 3" xfId="29686"/>
    <cellStyle name="20% - Accent5 9 3 2 2 3 4" xfId="51603"/>
    <cellStyle name="20% - Accent5 9 3 2 2 4" xfId="16055"/>
    <cellStyle name="20% - Accent5 9 3 2 2 4 2" xfId="37648"/>
    <cellStyle name="20% - Accent5 9 3 2 2 4 2 2" xfId="51606"/>
    <cellStyle name="20% - Accent5 9 3 2 2 4 3" xfId="51605"/>
    <cellStyle name="20% - Accent5 9 3 2 2 5" xfId="18852"/>
    <cellStyle name="20% - Accent5 9 3 2 2 5 2" xfId="40431"/>
    <cellStyle name="20% - Accent5 9 3 2 2 5 3" xfId="51607"/>
    <cellStyle name="20% - Accent5 9 3 2 2 6" xfId="21635"/>
    <cellStyle name="20% - Accent5 9 3 2 2 6 2" xfId="43214"/>
    <cellStyle name="20% - Accent5 9 3 2 2 7" xfId="24490"/>
    <cellStyle name="20% - Accent5 9 3 2 2 7 2" xfId="46065"/>
    <cellStyle name="20% - Accent5 9 3 2 2 8" xfId="10837"/>
    <cellStyle name="20% - Accent5 9 3 2 2 8 2" xfId="32460"/>
    <cellStyle name="20% - Accent5 9 3 2 2 9" xfId="5574"/>
    <cellStyle name="20% - Accent5 9 3 2 3" xfId="3275"/>
    <cellStyle name="20% - Accent5 9 3 2 3 10" xfId="27616"/>
    <cellStyle name="20% - Accent5 9 3 2 3 11" xfId="51608"/>
    <cellStyle name="20% - Accent5 9 3 2 3 2" xfId="4875"/>
    <cellStyle name="20% - Accent5 9 3 2 3 2 10" xfId="51609"/>
    <cellStyle name="20% - Accent5 9 3 2 3 2 2" xfId="9424"/>
    <cellStyle name="20% - Accent5 9 3 2 3 2 2 2" xfId="14988"/>
    <cellStyle name="20% - Accent5 9 3 2 3 2 2 2 2" xfId="36600"/>
    <cellStyle name="20% - Accent5 9 3 2 3 2 2 3" xfId="31066"/>
    <cellStyle name="20% - Accent5 9 3 2 3 2 2 4" xfId="51610"/>
    <cellStyle name="20% - Accent5 9 3 2 3 2 3" xfId="17435"/>
    <cellStyle name="20% - Accent5 9 3 2 3 2 3 2" xfId="39028"/>
    <cellStyle name="20% - Accent5 9 3 2 3 2 4" xfId="20232"/>
    <cellStyle name="20% - Accent5 9 3 2 3 2 4 2" xfId="41811"/>
    <cellStyle name="20% - Accent5 9 3 2 3 2 5" xfId="23017"/>
    <cellStyle name="20% - Accent5 9 3 2 3 2 5 2" xfId="44594"/>
    <cellStyle name="20% - Accent5 9 3 2 3 2 6" xfId="25870"/>
    <cellStyle name="20% - Accent5 9 3 2 3 2 6 2" xfId="47445"/>
    <cellStyle name="20% - Accent5 9 3 2 3 2 7" xfId="12217"/>
    <cellStyle name="20% - Accent5 9 3 2 3 2 7 2" xfId="33840"/>
    <cellStyle name="20% - Accent5 9 3 2 3 2 8" xfId="7005"/>
    <cellStyle name="20% - Accent5 9 3 2 3 2 9" xfId="28651"/>
    <cellStyle name="20% - Accent5 9 3 2 3 3" xfId="8389"/>
    <cellStyle name="20% - Accent5 9 3 2 3 3 2" xfId="13953"/>
    <cellStyle name="20% - Accent5 9 3 2 3 3 2 2" xfId="35565"/>
    <cellStyle name="20% - Accent5 9 3 2 3 3 2 3" xfId="51612"/>
    <cellStyle name="20% - Accent5 9 3 2 3 3 3" xfId="30031"/>
    <cellStyle name="20% - Accent5 9 3 2 3 3 4" xfId="51611"/>
    <cellStyle name="20% - Accent5 9 3 2 3 4" xfId="16400"/>
    <cellStyle name="20% - Accent5 9 3 2 3 4 2" xfId="37993"/>
    <cellStyle name="20% - Accent5 9 3 2 3 4 3" xfId="51613"/>
    <cellStyle name="20% - Accent5 9 3 2 3 5" xfId="19197"/>
    <cellStyle name="20% - Accent5 9 3 2 3 5 2" xfId="40776"/>
    <cellStyle name="20% - Accent5 9 3 2 3 6" xfId="21982"/>
    <cellStyle name="20% - Accent5 9 3 2 3 6 2" xfId="43559"/>
    <cellStyle name="20% - Accent5 9 3 2 3 7" xfId="24835"/>
    <cellStyle name="20% - Accent5 9 3 2 3 7 2" xfId="46410"/>
    <cellStyle name="20% - Accent5 9 3 2 3 8" xfId="11182"/>
    <cellStyle name="20% - Accent5 9 3 2 3 8 2" xfId="32805"/>
    <cellStyle name="20% - Accent5 9 3 2 3 9" xfId="5919"/>
    <cellStyle name="20% - Accent5 9 3 2 4" xfId="2377"/>
    <cellStyle name="20% - Accent5 9 3 2 4 10" xfId="51614"/>
    <cellStyle name="20% - Accent5 9 3 2 4 2" xfId="4111"/>
    <cellStyle name="20% - Accent5 9 3 2 4 2 2" xfId="14224"/>
    <cellStyle name="20% - Accent5 9 3 2 4 2 2 2" xfId="35836"/>
    <cellStyle name="20% - Accent5 9 3 2 4 2 3" xfId="8660"/>
    <cellStyle name="20% - Accent5 9 3 2 4 2 4" xfId="30302"/>
    <cellStyle name="20% - Accent5 9 3 2 4 2 5" xfId="51615"/>
    <cellStyle name="20% - Accent5 9 3 2 4 3" xfId="16671"/>
    <cellStyle name="20% - Accent5 9 3 2 4 3 2" xfId="38264"/>
    <cellStyle name="20% - Accent5 9 3 2 4 4" xfId="19468"/>
    <cellStyle name="20% - Accent5 9 3 2 4 4 2" xfId="41047"/>
    <cellStyle name="20% - Accent5 9 3 2 4 5" xfId="22253"/>
    <cellStyle name="20% - Accent5 9 3 2 4 5 2" xfId="43830"/>
    <cellStyle name="20% - Accent5 9 3 2 4 6" xfId="25106"/>
    <cellStyle name="20% - Accent5 9 3 2 4 6 2" xfId="46681"/>
    <cellStyle name="20% - Accent5 9 3 2 4 7" xfId="11453"/>
    <cellStyle name="20% - Accent5 9 3 2 4 7 2" xfId="33076"/>
    <cellStyle name="20% - Accent5 9 3 2 4 8" xfId="6190"/>
    <cellStyle name="20% - Accent5 9 3 2 4 9" xfId="27887"/>
    <cellStyle name="20% - Accent5 9 3 2 5" xfId="3569"/>
    <cellStyle name="20% - Accent5 9 3 2 5 10" xfId="51616"/>
    <cellStyle name="20% - Accent5 9 3 2 5 2" xfId="9771"/>
    <cellStyle name="20% - Accent5 9 3 2 5 2 2" xfId="15333"/>
    <cellStyle name="20% - Accent5 9 3 2 5 2 2 2" xfId="36945"/>
    <cellStyle name="20% - Accent5 9 3 2 5 2 3" xfId="31411"/>
    <cellStyle name="20% - Accent5 9 3 2 5 2 4" xfId="51617"/>
    <cellStyle name="20% - Accent5 9 3 2 5 3" xfId="17780"/>
    <cellStyle name="20% - Accent5 9 3 2 5 3 2" xfId="39373"/>
    <cellStyle name="20% - Accent5 9 3 2 5 4" xfId="20577"/>
    <cellStyle name="20% - Accent5 9 3 2 5 4 2" xfId="42156"/>
    <cellStyle name="20% - Accent5 9 3 2 5 5" xfId="23362"/>
    <cellStyle name="20% - Accent5 9 3 2 5 5 2" xfId="44939"/>
    <cellStyle name="20% - Accent5 9 3 2 5 6" xfId="26215"/>
    <cellStyle name="20% - Accent5 9 3 2 5 6 2" xfId="47790"/>
    <cellStyle name="20% - Accent5 9 3 2 5 7" xfId="12562"/>
    <cellStyle name="20% - Accent5 9 3 2 5 7 2" xfId="34185"/>
    <cellStyle name="20% - Accent5 9 3 2 5 8" xfId="7353"/>
    <cellStyle name="20% - Accent5 9 3 2 5 9" xfId="28996"/>
    <cellStyle name="20% - Accent5 9 3 2 6" xfId="7625"/>
    <cellStyle name="20% - Accent5 9 3 2 6 2" xfId="18125"/>
    <cellStyle name="20% - Accent5 9 3 2 6 2 2" xfId="39718"/>
    <cellStyle name="20% - Accent5 9 3 2 6 3" xfId="20922"/>
    <cellStyle name="20% - Accent5 9 3 2 6 3 2" xfId="42501"/>
    <cellStyle name="20% - Accent5 9 3 2 6 4" xfId="23707"/>
    <cellStyle name="20% - Accent5 9 3 2 6 4 2" xfId="45284"/>
    <cellStyle name="20% - Accent5 9 3 2 6 5" xfId="26560"/>
    <cellStyle name="20% - Accent5 9 3 2 6 5 2" xfId="48135"/>
    <cellStyle name="20% - Accent5 9 3 2 6 6" xfId="12917"/>
    <cellStyle name="20% - Accent5 9 3 2 6 6 2" xfId="34530"/>
    <cellStyle name="20% - Accent5 9 3 2 6 7" xfId="29267"/>
    <cellStyle name="20% - Accent5 9 3 2 6 8" xfId="51618"/>
    <cellStyle name="20% - Accent5 9 3 2 7" xfId="10490"/>
    <cellStyle name="20% - Accent5 9 3 2 7 2" xfId="32115"/>
    <cellStyle name="20% - Accent5 9 3 2 8" xfId="13189"/>
    <cellStyle name="20% - Accent5 9 3 2 8 2" xfId="34801"/>
    <cellStyle name="20% - Accent5 9 3 2 9" xfId="15709"/>
    <cellStyle name="20% - Accent5 9 3 2 9 2" xfId="37303"/>
    <cellStyle name="20% - Accent5 9 3 3" xfId="302"/>
    <cellStyle name="20% - Accent5 9 3 3 10" xfId="18599"/>
    <cellStyle name="20% - Accent5 9 3 3 10 2" xfId="40178"/>
    <cellStyle name="20% - Accent5 9 3 3 11" xfId="21382"/>
    <cellStyle name="20% - Accent5 9 3 3 11 2" xfId="42961"/>
    <cellStyle name="20% - Accent5 9 3 3 12" xfId="24237"/>
    <cellStyle name="20% - Accent5 9 3 3 12 2" xfId="45812"/>
    <cellStyle name="20% - Accent5 9 3 3 13" xfId="10210"/>
    <cellStyle name="20% - Accent5 9 3 3 13 2" xfId="31850"/>
    <cellStyle name="20% - Accent5 9 3 3 14" xfId="5151"/>
    <cellStyle name="20% - Accent5 9 3 3 15" xfId="26851"/>
    <cellStyle name="20% - Accent5 9 3 3 16" xfId="51619"/>
    <cellStyle name="20% - Accent5 9 3 3 2" xfId="2989"/>
    <cellStyle name="20% - Accent5 9 3 3 2 10" xfId="27363"/>
    <cellStyle name="20% - Accent5 9 3 3 2 11" xfId="51620"/>
    <cellStyle name="20% - Accent5 9 3 3 2 2" xfId="4622"/>
    <cellStyle name="20% - Accent5 9 3 3 2 2 10" xfId="51621"/>
    <cellStyle name="20% - Accent5 9 3 3 2 2 2" xfId="9171"/>
    <cellStyle name="20% - Accent5 9 3 3 2 2 2 2" xfId="14735"/>
    <cellStyle name="20% - Accent5 9 3 3 2 2 2 2 2" xfId="36347"/>
    <cellStyle name="20% - Accent5 9 3 3 2 2 2 3" xfId="30813"/>
    <cellStyle name="20% - Accent5 9 3 3 2 2 2 4" xfId="51622"/>
    <cellStyle name="20% - Accent5 9 3 3 2 2 3" xfId="17182"/>
    <cellStyle name="20% - Accent5 9 3 3 2 2 3 2" xfId="38775"/>
    <cellStyle name="20% - Accent5 9 3 3 2 2 4" xfId="19979"/>
    <cellStyle name="20% - Accent5 9 3 3 2 2 4 2" xfId="41558"/>
    <cellStyle name="20% - Accent5 9 3 3 2 2 5" xfId="22764"/>
    <cellStyle name="20% - Accent5 9 3 3 2 2 5 2" xfId="44341"/>
    <cellStyle name="20% - Accent5 9 3 3 2 2 6" xfId="25617"/>
    <cellStyle name="20% - Accent5 9 3 3 2 2 6 2" xfId="47192"/>
    <cellStyle name="20% - Accent5 9 3 3 2 2 7" xfId="11964"/>
    <cellStyle name="20% - Accent5 9 3 3 2 2 7 2" xfId="33587"/>
    <cellStyle name="20% - Accent5 9 3 3 2 2 8" xfId="6750"/>
    <cellStyle name="20% - Accent5 9 3 3 2 2 9" xfId="28398"/>
    <cellStyle name="20% - Accent5 9 3 3 2 3" xfId="8136"/>
    <cellStyle name="20% - Accent5 9 3 3 2 3 2" xfId="13700"/>
    <cellStyle name="20% - Accent5 9 3 3 2 3 2 2" xfId="35312"/>
    <cellStyle name="20% - Accent5 9 3 3 2 3 2 3" xfId="51624"/>
    <cellStyle name="20% - Accent5 9 3 3 2 3 3" xfId="29778"/>
    <cellStyle name="20% - Accent5 9 3 3 2 3 4" xfId="51623"/>
    <cellStyle name="20% - Accent5 9 3 3 2 4" xfId="16147"/>
    <cellStyle name="20% - Accent5 9 3 3 2 4 2" xfId="37740"/>
    <cellStyle name="20% - Accent5 9 3 3 2 4 3" xfId="51625"/>
    <cellStyle name="20% - Accent5 9 3 3 2 5" xfId="18944"/>
    <cellStyle name="20% - Accent5 9 3 3 2 5 2" xfId="40523"/>
    <cellStyle name="20% - Accent5 9 3 3 2 6" xfId="21727"/>
    <cellStyle name="20% - Accent5 9 3 3 2 6 2" xfId="43306"/>
    <cellStyle name="20% - Accent5 9 3 3 2 7" xfId="24582"/>
    <cellStyle name="20% - Accent5 9 3 3 2 7 2" xfId="46157"/>
    <cellStyle name="20% - Accent5 9 3 3 2 8" xfId="10929"/>
    <cellStyle name="20% - Accent5 9 3 3 2 8 2" xfId="32552"/>
    <cellStyle name="20% - Accent5 9 3 3 2 9" xfId="5666"/>
    <cellStyle name="20% - Accent5 9 3 3 3" xfId="3367"/>
    <cellStyle name="20% - Accent5 9 3 3 3 10" xfId="27708"/>
    <cellStyle name="20% - Accent5 9 3 3 3 11" xfId="51626"/>
    <cellStyle name="20% - Accent5 9 3 3 3 2" xfId="4967"/>
    <cellStyle name="20% - Accent5 9 3 3 3 2 10" xfId="51627"/>
    <cellStyle name="20% - Accent5 9 3 3 3 2 2" xfId="9516"/>
    <cellStyle name="20% - Accent5 9 3 3 3 2 2 2" xfId="15080"/>
    <cellStyle name="20% - Accent5 9 3 3 3 2 2 2 2" xfId="36692"/>
    <cellStyle name="20% - Accent5 9 3 3 3 2 2 3" xfId="31158"/>
    <cellStyle name="20% - Accent5 9 3 3 3 2 3" xfId="17527"/>
    <cellStyle name="20% - Accent5 9 3 3 3 2 3 2" xfId="39120"/>
    <cellStyle name="20% - Accent5 9 3 3 3 2 4" xfId="20324"/>
    <cellStyle name="20% - Accent5 9 3 3 3 2 4 2" xfId="41903"/>
    <cellStyle name="20% - Accent5 9 3 3 3 2 5" xfId="23109"/>
    <cellStyle name="20% - Accent5 9 3 3 3 2 5 2" xfId="44686"/>
    <cellStyle name="20% - Accent5 9 3 3 3 2 6" xfId="25962"/>
    <cellStyle name="20% - Accent5 9 3 3 3 2 6 2" xfId="47537"/>
    <cellStyle name="20% - Accent5 9 3 3 3 2 7" xfId="12309"/>
    <cellStyle name="20% - Accent5 9 3 3 3 2 7 2" xfId="33932"/>
    <cellStyle name="20% - Accent5 9 3 3 3 2 8" xfId="7097"/>
    <cellStyle name="20% - Accent5 9 3 3 3 2 9" xfId="28743"/>
    <cellStyle name="20% - Accent5 9 3 3 3 3" xfId="8481"/>
    <cellStyle name="20% - Accent5 9 3 3 3 3 2" xfId="14045"/>
    <cellStyle name="20% - Accent5 9 3 3 3 3 2 2" xfId="35657"/>
    <cellStyle name="20% - Accent5 9 3 3 3 3 3" xfId="30123"/>
    <cellStyle name="20% - Accent5 9 3 3 3 4" xfId="16492"/>
    <cellStyle name="20% - Accent5 9 3 3 3 4 2" xfId="38085"/>
    <cellStyle name="20% - Accent5 9 3 3 3 5" xfId="19289"/>
    <cellStyle name="20% - Accent5 9 3 3 3 5 2" xfId="40868"/>
    <cellStyle name="20% - Accent5 9 3 3 3 6" xfId="22074"/>
    <cellStyle name="20% - Accent5 9 3 3 3 6 2" xfId="43651"/>
    <cellStyle name="20% - Accent5 9 3 3 3 7" xfId="24927"/>
    <cellStyle name="20% - Accent5 9 3 3 3 7 2" xfId="46502"/>
    <cellStyle name="20% - Accent5 9 3 3 3 8" xfId="11274"/>
    <cellStyle name="20% - Accent5 9 3 3 3 8 2" xfId="32897"/>
    <cellStyle name="20% - Accent5 9 3 3 3 9" xfId="6011"/>
    <cellStyle name="20% - Accent5 9 3 3 4" xfId="2378"/>
    <cellStyle name="20% - Accent5 9 3 3 4 10" xfId="51628"/>
    <cellStyle name="20% - Accent5 9 3 3 4 2" xfId="4112"/>
    <cellStyle name="20% - Accent5 9 3 3 4 2 2" xfId="14225"/>
    <cellStyle name="20% - Accent5 9 3 3 4 2 2 2" xfId="35837"/>
    <cellStyle name="20% - Accent5 9 3 3 4 2 3" xfId="8661"/>
    <cellStyle name="20% - Accent5 9 3 3 4 2 4" xfId="30303"/>
    <cellStyle name="20% - Accent5 9 3 3 4 2 5" xfId="51629"/>
    <cellStyle name="20% - Accent5 9 3 3 4 3" xfId="16672"/>
    <cellStyle name="20% - Accent5 9 3 3 4 3 2" xfId="38265"/>
    <cellStyle name="20% - Accent5 9 3 3 4 4" xfId="19469"/>
    <cellStyle name="20% - Accent5 9 3 3 4 4 2" xfId="41048"/>
    <cellStyle name="20% - Accent5 9 3 3 4 5" xfId="22254"/>
    <cellStyle name="20% - Accent5 9 3 3 4 5 2" xfId="43831"/>
    <cellStyle name="20% - Accent5 9 3 3 4 6" xfId="25107"/>
    <cellStyle name="20% - Accent5 9 3 3 4 6 2" xfId="46682"/>
    <cellStyle name="20% - Accent5 9 3 3 4 7" xfId="11454"/>
    <cellStyle name="20% - Accent5 9 3 3 4 7 2" xfId="33077"/>
    <cellStyle name="20% - Accent5 9 3 3 4 8" xfId="6191"/>
    <cellStyle name="20% - Accent5 9 3 3 4 9" xfId="27888"/>
    <cellStyle name="20% - Accent5 9 3 3 5" xfId="3570"/>
    <cellStyle name="20% - Accent5 9 3 3 5 10" xfId="51630"/>
    <cellStyle name="20% - Accent5 9 3 3 5 2" xfId="9863"/>
    <cellStyle name="20% - Accent5 9 3 3 5 2 2" xfId="15425"/>
    <cellStyle name="20% - Accent5 9 3 3 5 2 2 2" xfId="37037"/>
    <cellStyle name="20% - Accent5 9 3 3 5 2 3" xfId="31503"/>
    <cellStyle name="20% - Accent5 9 3 3 5 3" xfId="17872"/>
    <cellStyle name="20% - Accent5 9 3 3 5 3 2" xfId="39465"/>
    <cellStyle name="20% - Accent5 9 3 3 5 4" xfId="20669"/>
    <cellStyle name="20% - Accent5 9 3 3 5 4 2" xfId="42248"/>
    <cellStyle name="20% - Accent5 9 3 3 5 5" xfId="23454"/>
    <cellStyle name="20% - Accent5 9 3 3 5 5 2" xfId="45031"/>
    <cellStyle name="20% - Accent5 9 3 3 5 6" xfId="26307"/>
    <cellStyle name="20% - Accent5 9 3 3 5 6 2" xfId="47882"/>
    <cellStyle name="20% - Accent5 9 3 3 5 7" xfId="12654"/>
    <cellStyle name="20% - Accent5 9 3 3 5 7 2" xfId="34277"/>
    <cellStyle name="20% - Accent5 9 3 3 5 8" xfId="7445"/>
    <cellStyle name="20% - Accent5 9 3 3 5 9" xfId="29088"/>
    <cellStyle name="20% - Accent5 9 3 3 6" xfId="7626"/>
    <cellStyle name="20% - Accent5 9 3 3 6 2" xfId="18217"/>
    <cellStyle name="20% - Accent5 9 3 3 6 2 2" xfId="39810"/>
    <cellStyle name="20% - Accent5 9 3 3 6 3" xfId="21014"/>
    <cellStyle name="20% - Accent5 9 3 3 6 3 2" xfId="42593"/>
    <cellStyle name="20% - Accent5 9 3 3 6 4" xfId="23799"/>
    <cellStyle name="20% - Accent5 9 3 3 6 4 2" xfId="45376"/>
    <cellStyle name="20% - Accent5 9 3 3 6 5" xfId="26652"/>
    <cellStyle name="20% - Accent5 9 3 3 6 5 2" xfId="48227"/>
    <cellStyle name="20% - Accent5 9 3 3 6 6" xfId="13009"/>
    <cellStyle name="20% - Accent5 9 3 3 6 6 2" xfId="34622"/>
    <cellStyle name="20% - Accent5 9 3 3 6 7" xfId="29268"/>
    <cellStyle name="20% - Accent5 9 3 3 7" xfId="10582"/>
    <cellStyle name="20% - Accent5 9 3 3 7 2" xfId="32207"/>
    <cellStyle name="20% - Accent5 9 3 3 8" xfId="13190"/>
    <cellStyle name="20% - Accent5 9 3 3 8 2" xfId="34802"/>
    <cellStyle name="20% - Accent5 9 3 3 9" xfId="15801"/>
    <cellStyle name="20% - Accent5 9 3 3 9 2" xfId="37395"/>
    <cellStyle name="20% - Accent5 9 3 4" xfId="2759"/>
    <cellStyle name="20% - Accent5 9 3 4 10" xfId="27133"/>
    <cellStyle name="20% - Accent5 9 3 4 11" xfId="51631"/>
    <cellStyle name="20% - Accent5 9 3 4 2" xfId="4392"/>
    <cellStyle name="20% - Accent5 9 3 4 2 10" xfId="51632"/>
    <cellStyle name="20% - Accent5 9 3 4 2 2" xfId="8941"/>
    <cellStyle name="20% - Accent5 9 3 4 2 2 2" xfId="14505"/>
    <cellStyle name="20% - Accent5 9 3 4 2 2 2 2" xfId="36117"/>
    <cellStyle name="20% - Accent5 9 3 4 2 2 3" xfId="30583"/>
    <cellStyle name="20% - Accent5 9 3 4 2 2 4" xfId="51633"/>
    <cellStyle name="20% - Accent5 9 3 4 2 3" xfId="16952"/>
    <cellStyle name="20% - Accent5 9 3 4 2 3 2" xfId="38545"/>
    <cellStyle name="20% - Accent5 9 3 4 2 4" xfId="19749"/>
    <cellStyle name="20% - Accent5 9 3 4 2 4 2" xfId="41328"/>
    <cellStyle name="20% - Accent5 9 3 4 2 5" xfId="22534"/>
    <cellStyle name="20% - Accent5 9 3 4 2 5 2" xfId="44111"/>
    <cellStyle name="20% - Accent5 9 3 4 2 6" xfId="25387"/>
    <cellStyle name="20% - Accent5 9 3 4 2 6 2" xfId="46962"/>
    <cellStyle name="20% - Accent5 9 3 4 2 7" xfId="11734"/>
    <cellStyle name="20% - Accent5 9 3 4 2 7 2" xfId="33357"/>
    <cellStyle name="20% - Accent5 9 3 4 2 8" xfId="6520"/>
    <cellStyle name="20% - Accent5 9 3 4 2 9" xfId="28168"/>
    <cellStyle name="20% - Accent5 9 3 4 3" xfId="7906"/>
    <cellStyle name="20% - Accent5 9 3 4 3 2" xfId="13470"/>
    <cellStyle name="20% - Accent5 9 3 4 3 2 2" xfId="35082"/>
    <cellStyle name="20% - Accent5 9 3 4 3 2 3" xfId="51635"/>
    <cellStyle name="20% - Accent5 9 3 4 3 3" xfId="29548"/>
    <cellStyle name="20% - Accent5 9 3 4 3 4" xfId="51634"/>
    <cellStyle name="20% - Accent5 9 3 4 4" xfId="15917"/>
    <cellStyle name="20% - Accent5 9 3 4 4 2" xfId="37510"/>
    <cellStyle name="20% - Accent5 9 3 4 4 3" xfId="51636"/>
    <cellStyle name="20% - Accent5 9 3 4 5" xfId="18714"/>
    <cellStyle name="20% - Accent5 9 3 4 5 2" xfId="40293"/>
    <cellStyle name="20% - Accent5 9 3 4 6" xfId="21497"/>
    <cellStyle name="20% - Accent5 9 3 4 6 2" xfId="43076"/>
    <cellStyle name="20% - Accent5 9 3 4 7" xfId="24352"/>
    <cellStyle name="20% - Accent5 9 3 4 7 2" xfId="45927"/>
    <cellStyle name="20% - Accent5 9 3 4 8" xfId="10699"/>
    <cellStyle name="20% - Accent5 9 3 4 8 2" xfId="32322"/>
    <cellStyle name="20% - Accent5 9 3 4 9" xfId="5436"/>
    <cellStyle name="20% - Accent5 9 3 5" xfId="3117"/>
    <cellStyle name="20% - Accent5 9 3 5 10" xfId="27478"/>
    <cellStyle name="20% - Accent5 9 3 5 11" xfId="51637"/>
    <cellStyle name="20% - Accent5 9 3 5 2" xfId="4737"/>
    <cellStyle name="20% - Accent5 9 3 5 2 10" xfId="51638"/>
    <cellStyle name="20% - Accent5 9 3 5 2 2" xfId="9286"/>
    <cellStyle name="20% - Accent5 9 3 5 2 2 2" xfId="14850"/>
    <cellStyle name="20% - Accent5 9 3 5 2 2 2 2" xfId="36462"/>
    <cellStyle name="20% - Accent5 9 3 5 2 2 3" xfId="30928"/>
    <cellStyle name="20% - Accent5 9 3 5 2 3" xfId="17297"/>
    <cellStyle name="20% - Accent5 9 3 5 2 3 2" xfId="38890"/>
    <cellStyle name="20% - Accent5 9 3 5 2 4" xfId="20094"/>
    <cellStyle name="20% - Accent5 9 3 5 2 4 2" xfId="41673"/>
    <cellStyle name="20% - Accent5 9 3 5 2 5" xfId="22879"/>
    <cellStyle name="20% - Accent5 9 3 5 2 5 2" xfId="44456"/>
    <cellStyle name="20% - Accent5 9 3 5 2 6" xfId="25732"/>
    <cellStyle name="20% - Accent5 9 3 5 2 6 2" xfId="47307"/>
    <cellStyle name="20% - Accent5 9 3 5 2 7" xfId="12079"/>
    <cellStyle name="20% - Accent5 9 3 5 2 7 2" xfId="33702"/>
    <cellStyle name="20% - Accent5 9 3 5 2 8" xfId="6867"/>
    <cellStyle name="20% - Accent5 9 3 5 2 9" xfId="28513"/>
    <cellStyle name="20% - Accent5 9 3 5 3" xfId="8251"/>
    <cellStyle name="20% - Accent5 9 3 5 3 2" xfId="13815"/>
    <cellStyle name="20% - Accent5 9 3 5 3 2 2" xfId="35427"/>
    <cellStyle name="20% - Accent5 9 3 5 3 3" xfId="29893"/>
    <cellStyle name="20% - Accent5 9 3 5 4" xfId="16262"/>
    <cellStyle name="20% - Accent5 9 3 5 4 2" xfId="37855"/>
    <cellStyle name="20% - Accent5 9 3 5 5" xfId="19059"/>
    <cellStyle name="20% - Accent5 9 3 5 5 2" xfId="40638"/>
    <cellStyle name="20% - Accent5 9 3 5 6" xfId="21844"/>
    <cellStyle name="20% - Accent5 9 3 5 6 2" xfId="43421"/>
    <cellStyle name="20% - Accent5 9 3 5 7" xfId="24697"/>
    <cellStyle name="20% - Accent5 9 3 5 7 2" xfId="46272"/>
    <cellStyle name="20% - Accent5 9 3 5 8" xfId="11044"/>
    <cellStyle name="20% - Accent5 9 3 5 8 2" xfId="32667"/>
    <cellStyle name="20% - Accent5 9 3 5 9" xfId="5781"/>
    <cellStyle name="20% - Accent5 9 3 6" xfId="2376"/>
    <cellStyle name="20% - Accent5 9 3 6 10" xfId="51639"/>
    <cellStyle name="20% - Accent5 9 3 6 2" xfId="4110"/>
    <cellStyle name="20% - Accent5 9 3 6 2 2" xfId="14223"/>
    <cellStyle name="20% - Accent5 9 3 6 2 2 2" xfId="35835"/>
    <cellStyle name="20% - Accent5 9 3 6 2 3" xfId="8659"/>
    <cellStyle name="20% - Accent5 9 3 6 2 4" xfId="30301"/>
    <cellStyle name="20% - Accent5 9 3 6 2 5" xfId="51640"/>
    <cellStyle name="20% - Accent5 9 3 6 3" xfId="16670"/>
    <cellStyle name="20% - Accent5 9 3 6 3 2" xfId="38263"/>
    <cellStyle name="20% - Accent5 9 3 6 4" xfId="19467"/>
    <cellStyle name="20% - Accent5 9 3 6 4 2" xfId="41046"/>
    <cellStyle name="20% - Accent5 9 3 6 5" xfId="22252"/>
    <cellStyle name="20% - Accent5 9 3 6 5 2" xfId="43829"/>
    <cellStyle name="20% - Accent5 9 3 6 6" xfId="25105"/>
    <cellStyle name="20% - Accent5 9 3 6 6 2" xfId="46680"/>
    <cellStyle name="20% - Accent5 9 3 6 7" xfId="11452"/>
    <cellStyle name="20% - Accent5 9 3 6 7 2" xfId="33075"/>
    <cellStyle name="20% - Accent5 9 3 6 8" xfId="6189"/>
    <cellStyle name="20% - Accent5 9 3 6 9" xfId="27886"/>
    <cellStyle name="20% - Accent5 9 3 7" xfId="3568"/>
    <cellStyle name="20% - Accent5 9 3 7 10" xfId="51641"/>
    <cellStyle name="20% - Accent5 9 3 7 2" xfId="9633"/>
    <cellStyle name="20% - Accent5 9 3 7 2 2" xfId="15195"/>
    <cellStyle name="20% - Accent5 9 3 7 2 2 2" xfId="36807"/>
    <cellStyle name="20% - Accent5 9 3 7 2 3" xfId="31273"/>
    <cellStyle name="20% - Accent5 9 3 7 3" xfId="17642"/>
    <cellStyle name="20% - Accent5 9 3 7 3 2" xfId="39235"/>
    <cellStyle name="20% - Accent5 9 3 7 4" xfId="20439"/>
    <cellStyle name="20% - Accent5 9 3 7 4 2" xfId="42018"/>
    <cellStyle name="20% - Accent5 9 3 7 5" xfId="23224"/>
    <cellStyle name="20% - Accent5 9 3 7 5 2" xfId="44801"/>
    <cellStyle name="20% - Accent5 9 3 7 6" xfId="26077"/>
    <cellStyle name="20% - Accent5 9 3 7 6 2" xfId="47652"/>
    <cellStyle name="20% - Accent5 9 3 7 7" xfId="12424"/>
    <cellStyle name="20% - Accent5 9 3 7 7 2" xfId="34047"/>
    <cellStyle name="20% - Accent5 9 3 7 8" xfId="7215"/>
    <cellStyle name="20% - Accent5 9 3 7 9" xfId="28858"/>
    <cellStyle name="20% - Accent5 9 3 8" xfId="7624"/>
    <cellStyle name="20% - Accent5 9 3 8 2" xfId="17987"/>
    <cellStyle name="20% - Accent5 9 3 8 2 2" xfId="39580"/>
    <cellStyle name="20% - Accent5 9 3 8 3" xfId="20784"/>
    <cellStyle name="20% - Accent5 9 3 8 3 2" xfId="42363"/>
    <cellStyle name="20% - Accent5 9 3 8 4" xfId="23569"/>
    <cellStyle name="20% - Accent5 9 3 8 4 2" xfId="45146"/>
    <cellStyle name="20% - Accent5 9 3 8 5" xfId="26422"/>
    <cellStyle name="20% - Accent5 9 3 8 5 2" xfId="47997"/>
    <cellStyle name="20% - Accent5 9 3 8 6" xfId="12779"/>
    <cellStyle name="20% - Accent5 9 3 8 6 2" xfId="34392"/>
    <cellStyle name="20% - Accent5 9 3 8 7" xfId="29266"/>
    <cellStyle name="20% - Accent5 9 3 9" xfId="10352"/>
    <cellStyle name="20% - Accent5 9 3 9 2" xfId="31977"/>
    <cellStyle name="20% - Accent5 9 4" xfId="303"/>
    <cellStyle name="20% - Accent5 9 4 10" xfId="13191"/>
    <cellStyle name="20% - Accent5 9 4 10 2" xfId="34803"/>
    <cellStyle name="20% - Accent5 9 4 11" xfId="15595"/>
    <cellStyle name="20% - Accent5 9 4 11 2" xfId="37189"/>
    <cellStyle name="20% - Accent5 9 4 12" xfId="18393"/>
    <cellStyle name="20% - Accent5 9 4 12 2" xfId="39972"/>
    <cellStyle name="20% - Accent5 9 4 13" xfId="21176"/>
    <cellStyle name="20% - Accent5 9 4 13 2" xfId="42755"/>
    <cellStyle name="20% - Accent5 9 4 14" xfId="24031"/>
    <cellStyle name="20% - Accent5 9 4 14 2" xfId="45606"/>
    <cellStyle name="20% - Accent5 9 4 15" xfId="10004"/>
    <cellStyle name="20% - Accent5 9 4 15 2" xfId="31644"/>
    <cellStyle name="20% - Accent5 9 4 16" xfId="5152"/>
    <cellStyle name="20% - Accent5 9 4 17" xfId="26852"/>
    <cellStyle name="20% - Accent5 9 4 18" xfId="51642"/>
    <cellStyle name="20% - Accent5 9 4 2" xfId="304"/>
    <cellStyle name="20% - Accent5 9 4 2 10" xfId="18531"/>
    <cellStyle name="20% - Accent5 9 4 2 10 2" xfId="40110"/>
    <cellStyle name="20% - Accent5 9 4 2 11" xfId="21314"/>
    <cellStyle name="20% - Accent5 9 4 2 11 2" xfId="42893"/>
    <cellStyle name="20% - Accent5 9 4 2 12" xfId="24169"/>
    <cellStyle name="20% - Accent5 9 4 2 12 2" xfId="45744"/>
    <cellStyle name="20% - Accent5 9 4 2 13" xfId="10142"/>
    <cellStyle name="20% - Accent5 9 4 2 13 2" xfId="31782"/>
    <cellStyle name="20% - Accent5 9 4 2 14" xfId="5153"/>
    <cellStyle name="20% - Accent5 9 4 2 15" xfId="26853"/>
    <cellStyle name="20% - Accent5 9 4 2 16" xfId="51643"/>
    <cellStyle name="20% - Accent5 9 4 2 2" xfId="2921"/>
    <cellStyle name="20% - Accent5 9 4 2 2 10" xfId="27295"/>
    <cellStyle name="20% - Accent5 9 4 2 2 11" xfId="51644"/>
    <cellStyle name="20% - Accent5 9 4 2 2 2" xfId="4554"/>
    <cellStyle name="20% - Accent5 9 4 2 2 2 10" xfId="51645"/>
    <cellStyle name="20% - Accent5 9 4 2 2 2 2" xfId="9103"/>
    <cellStyle name="20% - Accent5 9 4 2 2 2 2 2" xfId="14667"/>
    <cellStyle name="20% - Accent5 9 4 2 2 2 2 2 2" xfId="36279"/>
    <cellStyle name="20% - Accent5 9 4 2 2 2 2 3" xfId="30745"/>
    <cellStyle name="20% - Accent5 9 4 2 2 2 2 4" xfId="51646"/>
    <cellStyle name="20% - Accent5 9 4 2 2 2 3" xfId="17114"/>
    <cellStyle name="20% - Accent5 9 4 2 2 2 3 2" xfId="38707"/>
    <cellStyle name="20% - Accent5 9 4 2 2 2 4" xfId="19911"/>
    <cellStyle name="20% - Accent5 9 4 2 2 2 4 2" xfId="41490"/>
    <cellStyle name="20% - Accent5 9 4 2 2 2 5" xfId="22696"/>
    <cellStyle name="20% - Accent5 9 4 2 2 2 5 2" xfId="44273"/>
    <cellStyle name="20% - Accent5 9 4 2 2 2 6" xfId="25549"/>
    <cellStyle name="20% - Accent5 9 4 2 2 2 6 2" xfId="47124"/>
    <cellStyle name="20% - Accent5 9 4 2 2 2 7" xfId="11896"/>
    <cellStyle name="20% - Accent5 9 4 2 2 2 7 2" xfId="33519"/>
    <cellStyle name="20% - Accent5 9 4 2 2 2 8" xfId="6682"/>
    <cellStyle name="20% - Accent5 9 4 2 2 2 9" xfId="28330"/>
    <cellStyle name="20% - Accent5 9 4 2 2 3" xfId="8068"/>
    <cellStyle name="20% - Accent5 9 4 2 2 3 2" xfId="13632"/>
    <cellStyle name="20% - Accent5 9 4 2 2 3 2 2" xfId="35244"/>
    <cellStyle name="20% - Accent5 9 4 2 2 3 2 3" xfId="51648"/>
    <cellStyle name="20% - Accent5 9 4 2 2 3 3" xfId="29710"/>
    <cellStyle name="20% - Accent5 9 4 2 2 3 4" xfId="51647"/>
    <cellStyle name="20% - Accent5 9 4 2 2 4" xfId="16079"/>
    <cellStyle name="20% - Accent5 9 4 2 2 4 2" xfId="37672"/>
    <cellStyle name="20% - Accent5 9 4 2 2 4 3" xfId="51649"/>
    <cellStyle name="20% - Accent5 9 4 2 2 5" xfId="18876"/>
    <cellStyle name="20% - Accent5 9 4 2 2 5 2" xfId="40455"/>
    <cellStyle name="20% - Accent5 9 4 2 2 6" xfId="21659"/>
    <cellStyle name="20% - Accent5 9 4 2 2 6 2" xfId="43238"/>
    <cellStyle name="20% - Accent5 9 4 2 2 7" xfId="24514"/>
    <cellStyle name="20% - Accent5 9 4 2 2 7 2" xfId="46089"/>
    <cellStyle name="20% - Accent5 9 4 2 2 8" xfId="10861"/>
    <cellStyle name="20% - Accent5 9 4 2 2 8 2" xfId="32484"/>
    <cellStyle name="20% - Accent5 9 4 2 2 9" xfId="5598"/>
    <cellStyle name="20% - Accent5 9 4 2 3" xfId="3299"/>
    <cellStyle name="20% - Accent5 9 4 2 3 10" xfId="27640"/>
    <cellStyle name="20% - Accent5 9 4 2 3 11" xfId="51650"/>
    <cellStyle name="20% - Accent5 9 4 2 3 2" xfId="4899"/>
    <cellStyle name="20% - Accent5 9 4 2 3 2 10" xfId="51651"/>
    <cellStyle name="20% - Accent5 9 4 2 3 2 2" xfId="9448"/>
    <cellStyle name="20% - Accent5 9 4 2 3 2 2 2" xfId="15012"/>
    <cellStyle name="20% - Accent5 9 4 2 3 2 2 2 2" xfId="36624"/>
    <cellStyle name="20% - Accent5 9 4 2 3 2 2 3" xfId="31090"/>
    <cellStyle name="20% - Accent5 9 4 2 3 2 3" xfId="17459"/>
    <cellStyle name="20% - Accent5 9 4 2 3 2 3 2" xfId="39052"/>
    <cellStyle name="20% - Accent5 9 4 2 3 2 4" xfId="20256"/>
    <cellStyle name="20% - Accent5 9 4 2 3 2 4 2" xfId="41835"/>
    <cellStyle name="20% - Accent5 9 4 2 3 2 5" xfId="23041"/>
    <cellStyle name="20% - Accent5 9 4 2 3 2 5 2" xfId="44618"/>
    <cellStyle name="20% - Accent5 9 4 2 3 2 6" xfId="25894"/>
    <cellStyle name="20% - Accent5 9 4 2 3 2 6 2" xfId="47469"/>
    <cellStyle name="20% - Accent5 9 4 2 3 2 7" xfId="12241"/>
    <cellStyle name="20% - Accent5 9 4 2 3 2 7 2" xfId="33864"/>
    <cellStyle name="20% - Accent5 9 4 2 3 2 8" xfId="7029"/>
    <cellStyle name="20% - Accent5 9 4 2 3 2 9" xfId="28675"/>
    <cellStyle name="20% - Accent5 9 4 2 3 3" xfId="8413"/>
    <cellStyle name="20% - Accent5 9 4 2 3 3 2" xfId="13977"/>
    <cellStyle name="20% - Accent5 9 4 2 3 3 2 2" xfId="35589"/>
    <cellStyle name="20% - Accent5 9 4 2 3 3 3" xfId="30055"/>
    <cellStyle name="20% - Accent5 9 4 2 3 4" xfId="16424"/>
    <cellStyle name="20% - Accent5 9 4 2 3 4 2" xfId="38017"/>
    <cellStyle name="20% - Accent5 9 4 2 3 5" xfId="19221"/>
    <cellStyle name="20% - Accent5 9 4 2 3 5 2" xfId="40800"/>
    <cellStyle name="20% - Accent5 9 4 2 3 6" xfId="22006"/>
    <cellStyle name="20% - Accent5 9 4 2 3 6 2" xfId="43583"/>
    <cellStyle name="20% - Accent5 9 4 2 3 7" xfId="24859"/>
    <cellStyle name="20% - Accent5 9 4 2 3 7 2" xfId="46434"/>
    <cellStyle name="20% - Accent5 9 4 2 3 8" xfId="11206"/>
    <cellStyle name="20% - Accent5 9 4 2 3 8 2" xfId="32829"/>
    <cellStyle name="20% - Accent5 9 4 2 3 9" xfId="5943"/>
    <cellStyle name="20% - Accent5 9 4 2 4" xfId="2380"/>
    <cellStyle name="20% - Accent5 9 4 2 4 10" xfId="51652"/>
    <cellStyle name="20% - Accent5 9 4 2 4 2" xfId="4114"/>
    <cellStyle name="20% - Accent5 9 4 2 4 2 2" xfId="14227"/>
    <cellStyle name="20% - Accent5 9 4 2 4 2 2 2" xfId="35839"/>
    <cellStyle name="20% - Accent5 9 4 2 4 2 3" xfId="8663"/>
    <cellStyle name="20% - Accent5 9 4 2 4 2 4" xfId="30305"/>
    <cellStyle name="20% - Accent5 9 4 2 4 2 5" xfId="51653"/>
    <cellStyle name="20% - Accent5 9 4 2 4 3" xfId="16674"/>
    <cellStyle name="20% - Accent5 9 4 2 4 3 2" xfId="38267"/>
    <cellStyle name="20% - Accent5 9 4 2 4 4" xfId="19471"/>
    <cellStyle name="20% - Accent5 9 4 2 4 4 2" xfId="41050"/>
    <cellStyle name="20% - Accent5 9 4 2 4 5" xfId="22256"/>
    <cellStyle name="20% - Accent5 9 4 2 4 5 2" xfId="43833"/>
    <cellStyle name="20% - Accent5 9 4 2 4 6" xfId="25109"/>
    <cellStyle name="20% - Accent5 9 4 2 4 6 2" xfId="46684"/>
    <cellStyle name="20% - Accent5 9 4 2 4 7" xfId="11456"/>
    <cellStyle name="20% - Accent5 9 4 2 4 7 2" xfId="33079"/>
    <cellStyle name="20% - Accent5 9 4 2 4 8" xfId="6193"/>
    <cellStyle name="20% - Accent5 9 4 2 4 9" xfId="27890"/>
    <cellStyle name="20% - Accent5 9 4 2 5" xfId="3572"/>
    <cellStyle name="20% - Accent5 9 4 2 5 10" xfId="51654"/>
    <cellStyle name="20% - Accent5 9 4 2 5 2" xfId="9795"/>
    <cellStyle name="20% - Accent5 9 4 2 5 2 2" xfId="15357"/>
    <cellStyle name="20% - Accent5 9 4 2 5 2 2 2" xfId="36969"/>
    <cellStyle name="20% - Accent5 9 4 2 5 2 3" xfId="31435"/>
    <cellStyle name="20% - Accent5 9 4 2 5 3" xfId="17804"/>
    <cellStyle name="20% - Accent5 9 4 2 5 3 2" xfId="39397"/>
    <cellStyle name="20% - Accent5 9 4 2 5 4" xfId="20601"/>
    <cellStyle name="20% - Accent5 9 4 2 5 4 2" xfId="42180"/>
    <cellStyle name="20% - Accent5 9 4 2 5 5" xfId="23386"/>
    <cellStyle name="20% - Accent5 9 4 2 5 5 2" xfId="44963"/>
    <cellStyle name="20% - Accent5 9 4 2 5 6" xfId="26239"/>
    <cellStyle name="20% - Accent5 9 4 2 5 6 2" xfId="47814"/>
    <cellStyle name="20% - Accent5 9 4 2 5 7" xfId="12586"/>
    <cellStyle name="20% - Accent5 9 4 2 5 7 2" xfId="34209"/>
    <cellStyle name="20% - Accent5 9 4 2 5 8" xfId="7377"/>
    <cellStyle name="20% - Accent5 9 4 2 5 9" xfId="29020"/>
    <cellStyle name="20% - Accent5 9 4 2 6" xfId="7628"/>
    <cellStyle name="20% - Accent5 9 4 2 6 2" xfId="18149"/>
    <cellStyle name="20% - Accent5 9 4 2 6 2 2" xfId="39742"/>
    <cellStyle name="20% - Accent5 9 4 2 6 3" xfId="20946"/>
    <cellStyle name="20% - Accent5 9 4 2 6 3 2" xfId="42525"/>
    <cellStyle name="20% - Accent5 9 4 2 6 4" xfId="23731"/>
    <cellStyle name="20% - Accent5 9 4 2 6 4 2" xfId="45308"/>
    <cellStyle name="20% - Accent5 9 4 2 6 5" xfId="26584"/>
    <cellStyle name="20% - Accent5 9 4 2 6 5 2" xfId="48159"/>
    <cellStyle name="20% - Accent5 9 4 2 6 6" xfId="12941"/>
    <cellStyle name="20% - Accent5 9 4 2 6 6 2" xfId="34554"/>
    <cellStyle name="20% - Accent5 9 4 2 6 7" xfId="29270"/>
    <cellStyle name="20% - Accent5 9 4 2 7" xfId="10514"/>
    <cellStyle name="20% - Accent5 9 4 2 7 2" xfId="32139"/>
    <cellStyle name="20% - Accent5 9 4 2 8" xfId="13192"/>
    <cellStyle name="20% - Accent5 9 4 2 8 2" xfId="34804"/>
    <cellStyle name="20% - Accent5 9 4 2 9" xfId="15733"/>
    <cellStyle name="20% - Accent5 9 4 2 9 2" xfId="37327"/>
    <cellStyle name="20% - Accent5 9 4 3" xfId="305"/>
    <cellStyle name="20% - Accent5 9 4 3 10" xfId="18623"/>
    <cellStyle name="20% - Accent5 9 4 3 10 2" xfId="40202"/>
    <cellStyle name="20% - Accent5 9 4 3 11" xfId="21406"/>
    <cellStyle name="20% - Accent5 9 4 3 11 2" xfId="42985"/>
    <cellStyle name="20% - Accent5 9 4 3 12" xfId="24261"/>
    <cellStyle name="20% - Accent5 9 4 3 12 2" xfId="45836"/>
    <cellStyle name="20% - Accent5 9 4 3 13" xfId="10234"/>
    <cellStyle name="20% - Accent5 9 4 3 13 2" xfId="31874"/>
    <cellStyle name="20% - Accent5 9 4 3 14" xfId="5154"/>
    <cellStyle name="20% - Accent5 9 4 3 15" xfId="26854"/>
    <cellStyle name="20% - Accent5 9 4 3 16" xfId="51655"/>
    <cellStyle name="20% - Accent5 9 4 3 2" xfId="3013"/>
    <cellStyle name="20% - Accent5 9 4 3 2 10" xfId="27387"/>
    <cellStyle name="20% - Accent5 9 4 3 2 11" xfId="51656"/>
    <cellStyle name="20% - Accent5 9 4 3 2 2" xfId="4646"/>
    <cellStyle name="20% - Accent5 9 4 3 2 2 10" xfId="51657"/>
    <cellStyle name="20% - Accent5 9 4 3 2 2 2" xfId="9195"/>
    <cellStyle name="20% - Accent5 9 4 3 2 2 2 2" xfId="14759"/>
    <cellStyle name="20% - Accent5 9 4 3 2 2 2 2 2" xfId="36371"/>
    <cellStyle name="20% - Accent5 9 4 3 2 2 2 3" xfId="30837"/>
    <cellStyle name="20% - Accent5 9 4 3 2 2 3" xfId="17206"/>
    <cellStyle name="20% - Accent5 9 4 3 2 2 3 2" xfId="38799"/>
    <cellStyle name="20% - Accent5 9 4 3 2 2 4" xfId="20003"/>
    <cellStyle name="20% - Accent5 9 4 3 2 2 4 2" xfId="41582"/>
    <cellStyle name="20% - Accent5 9 4 3 2 2 5" xfId="22788"/>
    <cellStyle name="20% - Accent5 9 4 3 2 2 5 2" xfId="44365"/>
    <cellStyle name="20% - Accent5 9 4 3 2 2 6" xfId="25641"/>
    <cellStyle name="20% - Accent5 9 4 3 2 2 6 2" xfId="47216"/>
    <cellStyle name="20% - Accent5 9 4 3 2 2 7" xfId="11988"/>
    <cellStyle name="20% - Accent5 9 4 3 2 2 7 2" xfId="33611"/>
    <cellStyle name="20% - Accent5 9 4 3 2 2 8" xfId="6774"/>
    <cellStyle name="20% - Accent5 9 4 3 2 2 9" xfId="28422"/>
    <cellStyle name="20% - Accent5 9 4 3 2 3" xfId="8160"/>
    <cellStyle name="20% - Accent5 9 4 3 2 3 2" xfId="13724"/>
    <cellStyle name="20% - Accent5 9 4 3 2 3 2 2" xfId="35336"/>
    <cellStyle name="20% - Accent5 9 4 3 2 3 3" xfId="29802"/>
    <cellStyle name="20% - Accent5 9 4 3 2 4" xfId="16171"/>
    <cellStyle name="20% - Accent5 9 4 3 2 4 2" xfId="37764"/>
    <cellStyle name="20% - Accent5 9 4 3 2 5" xfId="18968"/>
    <cellStyle name="20% - Accent5 9 4 3 2 5 2" xfId="40547"/>
    <cellStyle name="20% - Accent5 9 4 3 2 6" xfId="21751"/>
    <cellStyle name="20% - Accent5 9 4 3 2 6 2" xfId="43330"/>
    <cellStyle name="20% - Accent5 9 4 3 2 7" xfId="24606"/>
    <cellStyle name="20% - Accent5 9 4 3 2 7 2" xfId="46181"/>
    <cellStyle name="20% - Accent5 9 4 3 2 8" xfId="10953"/>
    <cellStyle name="20% - Accent5 9 4 3 2 8 2" xfId="32576"/>
    <cellStyle name="20% - Accent5 9 4 3 2 9" xfId="5690"/>
    <cellStyle name="20% - Accent5 9 4 3 3" xfId="3391"/>
    <cellStyle name="20% - Accent5 9 4 3 3 10" xfId="27732"/>
    <cellStyle name="20% - Accent5 9 4 3 3 11" xfId="51658"/>
    <cellStyle name="20% - Accent5 9 4 3 3 2" xfId="4991"/>
    <cellStyle name="20% - Accent5 9 4 3 3 2 10" xfId="51659"/>
    <cellStyle name="20% - Accent5 9 4 3 3 2 2" xfId="9540"/>
    <cellStyle name="20% - Accent5 9 4 3 3 2 2 2" xfId="15104"/>
    <cellStyle name="20% - Accent5 9 4 3 3 2 2 2 2" xfId="36716"/>
    <cellStyle name="20% - Accent5 9 4 3 3 2 2 3" xfId="31182"/>
    <cellStyle name="20% - Accent5 9 4 3 3 2 3" xfId="17551"/>
    <cellStyle name="20% - Accent5 9 4 3 3 2 3 2" xfId="39144"/>
    <cellStyle name="20% - Accent5 9 4 3 3 2 4" xfId="20348"/>
    <cellStyle name="20% - Accent5 9 4 3 3 2 4 2" xfId="41927"/>
    <cellStyle name="20% - Accent5 9 4 3 3 2 5" xfId="23133"/>
    <cellStyle name="20% - Accent5 9 4 3 3 2 5 2" xfId="44710"/>
    <cellStyle name="20% - Accent5 9 4 3 3 2 6" xfId="25986"/>
    <cellStyle name="20% - Accent5 9 4 3 3 2 6 2" xfId="47561"/>
    <cellStyle name="20% - Accent5 9 4 3 3 2 7" xfId="12333"/>
    <cellStyle name="20% - Accent5 9 4 3 3 2 7 2" xfId="33956"/>
    <cellStyle name="20% - Accent5 9 4 3 3 2 8" xfId="7121"/>
    <cellStyle name="20% - Accent5 9 4 3 3 2 9" xfId="28767"/>
    <cellStyle name="20% - Accent5 9 4 3 3 3" xfId="8505"/>
    <cellStyle name="20% - Accent5 9 4 3 3 3 2" xfId="14069"/>
    <cellStyle name="20% - Accent5 9 4 3 3 3 2 2" xfId="35681"/>
    <cellStyle name="20% - Accent5 9 4 3 3 3 3" xfId="30147"/>
    <cellStyle name="20% - Accent5 9 4 3 3 4" xfId="16516"/>
    <cellStyle name="20% - Accent5 9 4 3 3 4 2" xfId="38109"/>
    <cellStyle name="20% - Accent5 9 4 3 3 5" xfId="19313"/>
    <cellStyle name="20% - Accent5 9 4 3 3 5 2" xfId="40892"/>
    <cellStyle name="20% - Accent5 9 4 3 3 6" xfId="22098"/>
    <cellStyle name="20% - Accent5 9 4 3 3 6 2" xfId="43675"/>
    <cellStyle name="20% - Accent5 9 4 3 3 7" xfId="24951"/>
    <cellStyle name="20% - Accent5 9 4 3 3 7 2" xfId="46526"/>
    <cellStyle name="20% - Accent5 9 4 3 3 8" xfId="11298"/>
    <cellStyle name="20% - Accent5 9 4 3 3 8 2" xfId="32921"/>
    <cellStyle name="20% - Accent5 9 4 3 3 9" xfId="6035"/>
    <cellStyle name="20% - Accent5 9 4 3 4" xfId="2381"/>
    <cellStyle name="20% - Accent5 9 4 3 4 10" xfId="51660"/>
    <cellStyle name="20% - Accent5 9 4 3 4 2" xfId="4115"/>
    <cellStyle name="20% - Accent5 9 4 3 4 2 2" xfId="14228"/>
    <cellStyle name="20% - Accent5 9 4 3 4 2 2 2" xfId="35840"/>
    <cellStyle name="20% - Accent5 9 4 3 4 2 3" xfId="8664"/>
    <cellStyle name="20% - Accent5 9 4 3 4 2 4" xfId="30306"/>
    <cellStyle name="20% - Accent5 9 4 3 4 3" xfId="16675"/>
    <cellStyle name="20% - Accent5 9 4 3 4 3 2" xfId="38268"/>
    <cellStyle name="20% - Accent5 9 4 3 4 4" xfId="19472"/>
    <cellStyle name="20% - Accent5 9 4 3 4 4 2" xfId="41051"/>
    <cellStyle name="20% - Accent5 9 4 3 4 5" xfId="22257"/>
    <cellStyle name="20% - Accent5 9 4 3 4 5 2" xfId="43834"/>
    <cellStyle name="20% - Accent5 9 4 3 4 6" xfId="25110"/>
    <cellStyle name="20% - Accent5 9 4 3 4 6 2" xfId="46685"/>
    <cellStyle name="20% - Accent5 9 4 3 4 7" xfId="11457"/>
    <cellStyle name="20% - Accent5 9 4 3 4 7 2" xfId="33080"/>
    <cellStyle name="20% - Accent5 9 4 3 4 8" xfId="6194"/>
    <cellStyle name="20% - Accent5 9 4 3 4 9" xfId="27891"/>
    <cellStyle name="20% - Accent5 9 4 3 5" xfId="3573"/>
    <cellStyle name="20% - Accent5 9 4 3 5 2" xfId="9887"/>
    <cellStyle name="20% - Accent5 9 4 3 5 2 2" xfId="15449"/>
    <cellStyle name="20% - Accent5 9 4 3 5 2 2 2" xfId="37061"/>
    <cellStyle name="20% - Accent5 9 4 3 5 2 3" xfId="31527"/>
    <cellStyle name="20% - Accent5 9 4 3 5 3" xfId="17896"/>
    <cellStyle name="20% - Accent5 9 4 3 5 3 2" xfId="39489"/>
    <cellStyle name="20% - Accent5 9 4 3 5 4" xfId="20693"/>
    <cellStyle name="20% - Accent5 9 4 3 5 4 2" xfId="42272"/>
    <cellStyle name="20% - Accent5 9 4 3 5 5" xfId="23478"/>
    <cellStyle name="20% - Accent5 9 4 3 5 5 2" xfId="45055"/>
    <cellStyle name="20% - Accent5 9 4 3 5 6" xfId="26331"/>
    <cellStyle name="20% - Accent5 9 4 3 5 6 2" xfId="47906"/>
    <cellStyle name="20% - Accent5 9 4 3 5 7" xfId="12678"/>
    <cellStyle name="20% - Accent5 9 4 3 5 7 2" xfId="34301"/>
    <cellStyle name="20% - Accent5 9 4 3 5 8" xfId="7469"/>
    <cellStyle name="20% - Accent5 9 4 3 5 9" xfId="29112"/>
    <cellStyle name="20% - Accent5 9 4 3 6" xfId="7629"/>
    <cellStyle name="20% - Accent5 9 4 3 6 2" xfId="18241"/>
    <cellStyle name="20% - Accent5 9 4 3 6 2 2" xfId="39834"/>
    <cellStyle name="20% - Accent5 9 4 3 6 3" xfId="21038"/>
    <cellStyle name="20% - Accent5 9 4 3 6 3 2" xfId="42617"/>
    <cellStyle name="20% - Accent5 9 4 3 6 4" xfId="23823"/>
    <cellStyle name="20% - Accent5 9 4 3 6 4 2" xfId="45400"/>
    <cellStyle name="20% - Accent5 9 4 3 6 5" xfId="26676"/>
    <cellStyle name="20% - Accent5 9 4 3 6 5 2" xfId="48251"/>
    <cellStyle name="20% - Accent5 9 4 3 6 6" xfId="13033"/>
    <cellStyle name="20% - Accent5 9 4 3 6 6 2" xfId="34646"/>
    <cellStyle name="20% - Accent5 9 4 3 6 7" xfId="29271"/>
    <cellStyle name="20% - Accent5 9 4 3 7" xfId="10606"/>
    <cellStyle name="20% - Accent5 9 4 3 7 2" xfId="32231"/>
    <cellStyle name="20% - Accent5 9 4 3 8" xfId="13193"/>
    <cellStyle name="20% - Accent5 9 4 3 8 2" xfId="34805"/>
    <cellStyle name="20% - Accent5 9 4 3 9" xfId="15825"/>
    <cellStyle name="20% - Accent5 9 4 3 9 2" xfId="37419"/>
    <cellStyle name="20% - Accent5 9 4 4" xfId="2783"/>
    <cellStyle name="20% - Accent5 9 4 4 10" xfId="27157"/>
    <cellStyle name="20% - Accent5 9 4 4 11" xfId="51661"/>
    <cellStyle name="20% - Accent5 9 4 4 2" xfId="4416"/>
    <cellStyle name="20% - Accent5 9 4 4 2 10" xfId="51662"/>
    <cellStyle name="20% - Accent5 9 4 4 2 2" xfId="8965"/>
    <cellStyle name="20% - Accent5 9 4 4 2 2 2" xfId="14529"/>
    <cellStyle name="20% - Accent5 9 4 4 2 2 2 2" xfId="36141"/>
    <cellStyle name="20% - Accent5 9 4 4 2 2 3" xfId="30607"/>
    <cellStyle name="20% - Accent5 9 4 4 2 3" xfId="16976"/>
    <cellStyle name="20% - Accent5 9 4 4 2 3 2" xfId="38569"/>
    <cellStyle name="20% - Accent5 9 4 4 2 4" xfId="19773"/>
    <cellStyle name="20% - Accent5 9 4 4 2 4 2" xfId="41352"/>
    <cellStyle name="20% - Accent5 9 4 4 2 5" xfId="22558"/>
    <cellStyle name="20% - Accent5 9 4 4 2 5 2" xfId="44135"/>
    <cellStyle name="20% - Accent5 9 4 4 2 6" xfId="25411"/>
    <cellStyle name="20% - Accent5 9 4 4 2 6 2" xfId="46986"/>
    <cellStyle name="20% - Accent5 9 4 4 2 7" xfId="11758"/>
    <cellStyle name="20% - Accent5 9 4 4 2 7 2" xfId="33381"/>
    <cellStyle name="20% - Accent5 9 4 4 2 8" xfId="6544"/>
    <cellStyle name="20% - Accent5 9 4 4 2 9" xfId="28192"/>
    <cellStyle name="20% - Accent5 9 4 4 3" xfId="7930"/>
    <cellStyle name="20% - Accent5 9 4 4 3 2" xfId="13494"/>
    <cellStyle name="20% - Accent5 9 4 4 3 2 2" xfId="35106"/>
    <cellStyle name="20% - Accent5 9 4 4 3 3" xfId="29572"/>
    <cellStyle name="20% - Accent5 9 4 4 4" xfId="15941"/>
    <cellStyle name="20% - Accent5 9 4 4 4 2" xfId="37534"/>
    <cellStyle name="20% - Accent5 9 4 4 5" xfId="18738"/>
    <cellStyle name="20% - Accent5 9 4 4 5 2" xfId="40317"/>
    <cellStyle name="20% - Accent5 9 4 4 6" xfId="21521"/>
    <cellStyle name="20% - Accent5 9 4 4 6 2" xfId="43100"/>
    <cellStyle name="20% - Accent5 9 4 4 7" xfId="24376"/>
    <cellStyle name="20% - Accent5 9 4 4 7 2" xfId="45951"/>
    <cellStyle name="20% - Accent5 9 4 4 8" xfId="10723"/>
    <cellStyle name="20% - Accent5 9 4 4 8 2" xfId="32346"/>
    <cellStyle name="20% - Accent5 9 4 4 9" xfId="5460"/>
    <cellStyle name="20% - Accent5 9 4 5" xfId="3141"/>
    <cellStyle name="20% - Accent5 9 4 5 10" xfId="27502"/>
    <cellStyle name="20% - Accent5 9 4 5 11" xfId="51663"/>
    <cellStyle name="20% - Accent5 9 4 5 2" xfId="4761"/>
    <cellStyle name="20% - Accent5 9 4 5 2 10" xfId="51664"/>
    <cellStyle name="20% - Accent5 9 4 5 2 2" xfId="9310"/>
    <cellStyle name="20% - Accent5 9 4 5 2 2 2" xfId="14874"/>
    <cellStyle name="20% - Accent5 9 4 5 2 2 2 2" xfId="36486"/>
    <cellStyle name="20% - Accent5 9 4 5 2 2 3" xfId="30952"/>
    <cellStyle name="20% - Accent5 9 4 5 2 3" xfId="17321"/>
    <cellStyle name="20% - Accent5 9 4 5 2 3 2" xfId="38914"/>
    <cellStyle name="20% - Accent5 9 4 5 2 4" xfId="20118"/>
    <cellStyle name="20% - Accent5 9 4 5 2 4 2" xfId="41697"/>
    <cellStyle name="20% - Accent5 9 4 5 2 5" xfId="22903"/>
    <cellStyle name="20% - Accent5 9 4 5 2 5 2" xfId="44480"/>
    <cellStyle name="20% - Accent5 9 4 5 2 6" xfId="25756"/>
    <cellStyle name="20% - Accent5 9 4 5 2 6 2" xfId="47331"/>
    <cellStyle name="20% - Accent5 9 4 5 2 7" xfId="12103"/>
    <cellStyle name="20% - Accent5 9 4 5 2 7 2" xfId="33726"/>
    <cellStyle name="20% - Accent5 9 4 5 2 8" xfId="6891"/>
    <cellStyle name="20% - Accent5 9 4 5 2 9" xfId="28537"/>
    <cellStyle name="20% - Accent5 9 4 5 3" xfId="8275"/>
    <cellStyle name="20% - Accent5 9 4 5 3 2" xfId="13839"/>
    <cellStyle name="20% - Accent5 9 4 5 3 2 2" xfId="35451"/>
    <cellStyle name="20% - Accent5 9 4 5 3 3" xfId="29917"/>
    <cellStyle name="20% - Accent5 9 4 5 4" xfId="16286"/>
    <cellStyle name="20% - Accent5 9 4 5 4 2" xfId="37879"/>
    <cellStyle name="20% - Accent5 9 4 5 5" xfId="19083"/>
    <cellStyle name="20% - Accent5 9 4 5 5 2" xfId="40662"/>
    <cellStyle name="20% - Accent5 9 4 5 6" xfId="21868"/>
    <cellStyle name="20% - Accent5 9 4 5 6 2" xfId="43445"/>
    <cellStyle name="20% - Accent5 9 4 5 7" xfId="24721"/>
    <cellStyle name="20% - Accent5 9 4 5 7 2" xfId="46296"/>
    <cellStyle name="20% - Accent5 9 4 5 8" xfId="11068"/>
    <cellStyle name="20% - Accent5 9 4 5 8 2" xfId="32691"/>
    <cellStyle name="20% - Accent5 9 4 5 9" xfId="5805"/>
    <cellStyle name="20% - Accent5 9 4 6" xfId="2379"/>
    <cellStyle name="20% - Accent5 9 4 6 10" xfId="51665"/>
    <cellStyle name="20% - Accent5 9 4 6 2" xfId="4113"/>
    <cellStyle name="20% - Accent5 9 4 6 2 2" xfId="14226"/>
    <cellStyle name="20% - Accent5 9 4 6 2 2 2" xfId="35838"/>
    <cellStyle name="20% - Accent5 9 4 6 2 3" xfId="8662"/>
    <cellStyle name="20% - Accent5 9 4 6 2 4" xfId="30304"/>
    <cellStyle name="20% - Accent5 9 4 6 3" xfId="16673"/>
    <cellStyle name="20% - Accent5 9 4 6 3 2" xfId="38266"/>
    <cellStyle name="20% - Accent5 9 4 6 4" xfId="19470"/>
    <cellStyle name="20% - Accent5 9 4 6 4 2" xfId="41049"/>
    <cellStyle name="20% - Accent5 9 4 6 5" xfId="22255"/>
    <cellStyle name="20% - Accent5 9 4 6 5 2" xfId="43832"/>
    <cellStyle name="20% - Accent5 9 4 6 6" xfId="25108"/>
    <cellStyle name="20% - Accent5 9 4 6 6 2" xfId="46683"/>
    <cellStyle name="20% - Accent5 9 4 6 7" xfId="11455"/>
    <cellStyle name="20% - Accent5 9 4 6 7 2" xfId="33078"/>
    <cellStyle name="20% - Accent5 9 4 6 8" xfId="6192"/>
    <cellStyle name="20% - Accent5 9 4 6 9" xfId="27889"/>
    <cellStyle name="20% - Accent5 9 4 7" xfId="3571"/>
    <cellStyle name="20% - Accent5 9 4 7 2" xfId="9657"/>
    <cellStyle name="20% - Accent5 9 4 7 2 2" xfId="15219"/>
    <cellStyle name="20% - Accent5 9 4 7 2 2 2" xfId="36831"/>
    <cellStyle name="20% - Accent5 9 4 7 2 3" xfId="31297"/>
    <cellStyle name="20% - Accent5 9 4 7 3" xfId="17666"/>
    <cellStyle name="20% - Accent5 9 4 7 3 2" xfId="39259"/>
    <cellStyle name="20% - Accent5 9 4 7 4" xfId="20463"/>
    <cellStyle name="20% - Accent5 9 4 7 4 2" xfId="42042"/>
    <cellStyle name="20% - Accent5 9 4 7 5" xfId="23248"/>
    <cellStyle name="20% - Accent5 9 4 7 5 2" xfId="44825"/>
    <cellStyle name="20% - Accent5 9 4 7 6" xfId="26101"/>
    <cellStyle name="20% - Accent5 9 4 7 6 2" xfId="47676"/>
    <cellStyle name="20% - Accent5 9 4 7 7" xfId="12448"/>
    <cellStyle name="20% - Accent5 9 4 7 7 2" xfId="34071"/>
    <cellStyle name="20% - Accent5 9 4 7 8" xfId="7239"/>
    <cellStyle name="20% - Accent5 9 4 7 9" xfId="28882"/>
    <cellStyle name="20% - Accent5 9 4 8" xfId="7627"/>
    <cellStyle name="20% - Accent5 9 4 8 2" xfId="18011"/>
    <cellStyle name="20% - Accent5 9 4 8 2 2" xfId="39604"/>
    <cellStyle name="20% - Accent5 9 4 8 3" xfId="20808"/>
    <cellStyle name="20% - Accent5 9 4 8 3 2" xfId="42387"/>
    <cellStyle name="20% - Accent5 9 4 8 4" xfId="23593"/>
    <cellStyle name="20% - Accent5 9 4 8 4 2" xfId="45170"/>
    <cellStyle name="20% - Accent5 9 4 8 5" xfId="26446"/>
    <cellStyle name="20% - Accent5 9 4 8 5 2" xfId="48021"/>
    <cellStyle name="20% - Accent5 9 4 8 6" xfId="12803"/>
    <cellStyle name="20% - Accent5 9 4 8 6 2" xfId="34416"/>
    <cellStyle name="20% - Accent5 9 4 8 7" xfId="29269"/>
    <cellStyle name="20% - Accent5 9 4 9" xfId="10376"/>
    <cellStyle name="20% - Accent5 9 4 9 2" xfId="32001"/>
    <cellStyle name="20% - Accent5 9 5" xfId="306"/>
    <cellStyle name="20% - Accent5 9 5 10" xfId="13194"/>
    <cellStyle name="20% - Accent5 9 5 10 2" xfId="34806"/>
    <cellStyle name="20% - Accent5 9 5 11" xfId="15619"/>
    <cellStyle name="20% - Accent5 9 5 11 2" xfId="37213"/>
    <cellStyle name="20% - Accent5 9 5 12" xfId="18417"/>
    <cellStyle name="20% - Accent5 9 5 12 2" xfId="39996"/>
    <cellStyle name="20% - Accent5 9 5 13" xfId="21200"/>
    <cellStyle name="20% - Accent5 9 5 13 2" xfId="42779"/>
    <cellStyle name="20% - Accent5 9 5 14" xfId="24055"/>
    <cellStyle name="20% - Accent5 9 5 14 2" xfId="45630"/>
    <cellStyle name="20% - Accent5 9 5 15" xfId="10028"/>
    <cellStyle name="20% - Accent5 9 5 15 2" xfId="31668"/>
    <cellStyle name="20% - Accent5 9 5 16" xfId="5155"/>
    <cellStyle name="20% - Accent5 9 5 17" xfId="26855"/>
    <cellStyle name="20% - Accent5 9 5 18" xfId="51666"/>
    <cellStyle name="20% - Accent5 9 5 2" xfId="307"/>
    <cellStyle name="20% - Accent5 9 5 2 10" xfId="18555"/>
    <cellStyle name="20% - Accent5 9 5 2 10 2" xfId="40134"/>
    <cellStyle name="20% - Accent5 9 5 2 11" xfId="21338"/>
    <cellStyle name="20% - Accent5 9 5 2 11 2" xfId="42917"/>
    <cellStyle name="20% - Accent5 9 5 2 12" xfId="24193"/>
    <cellStyle name="20% - Accent5 9 5 2 12 2" xfId="45768"/>
    <cellStyle name="20% - Accent5 9 5 2 13" xfId="10166"/>
    <cellStyle name="20% - Accent5 9 5 2 13 2" xfId="31806"/>
    <cellStyle name="20% - Accent5 9 5 2 14" xfId="5156"/>
    <cellStyle name="20% - Accent5 9 5 2 15" xfId="26856"/>
    <cellStyle name="20% - Accent5 9 5 2 16" xfId="51667"/>
    <cellStyle name="20% - Accent5 9 5 2 2" xfId="2945"/>
    <cellStyle name="20% - Accent5 9 5 2 2 10" xfId="27319"/>
    <cellStyle name="20% - Accent5 9 5 2 2 11" xfId="51668"/>
    <cellStyle name="20% - Accent5 9 5 2 2 2" xfId="4578"/>
    <cellStyle name="20% - Accent5 9 5 2 2 2 10" xfId="51669"/>
    <cellStyle name="20% - Accent5 9 5 2 2 2 2" xfId="9127"/>
    <cellStyle name="20% - Accent5 9 5 2 2 2 2 2" xfId="14691"/>
    <cellStyle name="20% - Accent5 9 5 2 2 2 2 2 2" xfId="36303"/>
    <cellStyle name="20% - Accent5 9 5 2 2 2 2 3" xfId="30769"/>
    <cellStyle name="20% - Accent5 9 5 2 2 2 3" xfId="17138"/>
    <cellStyle name="20% - Accent5 9 5 2 2 2 3 2" xfId="38731"/>
    <cellStyle name="20% - Accent5 9 5 2 2 2 4" xfId="19935"/>
    <cellStyle name="20% - Accent5 9 5 2 2 2 4 2" xfId="41514"/>
    <cellStyle name="20% - Accent5 9 5 2 2 2 5" xfId="22720"/>
    <cellStyle name="20% - Accent5 9 5 2 2 2 5 2" xfId="44297"/>
    <cellStyle name="20% - Accent5 9 5 2 2 2 6" xfId="25573"/>
    <cellStyle name="20% - Accent5 9 5 2 2 2 6 2" xfId="47148"/>
    <cellStyle name="20% - Accent5 9 5 2 2 2 7" xfId="11920"/>
    <cellStyle name="20% - Accent5 9 5 2 2 2 7 2" xfId="33543"/>
    <cellStyle name="20% - Accent5 9 5 2 2 2 8" xfId="6706"/>
    <cellStyle name="20% - Accent5 9 5 2 2 2 9" xfId="28354"/>
    <cellStyle name="20% - Accent5 9 5 2 2 3" xfId="8092"/>
    <cellStyle name="20% - Accent5 9 5 2 2 3 2" xfId="13656"/>
    <cellStyle name="20% - Accent5 9 5 2 2 3 2 2" xfId="35268"/>
    <cellStyle name="20% - Accent5 9 5 2 2 3 3" xfId="29734"/>
    <cellStyle name="20% - Accent5 9 5 2 2 4" xfId="16103"/>
    <cellStyle name="20% - Accent5 9 5 2 2 4 2" xfId="37696"/>
    <cellStyle name="20% - Accent5 9 5 2 2 5" xfId="18900"/>
    <cellStyle name="20% - Accent5 9 5 2 2 5 2" xfId="40479"/>
    <cellStyle name="20% - Accent5 9 5 2 2 6" xfId="21683"/>
    <cellStyle name="20% - Accent5 9 5 2 2 6 2" xfId="43262"/>
    <cellStyle name="20% - Accent5 9 5 2 2 7" xfId="24538"/>
    <cellStyle name="20% - Accent5 9 5 2 2 7 2" xfId="46113"/>
    <cellStyle name="20% - Accent5 9 5 2 2 8" xfId="10885"/>
    <cellStyle name="20% - Accent5 9 5 2 2 8 2" xfId="32508"/>
    <cellStyle name="20% - Accent5 9 5 2 2 9" xfId="5622"/>
    <cellStyle name="20% - Accent5 9 5 2 3" xfId="3323"/>
    <cellStyle name="20% - Accent5 9 5 2 3 10" xfId="27664"/>
    <cellStyle name="20% - Accent5 9 5 2 3 11" xfId="51670"/>
    <cellStyle name="20% - Accent5 9 5 2 3 2" xfId="4923"/>
    <cellStyle name="20% - Accent5 9 5 2 3 2 10" xfId="51671"/>
    <cellStyle name="20% - Accent5 9 5 2 3 2 2" xfId="9472"/>
    <cellStyle name="20% - Accent5 9 5 2 3 2 2 2" xfId="15036"/>
    <cellStyle name="20% - Accent5 9 5 2 3 2 2 2 2" xfId="36648"/>
    <cellStyle name="20% - Accent5 9 5 2 3 2 2 3" xfId="31114"/>
    <cellStyle name="20% - Accent5 9 5 2 3 2 3" xfId="17483"/>
    <cellStyle name="20% - Accent5 9 5 2 3 2 3 2" xfId="39076"/>
    <cellStyle name="20% - Accent5 9 5 2 3 2 4" xfId="20280"/>
    <cellStyle name="20% - Accent5 9 5 2 3 2 4 2" xfId="41859"/>
    <cellStyle name="20% - Accent5 9 5 2 3 2 5" xfId="23065"/>
    <cellStyle name="20% - Accent5 9 5 2 3 2 5 2" xfId="44642"/>
    <cellStyle name="20% - Accent5 9 5 2 3 2 6" xfId="25918"/>
    <cellStyle name="20% - Accent5 9 5 2 3 2 6 2" xfId="47493"/>
    <cellStyle name="20% - Accent5 9 5 2 3 2 7" xfId="12265"/>
    <cellStyle name="20% - Accent5 9 5 2 3 2 7 2" xfId="33888"/>
    <cellStyle name="20% - Accent5 9 5 2 3 2 8" xfId="7053"/>
    <cellStyle name="20% - Accent5 9 5 2 3 2 9" xfId="28699"/>
    <cellStyle name="20% - Accent5 9 5 2 3 3" xfId="8437"/>
    <cellStyle name="20% - Accent5 9 5 2 3 3 2" xfId="14001"/>
    <cellStyle name="20% - Accent5 9 5 2 3 3 2 2" xfId="35613"/>
    <cellStyle name="20% - Accent5 9 5 2 3 3 3" xfId="30079"/>
    <cellStyle name="20% - Accent5 9 5 2 3 4" xfId="16448"/>
    <cellStyle name="20% - Accent5 9 5 2 3 4 2" xfId="38041"/>
    <cellStyle name="20% - Accent5 9 5 2 3 5" xfId="19245"/>
    <cellStyle name="20% - Accent5 9 5 2 3 5 2" xfId="40824"/>
    <cellStyle name="20% - Accent5 9 5 2 3 6" xfId="22030"/>
    <cellStyle name="20% - Accent5 9 5 2 3 6 2" xfId="43607"/>
    <cellStyle name="20% - Accent5 9 5 2 3 7" xfId="24883"/>
    <cellStyle name="20% - Accent5 9 5 2 3 7 2" xfId="46458"/>
    <cellStyle name="20% - Accent5 9 5 2 3 8" xfId="11230"/>
    <cellStyle name="20% - Accent5 9 5 2 3 8 2" xfId="32853"/>
    <cellStyle name="20% - Accent5 9 5 2 3 9" xfId="5967"/>
    <cellStyle name="20% - Accent5 9 5 2 4" xfId="2383"/>
    <cellStyle name="20% - Accent5 9 5 2 4 10" xfId="51672"/>
    <cellStyle name="20% - Accent5 9 5 2 4 2" xfId="4117"/>
    <cellStyle name="20% - Accent5 9 5 2 4 2 2" xfId="14230"/>
    <cellStyle name="20% - Accent5 9 5 2 4 2 2 2" xfId="35842"/>
    <cellStyle name="20% - Accent5 9 5 2 4 2 3" xfId="8666"/>
    <cellStyle name="20% - Accent5 9 5 2 4 2 4" xfId="30308"/>
    <cellStyle name="20% - Accent5 9 5 2 4 3" xfId="16677"/>
    <cellStyle name="20% - Accent5 9 5 2 4 3 2" xfId="38270"/>
    <cellStyle name="20% - Accent5 9 5 2 4 4" xfId="19474"/>
    <cellStyle name="20% - Accent5 9 5 2 4 4 2" xfId="41053"/>
    <cellStyle name="20% - Accent5 9 5 2 4 5" xfId="22259"/>
    <cellStyle name="20% - Accent5 9 5 2 4 5 2" xfId="43836"/>
    <cellStyle name="20% - Accent5 9 5 2 4 6" xfId="25112"/>
    <cellStyle name="20% - Accent5 9 5 2 4 6 2" xfId="46687"/>
    <cellStyle name="20% - Accent5 9 5 2 4 7" xfId="11459"/>
    <cellStyle name="20% - Accent5 9 5 2 4 7 2" xfId="33082"/>
    <cellStyle name="20% - Accent5 9 5 2 4 8" xfId="6196"/>
    <cellStyle name="20% - Accent5 9 5 2 4 9" xfId="27893"/>
    <cellStyle name="20% - Accent5 9 5 2 5" xfId="3575"/>
    <cellStyle name="20% - Accent5 9 5 2 5 2" xfId="9819"/>
    <cellStyle name="20% - Accent5 9 5 2 5 2 2" xfId="15381"/>
    <cellStyle name="20% - Accent5 9 5 2 5 2 2 2" xfId="36993"/>
    <cellStyle name="20% - Accent5 9 5 2 5 2 3" xfId="31459"/>
    <cellStyle name="20% - Accent5 9 5 2 5 3" xfId="17828"/>
    <cellStyle name="20% - Accent5 9 5 2 5 3 2" xfId="39421"/>
    <cellStyle name="20% - Accent5 9 5 2 5 4" xfId="20625"/>
    <cellStyle name="20% - Accent5 9 5 2 5 4 2" xfId="42204"/>
    <cellStyle name="20% - Accent5 9 5 2 5 5" xfId="23410"/>
    <cellStyle name="20% - Accent5 9 5 2 5 5 2" xfId="44987"/>
    <cellStyle name="20% - Accent5 9 5 2 5 6" xfId="26263"/>
    <cellStyle name="20% - Accent5 9 5 2 5 6 2" xfId="47838"/>
    <cellStyle name="20% - Accent5 9 5 2 5 7" xfId="12610"/>
    <cellStyle name="20% - Accent5 9 5 2 5 7 2" xfId="34233"/>
    <cellStyle name="20% - Accent5 9 5 2 5 8" xfId="7401"/>
    <cellStyle name="20% - Accent5 9 5 2 5 9" xfId="29044"/>
    <cellStyle name="20% - Accent5 9 5 2 6" xfId="7631"/>
    <cellStyle name="20% - Accent5 9 5 2 6 2" xfId="18173"/>
    <cellStyle name="20% - Accent5 9 5 2 6 2 2" xfId="39766"/>
    <cellStyle name="20% - Accent5 9 5 2 6 3" xfId="20970"/>
    <cellStyle name="20% - Accent5 9 5 2 6 3 2" xfId="42549"/>
    <cellStyle name="20% - Accent5 9 5 2 6 4" xfId="23755"/>
    <cellStyle name="20% - Accent5 9 5 2 6 4 2" xfId="45332"/>
    <cellStyle name="20% - Accent5 9 5 2 6 5" xfId="26608"/>
    <cellStyle name="20% - Accent5 9 5 2 6 5 2" xfId="48183"/>
    <cellStyle name="20% - Accent5 9 5 2 6 6" xfId="12965"/>
    <cellStyle name="20% - Accent5 9 5 2 6 6 2" xfId="34578"/>
    <cellStyle name="20% - Accent5 9 5 2 6 7" xfId="29273"/>
    <cellStyle name="20% - Accent5 9 5 2 7" xfId="10538"/>
    <cellStyle name="20% - Accent5 9 5 2 7 2" xfId="32163"/>
    <cellStyle name="20% - Accent5 9 5 2 8" xfId="13195"/>
    <cellStyle name="20% - Accent5 9 5 2 8 2" xfId="34807"/>
    <cellStyle name="20% - Accent5 9 5 2 9" xfId="15757"/>
    <cellStyle name="20% - Accent5 9 5 2 9 2" xfId="37351"/>
    <cellStyle name="20% - Accent5 9 5 3" xfId="308"/>
    <cellStyle name="20% - Accent5 9 5 3 10" xfId="18647"/>
    <cellStyle name="20% - Accent5 9 5 3 10 2" xfId="40226"/>
    <cellStyle name="20% - Accent5 9 5 3 11" xfId="21430"/>
    <cellStyle name="20% - Accent5 9 5 3 11 2" xfId="43009"/>
    <cellStyle name="20% - Accent5 9 5 3 12" xfId="24285"/>
    <cellStyle name="20% - Accent5 9 5 3 12 2" xfId="45860"/>
    <cellStyle name="20% - Accent5 9 5 3 13" xfId="10258"/>
    <cellStyle name="20% - Accent5 9 5 3 13 2" xfId="31898"/>
    <cellStyle name="20% - Accent5 9 5 3 14" xfId="5157"/>
    <cellStyle name="20% - Accent5 9 5 3 15" xfId="26857"/>
    <cellStyle name="20% - Accent5 9 5 3 16" xfId="51673"/>
    <cellStyle name="20% - Accent5 9 5 3 2" xfId="3037"/>
    <cellStyle name="20% - Accent5 9 5 3 2 10" xfId="27411"/>
    <cellStyle name="20% - Accent5 9 5 3 2 11" xfId="51674"/>
    <cellStyle name="20% - Accent5 9 5 3 2 2" xfId="4670"/>
    <cellStyle name="20% - Accent5 9 5 3 2 2 2" xfId="9219"/>
    <cellStyle name="20% - Accent5 9 5 3 2 2 2 2" xfId="14783"/>
    <cellStyle name="20% - Accent5 9 5 3 2 2 2 2 2" xfId="36395"/>
    <cellStyle name="20% - Accent5 9 5 3 2 2 2 3" xfId="30861"/>
    <cellStyle name="20% - Accent5 9 5 3 2 2 3" xfId="17230"/>
    <cellStyle name="20% - Accent5 9 5 3 2 2 3 2" xfId="38823"/>
    <cellStyle name="20% - Accent5 9 5 3 2 2 4" xfId="20027"/>
    <cellStyle name="20% - Accent5 9 5 3 2 2 4 2" xfId="41606"/>
    <cellStyle name="20% - Accent5 9 5 3 2 2 5" xfId="22812"/>
    <cellStyle name="20% - Accent5 9 5 3 2 2 5 2" xfId="44389"/>
    <cellStyle name="20% - Accent5 9 5 3 2 2 6" xfId="25665"/>
    <cellStyle name="20% - Accent5 9 5 3 2 2 6 2" xfId="47240"/>
    <cellStyle name="20% - Accent5 9 5 3 2 2 7" xfId="12012"/>
    <cellStyle name="20% - Accent5 9 5 3 2 2 7 2" xfId="33635"/>
    <cellStyle name="20% - Accent5 9 5 3 2 2 8" xfId="6798"/>
    <cellStyle name="20% - Accent5 9 5 3 2 2 9" xfId="28446"/>
    <cellStyle name="20% - Accent5 9 5 3 2 3" xfId="8184"/>
    <cellStyle name="20% - Accent5 9 5 3 2 3 2" xfId="13748"/>
    <cellStyle name="20% - Accent5 9 5 3 2 3 2 2" xfId="35360"/>
    <cellStyle name="20% - Accent5 9 5 3 2 3 3" xfId="29826"/>
    <cellStyle name="20% - Accent5 9 5 3 2 4" xfId="16195"/>
    <cellStyle name="20% - Accent5 9 5 3 2 4 2" xfId="37788"/>
    <cellStyle name="20% - Accent5 9 5 3 2 5" xfId="18992"/>
    <cellStyle name="20% - Accent5 9 5 3 2 5 2" xfId="40571"/>
    <cellStyle name="20% - Accent5 9 5 3 2 6" xfId="21775"/>
    <cellStyle name="20% - Accent5 9 5 3 2 6 2" xfId="43354"/>
    <cellStyle name="20% - Accent5 9 5 3 2 7" xfId="24630"/>
    <cellStyle name="20% - Accent5 9 5 3 2 7 2" xfId="46205"/>
    <cellStyle name="20% - Accent5 9 5 3 2 8" xfId="10977"/>
    <cellStyle name="20% - Accent5 9 5 3 2 8 2" xfId="32600"/>
    <cellStyle name="20% - Accent5 9 5 3 2 9" xfId="5714"/>
    <cellStyle name="20% - Accent5 9 5 3 3" xfId="3415"/>
    <cellStyle name="20% - Accent5 9 5 3 3 10" xfId="27756"/>
    <cellStyle name="20% - Accent5 9 5 3 3 2" xfId="5015"/>
    <cellStyle name="20% - Accent5 9 5 3 3 2 2" xfId="9564"/>
    <cellStyle name="20% - Accent5 9 5 3 3 2 2 2" xfId="15128"/>
    <cellStyle name="20% - Accent5 9 5 3 3 2 2 2 2" xfId="36740"/>
    <cellStyle name="20% - Accent5 9 5 3 3 2 2 3" xfId="31206"/>
    <cellStyle name="20% - Accent5 9 5 3 3 2 3" xfId="17575"/>
    <cellStyle name="20% - Accent5 9 5 3 3 2 3 2" xfId="39168"/>
    <cellStyle name="20% - Accent5 9 5 3 3 2 4" xfId="20372"/>
    <cellStyle name="20% - Accent5 9 5 3 3 2 4 2" xfId="41951"/>
    <cellStyle name="20% - Accent5 9 5 3 3 2 5" xfId="23157"/>
    <cellStyle name="20% - Accent5 9 5 3 3 2 5 2" xfId="44734"/>
    <cellStyle name="20% - Accent5 9 5 3 3 2 6" xfId="26010"/>
    <cellStyle name="20% - Accent5 9 5 3 3 2 6 2" xfId="47585"/>
    <cellStyle name="20% - Accent5 9 5 3 3 2 7" xfId="12357"/>
    <cellStyle name="20% - Accent5 9 5 3 3 2 7 2" xfId="33980"/>
    <cellStyle name="20% - Accent5 9 5 3 3 2 8" xfId="7145"/>
    <cellStyle name="20% - Accent5 9 5 3 3 2 9" xfId="28791"/>
    <cellStyle name="20% - Accent5 9 5 3 3 3" xfId="8529"/>
    <cellStyle name="20% - Accent5 9 5 3 3 3 2" xfId="14093"/>
    <cellStyle name="20% - Accent5 9 5 3 3 3 2 2" xfId="35705"/>
    <cellStyle name="20% - Accent5 9 5 3 3 3 3" xfId="30171"/>
    <cellStyle name="20% - Accent5 9 5 3 3 4" xfId="16540"/>
    <cellStyle name="20% - Accent5 9 5 3 3 4 2" xfId="38133"/>
    <cellStyle name="20% - Accent5 9 5 3 3 5" xfId="19337"/>
    <cellStyle name="20% - Accent5 9 5 3 3 5 2" xfId="40916"/>
    <cellStyle name="20% - Accent5 9 5 3 3 6" xfId="22122"/>
    <cellStyle name="20% - Accent5 9 5 3 3 6 2" xfId="43699"/>
    <cellStyle name="20% - Accent5 9 5 3 3 7" xfId="24975"/>
    <cellStyle name="20% - Accent5 9 5 3 3 7 2" xfId="46550"/>
    <cellStyle name="20% - Accent5 9 5 3 3 8" xfId="11322"/>
    <cellStyle name="20% - Accent5 9 5 3 3 8 2" xfId="32945"/>
    <cellStyle name="20% - Accent5 9 5 3 3 9" xfId="6059"/>
    <cellStyle name="20% - Accent5 9 5 3 4" xfId="2384"/>
    <cellStyle name="20% - Accent5 9 5 3 4 2" xfId="4118"/>
    <cellStyle name="20% - Accent5 9 5 3 4 2 2" xfId="14231"/>
    <cellStyle name="20% - Accent5 9 5 3 4 2 2 2" xfId="35843"/>
    <cellStyle name="20% - Accent5 9 5 3 4 2 3" xfId="8667"/>
    <cellStyle name="20% - Accent5 9 5 3 4 2 4" xfId="30309"/>
    <cellStyle name="20% - Accent5 9 5 3 4 3" xfId="16678"/>
    <cellStyle name="20% - Accent5 9 5 3 4 3 2" xfId="38271"/>
    <cellStyle name="20% - Accent5 9 5 3 4 4" xfId="19475"/>
    <cellStyle name="20% - Accent5 9 5 3 4 4 2" xfId="41054"/>
    <cellStyle name="20% - Accent5 9 5 3 4 5" xfId="22260"/>
    <cellStyle name="20% - Accent5 9 5 3 4 5 2" xfId="43837"/>
    <cellStyle name="20% - Accent5 9 5 3 4 6" xfId="25113"/>
    <cellStyle name="20% - Accent5 9 5 3 4 6 2" xfId="46688"/>
    <cellStyle name="20% - Accent5 9 5 3 4 7" xfId="11460"/>
    <cellStyle name="20% - Accent5 9 5 3 4 7 2" xfId="33083"/>
    <cellStyle name="20% - Accent5 9 5 3 4 8" xfId="6197"/>
    <cellStyle name="20% - Accent5 9 5 3 4 9" xfId="27894"/>
    <cellStyle name="20% - Accent5 9 5 3 5" xfId="3576"/>
    <cellStyle name="20% - Accent5 9 5 3 5 2" xfId="9911"/>
    <cellStyle name="20% - Accent5 9 5 3 5 2 2" xfId="15473"/>
    <cellStyle name="20% - Accent5 9 5 3 5 2 2 2" xfId="37085"/>
    <cellStyle name="20% - Accent5 9 5 3 5 2 3" xfId="31551"/>
    <cellStyle name="20% - Accent5 9 5 3 5 3" xfId="17920"/>
    <cellStyle name="20% - Accent5 9 5 3 5 3 2" xfId="39513"/>
    <cellStyle name="20% - Accent5 9 5 3 5 4" xfId="20717"/>
    <cellStyle name="20% - Accent5 9 5 3 5 4 2" xfId="42296"/>
    <cellStyle name="20% - Accent5 9 5 3 5 5" xfId="23502"/>
    <cellStyle name="20% - Accent5 9 5 3 5 5 2" xfId="45079"/>
    <cellStyle name="20% - Accent5 9 5 3 5 6" xfId="26355"/>
    <cellStyle name="20% - Accent5 9 5 3 5 6 2" xfId="47930"/>
    <cellStyle name="20% - Accent5 9 5 3 5 7" xfId="12702"/>
    <cellStyle name="20% - Accent5 9 5 3 5 7 2" xfId="34325"/>
    <cellStyle name="20% - Accent5 9 5 3 5 8" xfId="7493"/>
    <cellStyle name="20% - Accent5 9 5 3 5 9" xfId="29136"/>
    <cellStyle name="20% - Accent5 9 5 3 6" xfId="7632"/>
    <cellStyle name="20% - Accent5 9 5 3 6 2" xfId="18265"/>
    <cellStyle name="20% - Accent5 9 5 3 6 2 2" xfId="39858"/>
    <cellStyle name="20% - Accent5 9 5 3 6 3" xfId="21062"/>
    <cellStyle name="20% - Accent5 9 5 3 6 3 2" xfId="42641"/>
    <cellStyle name="20% - Accent5 9 5 3 6 4" xfId="23847"/>
    <cellStyle name="20% - Accent5 9 5 3 6 4 2" xfId="45424"/>
    <cellStyle name="20% - Accent5 9 5 3 6 5" xfId="26700"/>
    <cellStyle name="20% - Accent5 9 5 3 6 5 2" xfId="48275"/>
    <cellStyle name="20% - Accent5 9 5 3 6 6" xfId="13057"/>
    <cellStyle name="20% - Accent5 9 5 3 6 6 2" xfId="34670"/>
    <cellStyle name="20% - Accent5 9 5 3 6 7" xfId="29274"/>
    <cellStyle name="20% - Accent5 9 5 3 7" xfId="10630"/>
    <cellStyle name="20% - Accent5 9 5 3 7 2" xfId="32255"/>
    <cellStyle name="20% - Accent5 9 5 3 8" xfId="13196"/>
    <cellStyle name="20% - Accent5 9 5 3 8 2" xfId="34808"/>
    <cellStyle name="20% - Accent5 9 5 3 9" xfId="15849"/>
    <cellStyle name="20% - Accent5 9 5 3 9 2" xfId="37443"/>
    <cellStyle name="20% - Accent5 9 5 4" xfId="2807"/>
    <cellStyle name="20% - Accent5 9 5 4 10" xfId="27181"/>
    <cellStyle name="20% - Accent5 9 5 4 11" xfId="51675"/>
    <cellStyle name="20% - Accent5 9 5 4 2" xfId="4440"/>
    <cellStyle name="20% - Accent5 9 5 4 2 10" xfId="51676"/>
    <cellStyle name="20% - Accent5 9 5 4 2 2" xfId="8989"/>
    <cellStyle name="20% - Accent5 9 5 4 2 2 2" xfId="14553"/>
    <cellStyle name="20% - Accent5 9 5 4 2 2 2 2" xfId="36165"/>
    <cellStyle name="20% - Accent5 9 5 4 2 2 3" xfId="30631"/>
    <cellStyle name="20% - Accent5 9 5 4 2 3" xfId="17000"/>
    <cellStyle name="20% - Accent5 9 5 4 2 3 2" xfId="38593"/>
    <cellStyle name="20% - Accent5 9 5 4 2 4" xfId="19797"/>
    <cellStyle name="20% - Accent5 9 5 4 2 4 2" xfId="41376"/>
    <cellStyle name="20% - Accent5 9 5 4 2 5" xfId="22582"/>
    <cellStyle name="20% - Accent5 9 5 4 2 5 2" xfId="44159"/>
    <cellStyle name="20% - Accent5 9 5 4 2 6" xfId="25435"/>
    <cellStyle name="20% - Accent5 9 5 4 2 6 2" xfId="47010"/>
    <cellStyle name="20% - Accent5 9 5 4 2 7" xfId="11782"/>
    <cellStyle name="20% - Accent5 9 5 4 2 7 2" xfId="33405"/>
    <cellStyle name="20% - Accent5 9 5 4 2 8" xfId="6568"/>
    <cellStyle name="20% - Accent5 9 5 4 2 9" xfId="28216"/>
    <cellStyle name="20% - Accent5 9 5 4 3" xfId="7954"/>
    <cellStyle name="20% - Accent5 9 5 4 3 2" xfId="13518"/>
    <cellStyle name="20% - Accent5 9 5 4 3 2 2" xfId="35130"/>
    <cellStyle name="20% - Accent5 9 5 4 3 3" xfId="29596"/>
    <cellStyle name="20% - Accent5 9 5 4 4" xfId="15965"/>
    <cellStyle name="20% - Accent5 9 5 4 4 2" xfId="37558"/>
    <cellStyle name="20% - Accent5 9 5 4 5" xfId="18762"/>
    <cellStyle name="20% - Accent5 9 5 4 5 2" xfId="40341"/>
    <cellStyle name="20% - Accent5 9 5 4 6" xfId="21545"/>
    <cellStyle name="20% - Accent5 9 5 4 6 2" xfId="43124"/>
    <cellStyle name="20% - Accent5 9 5 4 7" xfId="24400"/>
    <cellStyle name="20% - Accent5 9 5 4 7 2" xfId="45975"/>
    <cellStyle name="20% - Accent5 9 5 4 8" xfId="10747"/>
    <cellStyle name="20% - Accent5 9 5 4 8 2" xfId="32370"/>
    <cellStyle name="20% - Accent5 9 5 4 9" xfId="5484"/>
    <cellStyle name="20% - Accent5 9 5 5" xfId="3165"/>
    <cellStyle name="20% - Accent5 9 5 5 10" xfId="27526"/>
    <cellStyle name="20% - Accent5 9 5 5 11" xfId="51677"/>
    <cellStyle name="20% - Accent5 9 5 5 2" xfId="4785"/>
    <cellStyle name="20% - Accent5 9 5 5 2 2" xfId="9334"/>
    <cellStyle name="20% - Accent5 9 5 5 2 2 2" xfId="14898"/>
    <cellStyle name="20% - Accent5 9 5 5 2 2 2 2" xfId="36510"/>
    <cellStyle name="20% - Accent5 9 5 5 2 2 3" xfId="30976"/>
    <cellStyle name="20% - Accent5 9 5 5 2 3" xfId="17345"/>
    <cellStyle name="20% - Accent5 9 5 5 2 3 2" xfId="38938"/>
    <cellStyle name="20% - Accent5 9 5 5 2 4" xfId="20142"/>
    <cellStyle name="20% - Accent5 9 5 5 2 4 2" xfId="41721"/>
    <cellStyle name="20% - Accent5 9 5 5 2 5" xfId="22927"/>
    <cellStyle name="20% - Accent5 9 5 5 2 5 2" xfId="44504"/>
    <cellStyle name="20% - Accent5 9 5 5 2 6" xfId="25780"/>
    <cellStyle name="20% - Accent5 9 5 5 2 6 2" xfId="47355"/>
    <cellStyle name="20% - Accent5 9 5 5 2 7" xfId="12127"/>
    <cellStyle name="20% - Accent5 9 5 5 2 7 2" xfId="33750"/>
    <cellStyle name="20% - Accent5 9 5 5 2 8" xfId="6915"/>
    <cellStyle name="20% - Accent5 9 5 5 2 9" xfId="28561"/>
    <cellStyle name="20% - Accent5 9 5 5 3" xfId="8299"/>
    <cellStyle name="20% - Accent5 9 5 5 3 2" xfId="13863"/>
    <cellStyle name="20% - Accent5 9 5 5 3 2 2" xfId="35475"/>
    <cellStyle name="20% - Accent5 9 5 5 3 3" xfId="29941"/>
    <cellStyle name="20% - Accent5 9 5 5 4" xfId="16310"/>
    <cellStyle name="20% - Accent5 9 5 5 4 2" xfId="37903"/>
    <cellStyle name="20% - Accent5 9 5 5 5" xfId="19107"/>
    <cellStyle name="20% - Accent5 9 5 5 5 2" xfId="40686"/>
    <cellStyle name="20% - Accent5 9 5 5 6" xfId="21892"/>
    <cellStyle name="20% - Accent5 9 5 5 6 2" xfId="43469"/>
    <cellStyle name="20% - Accent5 9 5 5 7" xfId="24745"/>
    <cellStyle name="20% - Accent5 9 5 5 7 2" xfId="46320"/>
    <cellStyle name="20% - Accent5 9 5 5 8" xfId="11092"/>
    <cellStyle name="20% - Accent5 9 5 5 8 2" xfId="32715"/>
    <cellStyle name="20% - Accent5 9 5 5 9" xfId="5829"/>
    <cellStyle name="20% - Accent5 9 5 6" xfId="2382"/>
    <cellStyle name="20% - Accent5 9 5 6 2" xfId="4116"/>
    <cellStyle name="20% - Accent5 9 5 6 2 2" xfId="14229"/>
    <cellStyle name="20% - Accent5 9 5 6 2 2 2" xfId="35841"/>
    <cellStyle name="20% - Accent5 9 5 6 2 3" xfId="8665"/>
    <cellStyle name="20% - Accent5 9 5 6 2 4" xfId="30307"/>
    <cellStyle name="20% - Accent5 9 5 6 3" xfId="16676"/>
    <cellStyle name="20% - Accent5 9 5 6 3 2" xfId="38269"/>
    <cellStyle name="20% - Accent5 9 5 6 4" xfId="19473"/>
    <cellStyle name="20% - Accent5 9 5 6 4 2" xfId="41052"/>
    <cellStyle name="20% - Accent5 9 5 6 5" xfId="22258"/>
    <cellStyle name="20% - Accent5 9 5 6 5 2" xfId="43835"/>
    <cellStyle name="20% - Accent5 9 5 6 6" xfId="25111"/>
    <cellStyle name="20% - Accent5 9 5 6 6 2" xfId="46686"/>
    <cellStyle name="20% - Accent5 9 5 6 7" xfId="11458"/>
    <cellStyle name="20% - Accent5 9 5 6 7 2" xfId="33081"/>
    <cellStyle name="20% - Accent5 9 5 6 8" xfId="6195"/>
    <cellStyle name="20% - Accent5 9 5 6 9" xfId="27892"/>
    <cellStyle name="20% - Accent5 9 5 7" xfId="3574"/>
    <cellStyle name="20% - Accent5 9 5 7 2" xfId="9681"/>
    <cellStyle name="20% - Accent5 9 5 7 2 2" xfId="15243"/>
    <cellStyle name="20% - Accent5 9 5 7 2 2 2" xfId="36855"/>
    <cellStyle name="20% - Accent5 9 5 7 2 3" xfId="31321"/>
    <cellStyle name="20% - Accent5 9 5 7 3" xfId="17690"/>
    <cellStyle name="20% - Accent5 9 5 7 3 2" xfId="39283"/>
    <cellStyle name="20% - Accent5 9 5 7 4" xfId="20487"/>
    <cellStyle name="20% - Accent5 9 5 7 4 2" xfId="42066"/>
    <cellStyle name="20% - Accent5 9 5 7 5" xfId="23272"/>
    <cellStyle name="20% - Accent5 9 5 7 5 2" xfId="44849"/>
    <cellStyle name="20% - Accent5 9 5 7 6" xfId="26125"/>
    <cellStyle name="20% - Accent5 9 5 7 6 2" xfId="47700"/>
    <cellStyle name="20% - Accent5 9 5 7 7" xfId="12472"/>
    <cellStyle name="20% - Accent5 9 5 7 7 2" xfId="34095"/>
    <cellStyle name="20% - Accent5 9 5 7 8" xfId="7263"/>
    <cellStyle name="20% - Accent5 9 5 7 9" xfId="28906"/>
    <cellStyle name="20% - Accent5 9 5 8" xfId="7630"/>
    <cellStyle name="20% - Accent5 9 5 8 2" xfId="18035"/>
    <cellStyle name="20% - Accent5 9 5 8 2 2" xfId="39628"/>
    <cellStyle name="20% - Accent5 9 5 8 3" xfId="20832"/>
    <cellStyle name="20% - Accent5 9 5 8 3 2" xfId="42411"/>
    <cellStyle name="20% - Accent5 9 5 8 4" xfId="23617"/>
    <cellStyle name="20% - Accent5 9 5 8 4 2" xfId="45194"/>
    <cellStyle name="20% - Accent5 9 5 8 5" xfId="26470"/>
    <cellStyle name="20% - Accent5 9 5 8 5 2" xfId="48045"/>
    <cellStyle name="20% - Accent5 9 5 8 6" xfId="12827"/>
    <cellStyle name="20% - Accent5 9 5 8 6 2" xfId="34440"/>
    <cellStyle name="20% - Accent5 9 5 8 7" xfId="29272"/>
    <cellStyle name="20% - Accent5 9 5 9" xfId="10400"/>
    <cellStyle name="20% - Accent5 9 5 9 2" xfId="32025"/>
    <cellStyle name="20% - Accent5 9 6" xfId="51678"/>
    <cellStyle name="20% - Accent5 9 6 2" xfId="51679"/>
    <cellStyle name="20% - Accent5 9 6 2 2" xfId="51680"/>
    <cellStyle name="20% - Accent5 9 6 3" xfId="51681"/>
    <cellStyle name="20% - Accent5 9 6 3 2" xfId="51682"/>
    <cellStyle name="20% - Accent5 9 6 4" xfId="51683"/>
    <cellStyle name="20% - Accent5 9 7" xfId="51684"/>
    <cellStyle name="20% - Accent5 9 7 2" xfId="51685"/>
    <cellStyle name="20% - Accent5 9 8" xfId="51686"/>
    <cellStyle name="20% - Accent5 9 8 2" xfId="51687"/>
    <cellStyle name="20% - Accent5 9 9" xfId="51688"/>
    <cellStyle name="20% - Accent5 9 9 2" xfId="51689"/>
    <cellStyle name="20% - Accent6" xfId="309" builtinId="50" customBuiltin="1"/>
    <cellStyle name="20% - Accent6 10" xfId="310"/>
    <cellStyle name="20% - Accent6 10 10" xfId="51690"/>
    <cellStyle name="20% - Accent6 10 2" xfId="51691"/>
    <cellStyle name="20% - Accent6 10 2 2" xfId="51692"/>
    <cellStyle name="20% - Accent6 10 2 2 2" xfId="51693"/>
    <cellStyle name="20% - Accent6 10 2 2 2 2" xfId="51694"/>
    <cellStyle name="20% - Accent6 10 2 2 2 2 2" xfId="51695"/>
    <cellStyle name="20% - Accent6 10 2 2 2 2 2 2" xfId="51696"/>
    <cellStyle name="20% - Accent6 10 2 2 2 2 3" xfId="51697"/>
    <cellStyle name="20% - Accent6 10 2 2 2 2 3 2" xfId="51698"/>
    <cellStyle name="20% - Accent6 10 2 2 2 2 4" xfId="51699"/>
    <cellStyle name="20% - Accent6 10 2 2 2 3" xfId="51700"/>
    <cellStyle name="20% - Accent6 10 2 2 2 3 2" xfId="51701"/>
    <cellStyle name="20% - Accent6 10 2 2 2 4" xfId="51702"/>
    <cellStyle name="20% - Accent6 10 2 2 2 4 2" xfId="51703"/>
    <cellStyle name="20% - Accent6 10 2 2 2 5" xfId="51704"/>
    <cellStyle name="20% - Accent6 10 2 2 3" xfId="51705"/>
    <cellStyle name="20% - Accent6 10 2 2 3 2" xfId="51706"/>
    <cellStyle name="20% - Accent6 10 2 2 3 2 2" xfId="51707"/>
    <cellStyle name="20% - Accent6 10 2 2 3 3" xfId="51708"/>
    <cellStyle name="20% - Accent6 10 2 2 3 3 2" xfId="51709"/>
    <cellStyle name="20% - Accent6 10 2 2 3 4" xfId="51710"/>
    <cellStyle name="20% - Accent6 10 2 2 4" xfId="51711"/>
    <cellStyle name="20% - Accent6 10 2 2 4 2" xfId="51712"/>
    <cellStyle name="20% - Accent6 10 2 2 5" xfId="51713"/>
    <cellStyle name="20% - Accent6 10 2 2 5 2" xfId="51714"/>
    <cellStyle name="20% - Accent6 10 2 2 6" xfId="51715"/>
    <cellStyle name="20% - Accent6 10 2 3" xfId="51716"/>
    <cellStyle name="20% - Accent6 10 2 3 2" xfId="51717"/>
    <cellStyle name="20% - Accent6 10 2 3 2 2" xfId="51718"/>
    <cellStyle name="20% - Accent6 10 2 3 2 2 2" xfId="51719"/>
    <cellStyle name="20% - Accent6 10 2 3 2 3" xfId="51720"/>
    <cellStyle name="20% - Accent6 10 2 3 2 3 2" xfId="51721"/>
    <cellStyle name="20% - Accent6 10 2 3 2 4" xfId="51722"/>
    <cellStyle name="20% - Accent6 10 2 3 3" xfId="51723"/>
    <cellStyle name="20% - Accent6 10 2 3 3 2" xfId="51724"/>
    <cellStyle name="20% - Accent6 10 2 3 4" xfId="51725"/>
    <cellStyle name="20% - Accent6 10 2 3 4 2" xfId="51726"/>
    <cellStyle name="20% - Accent6 10 2 3 5" xfId="51727"/>
    <cellStyle name="20% - Accent6 10 2 4" xfId="51728"/>
    <cellStyle name="20% - Accent6 10 2 4 2" xfId="51729"/>
    <cellStyle name="20% - Accent6 10 2 4 2 2" xfId="51730"/>
    <cellStyle name="20% - Accent6 10 2 4 3" xfId="51731"/>
    <cellStyle name="20% - Accent6 10 2 4 3 2" xfId="51732"/>
    <cellStyle name="20% - Accent6 10 2 4 4" xfId="51733"/>
    <cellStyle name="20% - Accent6 10 2 5" xfId="51734"/>
    <cellStyle name="20% - Accent6 10 2 5 2" xfId="51735"/>
    <cellStyle name="20% - Accent6 10 2 6" xfId="51736"/>
    <cellStyle name="20% - Accent6 10 2 6 2" xfId="51737"/>
    <cellStyle name="20% - Accent6 10 2 7" xfId="51738"/>
    <cellStyle name="20% - Accent6 10 3" xfId="51739"/>
    <cellStyle name="20% - Accent6 10 3 2" xfId="51740"/>
    <cellStyle name="20% - Accent6 10 3 2 2" xfId="51741"/>
    <cellStyle name="20% - Accent6 10 3 2 2 2" xfId="51742"/>
    <cellStyle name="20% - Accent6 10 3 2 2 2 2" xfId="51743"/>
    <cellStyle name="20% - Accent6 10 3 2 2 3" xfId="51744"/>
    <cellStyle name="20% - Accent6 10 3 2 2 3 2" xfId="51745"/>
    <cellStyle name="20% - Accent6 10 3 2 2 4" xfId="51746"/>
    <cellStyle name="20% - Accent6 10 3 2 3" xfId="51747"/>
    <cellStyle name="20% - Accent6 10 3 2 3 2" xfId="51748"/>
    <cellStyle name="20% - Accent6 10 3 2 4" xfId="51749"/>
    <cellStyle name="20% - Accent6 10 3 2 4 2" xfId="51750"/>
    <cellStyle name="20% - Accent6 10 3 2 5" xfId="51751"/>
    <cellStyle name="20% - Accent6 10 3 3" xfId="51752"/>
    <cellStyle name="20% - Accent6 10 3 3 2" xfId="51753"/>
    <cellStyle name="20% - Accent6 10 3 3 2 2" xfId="51754"/>
    <cellStyle name="20% - Accent6 10 3 3 3" xfId="51755"/>
    <cellStyle name="20% - Accent6 10 3 3 3 2" xfId="51756"/>
    <cellStyle name="20% - Accent6 10 3 3 4" xfId="51757"/>
    <cellStyle name="20% - Accent6 10 3 4" xfId="51758"/>
    <cellStyle name="20% - Accent6 10 3 4 2" xfId="51759"/>
    <cellStyle name="20% - Accent6 10 3 5" xfId="51760"/>
    <cellStyle name="20% - Accent6 10 3 5 2" xfId="51761"/>
    <cellStyle name="20% - Accent6 10 3 6" xfId="51762"/>
    <cellStyle name="20% - Accent6 10 4" xfId="51763"/>
    <cellStyle name="20% - Accent6 10 4 2" xfId="51764"/>
    <cellStyle name="20% - Accent6 10 4 2 2" xfId="51765"/>
    <cellStyle name="20% - Accent6 10 4 2 2 2" xfId="51766"/>
    <cellStyle name="20% - Accent6 10 4 2 3" xfId="51767"/>
    <cellStyle name="20% - Accent6 10 4 2 3 2" xfId="51768"/>
    <cellStyle name="20% - Accent6 10 4 2 4" xfId="51769"/>
    <cellStyle name="20% - Accent6 10 4 3" xfId="51770"/>
    <cellStyle name="20% - Accent6 10 4 3 2" xfId="51771"/>
    <cellStyle name="20% - Accent6 10 4 4" xfId="51772"/>
    <cellStyle name="20% - Accent6 10 4 4 2" xfId="51773"/>
    <cellStyle name="20% - Accent6 10 4 5" xfId="51774"/>
    <cellStyle name="20% - Accent6 10 5" xfId="51775"/>
    <cellStyle name="20% - Accent6 10 5 2" xfId="51776"/>
    <cellStyle name="20% - Accent6 10 5 2 2" xfId="51777"/>
    <cellStyle name="20% - Accent6 10 5 3" xfId="51778"/>
    <cellStyle name="20% - Accent6 10 5 3 2" xfId="51779"/>
    <cellStyle name="20% - Accent6 10 5 4" xfId="51780"/>
    <cellStyle name="20% - Accent6 10 6" xfId="51781"/>
    <cellStyle name="20% - Accent6 10 6 2" xfId="51782"/>
    <cellStyle name="20% - Accent6 10 7" xfId="51783"/>
    <cellStyle name="20% - Accent6 10 7 2" xfId="51784"/>
    <cellStyle name="20% - Accent6 10 8" xfId="51785"/>
    <cellStyle name="20% - Accent6 10 8 2" xfId="51786"/>
    <cellStyle name="20% - Accent6 10 9" xfId="51787"/>
    <cellStyle name="20% - Accent6 11" xfId="311"/>
    <cellStyle name="20% - Accent6 11 10" xfId="51788"/>
    <cellStyle name="20% - Accent6 11 2" xfId="51789"/>
    <cellStyle name="20% - Accent6 11 2 2" xfId="51790"/>
    <cellStyle name="20% - Accent6 11 2 2 2" xfId="51791"/>
    <cellStyle name="20% - Accent6 11 2 2 2 2" xfId="51792"/>
    <cellStyle name="20% - Accent6 11 2 2 2 2 2" xfId="51793"/>
    <cellStyle name="20% - Accent6 11 2 2 2 2 2 2" xfId="51794"/>
    <cellStyle name="20% - Accent6 11 2 2 2 2 3" xfId="51795"/>
    <cellStyle name="20% - Accent6 11 2 2 2 2 3 2" xfId="51796"/>
    <cellStyle name="20% - Accent6 11 2 2 2 2 4" xfId="51797"/>
    <cellStyle name="20% - Accent6 11 2 2 2 3" xfId="51798"/>
    <cellStyle name="20% - Accent6 11 2 2 2 3 2" xfId="51799"/>
    <cellStyle name="20% - Accent6 11 2 2 2 4" xfId="51800"/>
    <cellStyle name="20% - Accent6 11 2 2 2 4 2" xfId="51801"/>
    <cellStyle name="20% - Accent6 11 2 2 2 5" xfId="51802"/>
    <cellStyle name="20% - Accent6 11 2 2 3" xfId="51803"/>
    <cellStyle name="20% - Accent6 11 2 2 3 2" xfId="51804"/>
    <cellStyle name="20% - Accent6 11 2 2 3 2 2" xfId="51805"/>
    <cellStyle name="20% - Accent6 11 2 2 3 3" xfId="51806"/>
    <cellStyle name="20% - Accent6 11 2 2 3 3 2" xfId="51807"/>
    <cellStyle name="20% - Accent6 11 2 2 3 4" xfId="51808"/>
    <cellStyle name="20% - Accent6 11 2 2 4" xfId="51809"/>
    <cellStyle name="20% - Accent6 11 2 2 4 2" xfId="51810"/>
    <cellStyle name="20% - Accent6 11 2 2 5" xfId="51811"/>
    <cellStyle name="20% - Accent6 11 2 2 5 2" xfId="51812"/>
    <cellStyle name="20% - Accent6 11 2 2 6" xfId="51813"/>
    <cellStyle name="20% - Accent6 11 2 3" xfId="51814"/>
    <cellStyle name="20% - Accent6 11 2 3 2" xfId="51815"/>
    <cellStyle name="20% - Accent6 11 2 3 2 2" xfId="51816"/>
    <cellStyle name="20% - Accent6 11 2 3 2 2 2" xfId="51817"/>
    <cellStyle name="20% - Accent6 11 2 3 2 3" xfId="51818"/>
    <cellStyle name="20% - Accent6 11 2 3 2 3 2" xfId="51819"/>
    <cellStyle name="20% - Accent6 11 2 3 2 4" xfId="51820"/>
    <cellStyle name="20% - Accent6 11 2 3 3" xfId="51821"/>
    <cellStyle name="20% - Accent6 11 2 3 3 2" xfId="51822"/>
    <cellStyle name="20% - Accent6 11 2 3 4" xfId="51823"/>
    <cellStyle name="20% - Accent6 11 2 3 4 2" xfId="51824"/>
    <cellStyle name="20% - Accent6 11 2 3 5" xfId="51825"/>
    <cellStyle name="20% - Accent6 11 2 4" xfId="51826"/>
    <cellStyle name="20% - Accent6 11 2 4 2" xfId="51827"/>
    <cellStyle name="20% - Accent6 11 2 4 2 2" xfId="51828"/>
    <cellStyle name="20% - Accent6 11 2 4 3" xfId="51829"/>
    <cellStyle name="20% - Accent6 11 2 4 3 2" xfId="51830"/>
    <cellStyle name="20% - Accent6 11 2 4 4" xfId="51831"/>
    <cellStyle name="20% - Accent6 11 2 5" xfId="51832"/>
    <cellStyle name="20% - Accent6 11 2 5 2" xfId="51833"/>
    <cellStyle name="20% - Accent6 11 2 6" xfId="51834"/>
    <cellStyle name="20% - Accent6 11 2 6 2" xfId="51835"/>
    <cellStyle name="20% - Accent6 11 2 7" xfId="51836"/>
    <cellStyle name="20% - Accent6 11 3" xfId="51837"/>
    <cellStyle name="20% - Accent6 11 3 2" xfId="51838"/>
    <cellStyle name="20% - Accent6 11 3 2 2" xfId="51839"/>
    <cellStyle name="20% - Accent6 11 3 2 2 2" xfId="51840"/>
    <cellStyle name="20% - Accent6 11 3 2 2 2 2" xfId="51841"/>
    <cellStyle name="20% - Accent6 11 3 2 2 3" xfId="51842"/>
    <cellStyle name="20% - Accent6 11 3 2 2 3 2" xfId="51843"/>
    <cellStyle name="20% - Accent6 11 3 2 2 4" xfId="51844"/>
    <cellStyle name="20% - Accent6 11 3 2 3" xfId="51845"/>
    <cellStyle name="20% - Accent6 11 3 2 3 2" xfId="51846"/>
    <cellStyle name="20% - Accent6 11 3 2 4" xfId="51847"/>
    <cellStyle name="20% - Accent6 11 3 2 4 2" xfId="51848"/>
    <cellStyle name="20% - Accent6 11 3 2 5" xfId="51849"/>
    <cellStyle name="20% - Accent6 11 3 3" xfId="51850"/>
    <cellStyle name="20% - Accent6 11 3 3 2" xfId="51851"/>
    <cellStyle name="20% - Accent6 11 3 3 2 2" xfId="51852"/>
    <cellStyle name="20% - Accent6 11 3 3 3" xfId="51853"/>
    <cellStyle name="20% - Accent6 11 3 3 3 2" xfId="51854"/>
    <cellStyle name="20% - Accent6 11 3 3 4" xfId="51855"/>
    <cellStyle name="20% - Accent6 11 3 4" xfId="51856"/>
    <cellStyle name="20% - Accent6 11 3 4 2" xfId="51857"/>
    <cellStyle name="20% - Accent6 11 3 5" xfId="51858"/>
    <cellStyle name="20% - Accent6 11 3 5 2" xfId="51859"/>
    <cellStyle name="20% - Accent6 11 3 6" xfId="51860"/>
    <cellStyle name="20% - Accent6 11 4" xfId="51861"/>
    <cellStyle name="20% - Accent6 11 4 2" xfId="51862"/>
    <cellStyle name="20% - Accent6 11 4 2 2" xfId="51863"/>
    <cellStyle name="20% - Accent6 11 4 2 2 2" xfId="51864"/>
    <cellStyle name="20% - Accent6 11 4 2 3" xfId="51865"/>
    <cellStyle name="20% - Accent6 11 4 2 3 2" xfId="51866"/>
    <cellStyle name="20% - Accent6 11 4 2 4" xfId="51867"/>
    <cellStyle name="20% - Accent6 11 4 3" xfId="51868"/>
    <cellStyle name="20% - Accent6 11 4 3 2" xfId="51869"/>
    <cellStyle name="20% - Accent6 11 4 4" xfId="51870"/>
    <cellStyle name="20% - Accent6 11 4 4 2" xfId="51871"/>
    <cellStyle name="20% - Accent6 11 4 5" xfId="51872"/>
    <cellStyle name="20% - Accent6 11 5" xfId="51873"/>
    <cellStyle name="20% - Accent6 11 5 2" xfId="51874"/>
    <cellStyle name="20% - Accent6 11 5 2 2" xfId="51875"/>
    <cellStyle name="20% - Accent6 11 5 3" xfId="51876"/>
    <cellStyle name="20% - Accent6 11 5 3 2" xfId="51877"/>
    <cellStyle name="20% - Accent6 11 5 4" xfId="51878"/>
    <cellStyle name="20% - Accent6 11 6" xfId="51879"/>
    <cellStyle name="20% - Accent6 11 6 2" xfId="51880"/>
    <cellStyle name="20% - Accent6 11 7" xfId="51881"/>
    <cellStyle name="20% - Accent6 11 7 2" xfId="51882"/>
    <cellStyle name="20% - Accent6 11 8" xfId="51883"/>
    <cellStyle name="20% - Accent6 11 8 2" xfId="51884"/>
    <cellStyle name="20% - Accent6 11 9" xfId="51885"/>
    <cellStyle name="20% - Accent6 12" xfId="312"/>
    <cellStyle name="20% - Accent6 12 2" xfId="51887"/>
    <cellStyle name="20% - Accent6 12 2 2" xfId="51888"/>
    <cellStyle name="20% - Accent6 12 2 2 2" xfId="51889"/>
    <cellStyle name="20% - Accent6 12 2 2 2 2" xfId="51890"/>
    <cellStyle name="20% - Accent6 12 2 2 2 2 2" xfId="51891"/>
    <cellStyle name="20% - Accent6 12 2 2 2 3" xfId="51892"/>
    <cellStyle name="20% - Accent6 12 2 2 2 3 2" xfId="51893"/>
    <cellStyle name="20% - Accent6 12 2 2 2 4" xfId="51894"/>
    <cellStyle name="20% - Accent6 12 2 2 3" xfId="51895"/>
    <cellStyle name="20% - Accent6 12 2 2 3 2" xfId="51896"/>
    <cellStyle name="20% - Accent6 12 2 2 4" xfId="51897"/>
    <cellStyle name="20% - Accent6 12 2 2 4 2" xfId="51898"/>
    <cellStyle name="20% - Accent6 12 2 2 5" xfId="51899"/>
    <cellStyle name="20% - Accent6 12 2 3" xfId="51900"/>
    <cellStyle name="20% - Accent6 12 2 3 2" xfId="51901"/>
    <cellStyle name="20% - Accent6 12 2 3 2 2" xfId="51902"/>
    <cellStyle name="20% - Accent6 12 2 3 3" xfId="51903"/>
    <cellStyle name="20% - Accent6 12 2 3 3 2" xfId="51904"/>
    <cellStyle name="20% - Accent6 12 2 3 4" xfId="51905"/>
    <cellStyle name="20% - Accent6 12 2 4" xfId="51906"/>
    <cellStyle name="20% - Accent6 12 2 4 2" xfId="51907"/>
    <cellStyle name="20% - Accent6 12 2 5" xfId="51908"/>
    <cellStyle name="20% - Accent6 12 2 5 2" xfId="51909"/>
    <cellStyle name="20% - Accent6 12 2 6" xfId="51910"/>
    <cellStyle name="20% - Accent6 12 3" xfId="51911"/>
    <cellStyle name="20% - Accent6 12 3 2" xfId="51912"/>
    <cellStyle name="20% - Accent6 12 3 2 2" xfId="51913"/>
    <cellStyle name="20% - Accent6 12 3 2 2 2" xfId="51914"/>
    <cellStyle name="20% - Accent6 12 3 2 3" xfId="51915"/>
    <cellStyle name="20% - Accent6 12 3 2 3 2" xfId="51916"/>
    <cellStyle name="20% - Accent6 12 3 2 4" xfId="51917"/>
    <cellStyle name="20% - Accent6 12 3 3" xfId="51918"/>
    <cellStyle name="20% - Accent6 12 3 3 2" xfId="51919"/>
    <cellStyle name="20% - Accent6 12 3 4" xfId="51920"/>
    <cellStyle name="20% - Accent6 12 3 4 2" xfId="51921"/>
    <cellStyle name="20% - Accent6 12 3 5" xfId="51922"/>
    <cellStyle name="20% - Accent6 12 4" xfId="51923"/>
    <cellStyle name="20% - Accent6 12 4 2" xfId="51924"/>
    <cellStyle name="20% - Accent6 12 4 2 2" xfId="51925"/>
    <cellStyle name="20% - Accent6 12 4 3" xfId="51926"/>
    <cellStyle name="20% - Accent6 12 4 3 2" xfId="51927"/>
    <cellStyle name="20% - Accent6 12 4 4" xfId="51928"/>
    <cellStyle name="20% - Accent6 12 5" xfId="51929"/>
    <cellStyle name="20% - Accent6 12 5 2" xfId="51930"/>
    <cellStyle name="20% - Accent6 12 6" xfId="51931"/>
    <cellStyle name="20% - Accent6 12 6 2" xfId="51932"/>
    <cellStyle name="20% - Accent6 12 7" xfId="51933"/>
    <cellStyle name="20% - Accent6 12 8" xfId="51886"/>
    <cellStyle name="20% - Accent6 13" xfId="313"/>
    <cellStyle name="20% - Accent6 13 2" xfId="51935"/>
    <cellStyle name="20% - Accent6 13 2 2" xfId="51936"/>
    <cellStyle name="20% - Accent6 13 2 2 2" xfId="51937"/>
    <cellStyle name="20% - Accent6 13 2 2 2 2" xfId="51938"/>
    <cellStyle name="20% - Accent6 13 2 2 3" xfId="51939"/>
    <cellStyle name="20% - Accent6 13 2 2 3 2" xfId="51940"/>
    <cellStyle name="20% - Accent6 13 2 2 4" xfId="51941"/>
    <cellStyle name="20% - Accent6 13 2 3" xfId="51942"/>
    <cellStyle name="20% - Accent6 13 2 3 2" xfId="51943"/>
    <cellStyle name="20% - Accent6 13 2 4" xfId="51944"/>
    <cellStyle name="20% - Accent6 13 2 4 2" xfId="51945"/>
    <cellStyle name="20% - Accent6 13 2 5" xfId="51946"/>
    <cellStyle name="20% - Accent6 13 3" xfId="51947"/>
    <cellStyle name="20% - Accent6 13 3 2" xfId="51948"/>
    <cellStyle name="20% - Accent6 13 3 2 2" xfId="51949"/>
    <cellStyle name="20% - Accent6 13 3 3" xfId="51950"/>
    <cellStyle name="20% - Accent6 13 3 3 2" xfId="51951"/>
    <cellStyle name="20% - Accent6 13 3 4" xfId="51952"/>
    <cellStyle name="20% - Accent6 13 4" xfId="51953"/>
    <cellStyle name="20% - Accent6 13 4 2" xfId="51954"/>
    <cellStyle name="20% - Accent6 13 5" xfId="51955"/>
    <cellStyle name="20% - Accent6 13 5 2" xfId="51956"/>
    <cellStyle name="20% - Accent6 13 6" xfId="51957"/>
    <cellStyle name="20% - Accent6 13 7" xfId="51934"/>
    <cellStyle name="20% - Accent6 14" xfId="314"/>
    <cellStyle name="20% - Accent6 14 2" xfId="51959"/>
    <cellStyle name="20% - Accent6 14 2 2" xfId="51960"/>
    <cellStyle name="20% - Accent6 14 2 2 2" xfId="51961"/>
    <cellStyle name="20% - Accent6 14 2 3" xfId="51962"/>
    <cellStyle name="20% - Accent6 14 2 3 2" xfId="51963"/>
    <cellStyle name="20% - Accent6 14 2 4" xfId="51964"/>
    <cellStyle name="20% - Accent6 14 3" xfId="51965"/>
    <cellStyle name="20% - Accent6 14 3 2" xfId="51966"/>
    <cellStyle name="20% - Accent6 14 4" xfId="51967"/>
    <cellStyle name="20% - Accent6 14 4 2" xfId="51968"/>
    <cellStyle name="20% - Accent6 14 5" xfId="51969"/>
    <cellStyle name="20% - Accent6 14 6" xfId="51958"/>
    <cellStyle name="20% - Accent6 15" xfId="315"/>
    <cellStyle name="20% - Accent6 15 2" xfId="51971"/>
    <cellStyle name="20% - Accent6 15 2 2" xfId="51972"/>
    <cellStyle name="20% - Accent6 15 3" xfId="51973"/>
    <cellStyle name="20% - Accent6 15 3 2" xfId="51974"/>
    <cellStyle name="20% - Accent6 15 4" xfId="51975"/>
    <cellStyle name="20% - Accent6 15 5" xfId="51970"/>
    <cellStyle name="20% - Accent6 16" xfId="316"/>
    <cellStyle name="20% - Accent6 16 10" xfId="18454"/>
    <cellStyle name="20% - Accent6 16 10 2" xfId="40033"/>
    <cellStyle name="20% - Accent6 16 11" xfId="21237"/>
    <cellStyle name="20% - Accent6 16 11 2" xfId="42816"/>
    <cellStyle name="20% - Accent6 16 12" xfId="24092"/>
    <cellStyle name="20% - Accent6 16 12 2" xfId="45667"/>
    <cellStyle name="20% - Accent6 16 13" xfId="10065"/>
    <cellStyle name="20% - Accent6 16 13 2" xfId="31705"/>
    <cellStyle name="20% - Accent6 16 14" xfId="5158"/>
    <cellStyle name="20% - Accent6 16 15" xfId="26858"/>
    <cellStyle name="20% - Accent6 16 16" xfId="51976"/>
    <cellStyle name="20% - Accent6 16 2" xfId="2844"/>
    <cellStyle name="20% - Accent6 16 2 10" xfId="27218"/>
    <cellStyle name="20% - Accent6 16 2 11" xfId="51977"/>
    <cellStyle name="20% - Accent6 16 2 2" xfId="4477"/>
    <cellStyle name="20% - Accent6 16 2 2 2" xfId="9026"/>
    <cellStyle name="20% - Accent6 16 2 2 2 2" xfId="14590"/>
    <cellStyle name="20% - Accent6 16 2 2 2 2 2" xfId="36202"/>
    <cellStyle name="20% - Accent6 16 2 2 2 3" xfId="30668"/>
    <cellStyle name="20% - Accent6 16 2 2 3" xfId="17037"/>
    <cellStyle name="20% - Accent6 16 2 2 3 2" xfId="38630"/>
    <cellStyle name="20% - Accent6 16 2 2 4" xfId="19834"/>
    <cellStyle name="20% - Accent6 16 2 2 4 2" xfId="41413"/>
    <cellStyle name="20% - Accent6 16 2 2 5" xfId="22619"/>
    <cellStyle name="20% - Accent6 16 2 2 5 2" xfId="44196"/>
    <cellStyle name="20% - Accent6 16 2 2 6" xfId="25472"/>
    <cellStyle name="20% - Accent6 16 2 2 6 2" xfId="47047"/>
    <cellStyle name="20% - Accent6 16 2 2 7" xfId="11819"/>
    <cellStyle name="20% - Accent6 16 2 2 7 2" xfId="33442"/>
    <cellStyle name="20% - Accent6 16 2 2 8" xfId="6605"/>
    <cellStyle name="20% - Accent6 16 2 2 9" xfId="28253"/>
    <cellStyle name="20% - Accent6 16 2 3" xfId="7991"/>
    <cellStyle name="20% - Accent6 16 2 3 2" xfId="13555"/>
    <cellStyle name="20% - Accent6 16 2 3 2 2" xfId="35167"/>
    <cellStyle name="20% - Accent6 16 2 3 3" xfId="29633"/>
    <cellStyle name="20% - Accent6 16 2 4" xfId="16002"/>
    <cellStyle name="20% - Accent6 16 2 4 2" xfId="37595"/>
    <cellStyle name="20% - Accent6 16 2 5" xfId="18799"/>
    <cellStyle name="20% - Accent6 16 2 5 2" xfId="40378"/>
    <cellStyle name="20% - Accent6 16 2 6" xfId="21582"/>
    <cellStyle name="20% - Accent6 16 2 6 2" xfId="43161"/>
    <cellStyle name="20% - Accent6 16 2 7" xfId="24437"/>
    <cellStyle name="20% - Accent6 16 2 7 2" xfId="46012"/>
    <cellStyle name="20% - Accent6 16 2 8" xfId="10784"/>
    <cellStyle name="20% - Accent6 16 2 8 2" xfId="32407"/>
    <cellStyle name="20% - Accent6 16 2 9" xfId="5521"/>
    <cellStyle name="20% - Accent6 16 3" xfId="3222"/>
    <cellStyle name="20% - Accent6 16 3 10" xfId="27563"/>
    <cellStyle name="20% - Accent6 16 3 2" xfId="4822"/>
    <cellStyle name="20% - Accent6 16 3 2 2" xfId="9371"/>
    <cellStyle name="20% - Accent6 16 3 2 2 2" xfId="14935"/>
    <cellStyle name="20% - Accent6 16 3 2 2 2 2" xfId="36547"/>
    <cellStyle name="20% - Accent6 16 3 2 2 3" xfId="31013"/>
    <cellStyle name="20% - Accent6 16 3 2 3" xfId="17382"/>
    <cellStyle name="20% - Accent6 16 3 2 3 2" xfId="38975"/>
    <cellStyle name="20% - Accent6 16 3 2 4" xfId="20179"/>
    <cellStyle name="20% - Accent6 16 3 2 4 2" xfId="41758"/>
    <cellStyle name="20% - Accent6 16 3 2 5" xfId="22964"/>
    <cellStyle name="20% - Accent6 16 3 2 5 2" xfId="44541"/>
    <cellStyle name="20% - Accent6 16 3 2 6" xfId="25817"/>
    <cellStyle name="20% - Accent6 16 3 2 6 2" xfId="47392"/>
    <cellStyle name="20% - Accent6 16 3 2 7" xfId="12164"/>
    <cellStyle name="20% - Accent6 16 3 2 7 2" xfId="33787"/>
    <cellStyle name="20% - Accent6 16 3 2 8" xfId="6952"/>
    <cellStyle name="20% - Accent6 16 3 2 9" xfId="28598"/>
    <cellStyle name="20% - Accent6 16 3 3" xfId="8336"/>
    <cellStyle name="20% - Accent6 16 3 3 2" xfId="13900"/>
    <cellStyle name="20% - Accent6 16 3 3 2 2" xfId="35512"/>
    <cellStyle name="20% - Accent6 16 3 3 3" xfId="29978"/>
    <cellStyle name="20% - Accent6 16 3 4" xfId="16347"/>
    <cellStyle name="20% - Accent6 16 3 4 2" xfId="37940"/>
    <cellStyle name="20% - Accent6 16 3 5" xfId="19144"/>
    <cellStyle name="20% - Accent6 16 3 5 2" xfId="40723"/>
    <cellStyle name="20% - Accent6 16 3 6" xfId="21929"/>
    <cellStyle name="20% - Accent6 16 3 6 2" xfId="43506"/>
    <cellStyle name="20% - Accent6 16 3 7" xfId="24782"/>
    <cellStyle name="20% - Accent6 16 3 7 2" xfId="46357"/>
    <cellStyle name="20% - Accent6 16 3 8" xfId="11129"/>
    <cellStyle name="20% - Accent6 16 3 8 2" xfId="32752"/>
    <cellStyle name="20% - Accent6 16 3 9" xfId="5866"/>
    <cellStyle name="20% - Accent6 16 4" xfId="2385"/>
    <cellStyle name="20% - Accent6 16 4 2" xfId="4119"/>
    <cellStyle name="20% - Accent6 16 4 2 2" xfId="14232"/>
    <cellStyle name="20% - Accent6 16 4 2 2 2" xfId="35844"/>
    <cellStyle name="20% - Accent6 16 4 2 3" xfId="8668"/>
    <cellStyle name="20% - Accent6 16 4 2 4" xfId="30310"/>
    <cellStyle name="20% - Accent6 16 4 3" xfId="16679"/>
    <cellStyle name="20% - Accent6 16 4 3 2" xfId="38272"/>
    <cellStyle name="20% - Accent6 16 4 4" xfId="19476"/>
    <cellStyle name="20% - Accent6 16 4 4 2" xfId="41055"/>
    <cellStyle name="20% - Accent6 16 4 5" xfId="22261"/>
    <cellStyle name="20% - Accent6 16 4 5 2" xfId="43838"/>
    <cellStyle name="20% - Accent6 16 4 6" xfId="25114"/>
    <cellStyle name="20% - Accent6 16 4 6 2" xfId="46689"/>
    <cellStyle name="20% - Accent6 16 4 7" xfId="11461"/>
    <cellStyle name="20% - Accent6 16 4 7 2" xfId="33084"/>
    <cellStyle name="20% - Accent6 16 4 8" xfId="6198"/>
    <cellStyle name="20% - Accent6 16 4 9" xfId="27895"/>
    <cellStyle name="20% - Accent6 16 5" xfId="3577"/>
    <cellStyle name="20% - Accent6 16 5 2" xfId="9718"/>
    <cellStyle name="20% - Accent6 16 5 2 2" xfId="15280"/>
    <cellStyle name="20% - Accent6 16 5 2 2 2" xfId="36892"/>
    <cellStyle name="20% - Accent6 16 5 2 3" xfId="31358"/>
    <cellStyle name="20% - Accent6 16 5 3" xfId="17727"/>
    <cellStyle name="20% - Accent6 16 5 3 2" xfId="39320"/>
    <cellStyle name="20% - Accent6 16 5 4" xfId="20524"/>
    <cellStyle name="20% - Accent6 16 5 4 2" xfId="42103"/>
    <cellStyle name="20% - Accent6 16 5 5" xfId="23309"/>
    <cellStyle name="20% - Accent6 16 5 5 2" xfId="44886"/>
    <cellStyle name="20% - Accent6 16 5 6" xfId="26162"/>
    <cellStyle name="20% - Accent6 16 5 6 2" xfId="47737"/>
    <cellStyle name="20% - Accent6 16 5 7" xfId="12509"/>
    <cellStyle name="20% - Accent6 16 5 7 2" xfId="34132"/>
    <cellStyle name="20% - Accent6 16 5 8" xfId="7300"/>
    <cellStyle name="20% - Accent6 16 5 9" xfId="28943"/>
    <cellStyle name="20% - Accent6 16 6" xfId="7633"/>
    <cellStyle name="20% - Accent6 16 6 2" xfId="18072"/>
    <cellStyle name="20% - Accent6 16 6 2 2" xfId="39665"/>
    <cellStyle name="20% - Accent6 16 6 3" xfId="20869"/>
    <cellStyle name="20% - Accent6 16 6 3 2" xfId="42448"/>
    <cellStyle name="20% - Accent6 16 6 4" xfId="23654"/>
    <cellStyle name="20% - Accent6 16 6 4 2" xfId="45231"/>
    <cellStyle name="20% - Accent6 16 6 5" xfId="26507"/>
    <cellStyle name="20% - Accent6 16 6 5 2" xfId="48082"/>
    <cellStyle name="20% - Accent6 16 6 6" xfId="12864"/>
    <cellStyle name="20% - Accent6 16 6 6 2" xfId="34477"/>
    <cellStyle name="20% - Accent6 16 6 7" xfId="29275"/>
    <cellStyle name="20% - Accent6 16 7" xfId="10437"/>
    <cellStyle name="20% - Accent6 16 7 2" xfId="32062"/>
    <cellStyle name="20% - Accent6 16 8" xfId="13197"/>
    <cellStyle name="20% - Accent6 16 8 2" xfId="34809"/>
    <cellStyle name="20% - Accent6 16 9" xfId="15656"/>
    <cellStyle name="20% - Accent6 16 9 2" xfId="37250"/>
    <cellStyle name="20% - Accent6 17" xfId="317"/>
    <cellStyle name="20% - Accent6 17 10" xfId="18433"/>
    <cellStyle name="20% - Accent6 17 10 2" xfId="40012"/>
    <cellStyle name="20% - Accent6 17 11" xfId="21216"/>
    <cellStyle name="20% - Accent6 17 11 2" xfId="42795"/>
    <cellStyle name="20% - Accent6 17 12" xfId="24071"/>
    <cellStyle name="20% - Accent6 17 12 2" xfId="45646"/>
    <cellStyle name="20% - Accent6 17 13" xfId="10044"/>
    <cellStyle name="20% - Accent6 17 13 2" xfId="31684"/>
    <cellStyle name="20% - Accent6 17 14" xfId="5159"/>
    <cellStyle name="20% - Accent6 17 15" xfId="26859"/>
    <cellStyle name="20% - Accent6 17 16" xfId="51978"/>
    <cellStyle name="20% - Accent6 17 2" xfId="2823"/>
    <cellStyle name="20% - Accent6 17 2 10" xfId="27197"/>
    <cellStyle name="20% - Accent6 17 2 11" xfId="51979"/>
    <cellStyle name="20% - Accent6 17 2 2" xfId="4456"/>
    <cellStyle name="20% - Accent6 17 2 2 2" xfId="9005"/>
    <cellStyle name="20% - Accent6 17 2 2 2 2" xfId="14569"/>
    <cellStyle name="20% - Accent6 17 2 2 2 2 2" xfId="36181"/>
    <cellStyle name="20% - Accent6 17 2 2 2 3" xfId="30647"/>
    <cellStyle name="20% - Accent6 17 2 2 3" xfId="17016"/>
    <cellStyle name="20% - Accent6 17 2 2 3 2" xfId="38609"/>
    <cellStyle name="20% - Accent6 17 2 2 4" xfId="19813"/>
    <cellStyle name="20% - Accent6 17 2 2 4 2" xfId="41392"/>
    <cellStyle name="20% - Accent6 17 2 2 5" xfId="22598"/>
    <cellStyle name="20% - Accent6 17 2 2 5 2" xfId="44175"/>
    <cellStyle name="20% - Accent6 17 2 2 6" xfId="25451"/>
    <cellStyle name="20% - Accent6 17 2 2 6 2" xfId="47026"/>
    <cellStyle name="20% - Accent6 17 2 2 7" xfId="11798"/>
    <cellStyle name="20% - Accent6 17 2 2 7 2" xfId="33421"/>
    <cellStyle name="20% - Accent6 17 2 2 8" xfId="6584"/>
    <cellStyle name="20% - Accent6 17 2 2 9" xfId="28232"/>
    <cellStyle name="20% - Accent6 17 2 3" xfId="7970"/>
    <cellStyle name="20% - Accent6 17 2 3 2" xfId="13534"/>
    <cellStyle name="20% - Accent6 17 2 3 2 2" xfId="35146"/>
    <cellStyle name="20% - Accent6 17 2 3 3" xfId="29612"/>
    <cellStyle name="20% - Accent6 17 2 4" xfId="15981"/>
    <cellStyle name="20% - Accent6 17 2 4 2" xfId="37574"/>
    <cellStyle name="20% - Accent6 17 2 5" xfId="18778"/>
    <cellStyle name="20% - Accent6 17 2 5 2" xfId="40357"/>
    <cellStyle name="20% - Accent6 17 2 6" xfId="21561"/>
    <cellStyle name="20% - Accent6 17 2 6 2" xfId="43140"/>
    <cellStyle name="20% - Accent6 17 2 7" xfId="24416"/>
    <cellStyle name="20% - Accent6 17 2 7 2" xfId="45991"/>
    <cellStyle name="20% - Accent6 17 2 8" xfId="10763"/>
    <cellStyle name="20% - Accent6 17 2 8 2" xfId="32386"/>
    <cellStyle name="20% - Accent6 17 2 9" xfId="5500"/>
    <cellStyle name="20% - Accent6 17 3" xfId="3201"/>
    <cellStyle name="20% - Accent6 17 3 10" xfId="27542"/>
    <cellStyle name="20% - Accent6 17 3 2" xfId="4801"/>
    <cellStyle name="20% - Accent6 17 3 2 2" xfId="9350"/>
    <cellStyle name="20% - Accent6 17 3 2 2 2" xfId="14914"/>
    <cellStyle name="20% - Accent6 17 3 2 2 2 2" xfId="36526"/>
    <cellStyle name="20% - Accent6 17 3 2 2 3" xfId="30992"/>
    <cellStyle name="20% - Accent6 17 3 2 3" xfId="17361"/>
    <cellStyle name="20% - Accent6 17 3 2 3 2" xfId="38954"/>
    <cellStyle name="20% - Accent6 17 3 2 4" xfId="20158"/>
    <cellStyle name="20% - Accent6 17 3 2 4 2" xfId="41737"/>
    <cellStyle name="20% - Accent6 17 3 2 5" xfId="22943"/>
    <cellStyle name="20% - Accent6 17 3 2 5 2" xfId="44520"/>
    <cellStyle name="20% - Accent6 17 3 2 6" xfId="25796"/>
    <cellStyle name="20% - Accent6 17 3 2 6 2" xfId="47371"/>
    <cellStyle name="20% - Accent6 17 3 2 7" xfId="12143"/>
    <cellStyle name="20% - Accent6 17 3 2 7 2" xfId="33766"/>
    <cellStyle name="20% - Accent6 17 3 2 8" xfId="6931"/>
    <cellStyle name="20% - Accent6 17 3 2 9" xfId="28577"/>
    <cellStyle name="20% - Accent6 17 3 3" xfId="8315"/>
    <cellStyle name="20% - Accent6 17 3 3 2" xfId="13879"/>
    <cellStyle name="20% - Accent6 17 3 3 2 2" xfId="35491"/>
    <cellStyle name="20% - Accent6 17 3 3 3" xfId="29957"/>
    <cellStyle name="20% - Accent6 17 3 4" xfId="16326"/>
    <cellStyle name="20% - Accent6 17 3 4 2" xfId="37919"/>
    <cellStyle name="20% - Accent6 17 3 5" xfId="19123"/>
    <cellStyle name="20% - Accent6 17 3 5 2" xfId="40702"/>
    <cellStyle name="20% - Accent6 17 3 6" xfId="21908"/>
    <cellStyle name="20% - Accent6 17 3 6 2" xfId="43485"/>
    <cellStyle name="20% - Accent6 17 3 7" xfId="24761"/>
    <cellStyle name="20% - Accent6 17 3 7 2" xfId="46336"/>
    <cellStyle name="20% - Accent6 17 3 8" xfId="11108"/>
    <cellStyle name="20% - Accent6 17 3 8 2" xfId="32731"/>
    <cellStyle name="20% - Accent6 17 3 9" xfId="5845"/>
    <cellStyle name="20% - Accent6 17 4" xfId="2386"/>
    <cellStyle name="20% - Accent6 17 4 2" xfId="4120"/>
    <cellStyle name="20% - Accent6 17 4 2 2" xfId="14233"/>
    <cellStyle name="20% - Accent6 17 4 2 2 2" xfId="35845"/>
    <cellStyle name="20% - Accent6 17 4 2 3" xfId="8669"/>
    <cellStyle name="20% - Accent6 17 4 2 4" xfId="30311"/>
    <cellStyle name="20% - Accent6 17 4 3" xfId="16680"/>
    <cellStyle name="20% - Accent6 17 4 3 2" xfId="38273"/>
    <cellStyle name="20% - Accent6 17 4 4" xfId="19477"/>
    <cellStyle name="20% - Accent6 17 4 4 2" xfId="41056"/>
    <cellStyle name="20% - Accent6 17 4 5" xfId="22262"/>
    <cellStyle name="20% - Accent6 17 4 5 2" xfId="43839"/>
    <cellStyle name="20% - Accent6 17 4 6" xfId="25115"/>
    <cellStyle name="20% - Accent6 17 4 6 2" xfId="46690"/>
    <cellStyle name="20% - Accent6 17 4 7" xfId="11462"/>
    <cellStyle name="20% - Accent6 17 4 7 2" xfId="33085"/>
    <cellStyle name="20% - Accent6 17 4 8" xfId="6199"/>
    <cellStyle name="20% - Accent6 17 4 9" xfId="27896"/>
    <cellStyle name="20% - Accent6 17 5" xfId="3578"/>
    <cellStyle name="20% - Accent6 17 5 2" xfId="9697"/>
    <cellStyle name="20% - Accent6 17 5 2 2" xfId="15259"/>
    <cellStyle name="20% - Accent6 17 5 2 2 2" xfId="36871"/>
    <cellStyle name="20% - Accent6 17 5 2 3" xfId="31337"/>
    <cellStyle name="20% - Accent6 17 5 3" xfId="17706"/>
    <cellStyle name="20% - Accent6 17 5 3 2" xfId="39299"/>
    <cellStyle name="20% - Accent6 17 5 4" xfId="20503"/>
    <cellStyle name="20% - Accent6 17 5 4 2" xfId="42082"/>
    <cellStyle name="20% - Accent6 17 5 5" xfId="23288"/>
    <cellStyle name="20% - Accent6 17 5 5 2" xfId="44865"/>
    <cellStyle name="20% - Accent6 17 5 6" xfId="26141"/>
    <cellStyle name="20% - Accent6 17 5 6 2" xfId="47716"/>
    <cellStyle name="20% - Accent6 17 5 7" xfId="12488"/>
    <cellStyle name="20% - Accent6 17 5 7 2" xfId="34111"/>
    <cellStyle name="20% - Accent6 17 5 8" xfId="7279"/>
    <cellStyle name="20% - Accent6 17 5 9" xfId="28922"/>
    <cellStyle name="20% - Accent6 17 6" xfId="7634"/>
    <cellStyle name="20% - Accent6 17 6 2" xfId="18051"/>
    <cellStyle name="20% - Accent6 17 6 2 2" xfId="39644"/>
    <cellStyle name="20% - Accent6 17 6 3" xfId="20848"/>
    <cellStyle name="20% - Accent6 17 6 3 2" xfId="42427"/>
    <cellStyle name="20% - Accent6 17 6 4" xfId="23633"/>
    <cellStyle name="20% - Accent6 17 6 4 2" xfId="45210"/>
    <cellStyle name="20% - Accent6 17 6 5" xfId="26486"/>
    <cellStyle name="20% - Accent6 17 6 5 2" xfId="48061"/>
    <cellStyle name="20% - Accent6 17 6 6" xfId="12843"/>
    <cellStyle name="20% - Accent6 17 6 6 2" xfId="34456"/>
    <cellStyle name="20% - Accent6 17 6 7" xfId="29276"/>
    <cellStyle name="20% - Accent6 17 7" xfId="10416"/>
    <cellStyle name="20% - Accent6 17 7 2" xfId="32041"/>
    <cellStyle name="20% - Accent6 17 8" xfId="13198"/>
    <cellStyle name="20% - Accent6 17 8 2" xfId="34810"/>
    <cellStyle name="20% - Accent6 17 9" xfId="15635"/>
    <cellStyle name="20% - Accent6 17 9 2" xfId="37229"/>
    <cellStyle name="20% - Accent6 18" xfId="318"/>
    <cellStyle name="20% - Accent6 18 10" xfId="26860"/>
    <cellStyle name="20% - Accent6 18 11" xfId="51980"/>
    <cellStyle name="20% - Accent6 18 2" xfId="2387"/>
    <cellStyle name="20% - Accent6 18 2 2" xfId="4121"/>
    <cellStyle name="20% - Accent6 18 2 2 2" xfId="14234"/>
    <cellStyle name="20% - Accent6 18 2 2 2 2" xfId="35846"/>
    <cellStyle name="20% - Accent6 18 2 2 3" xfId="8670"/>
    <cellStyle name="20% - Accent6 18 2 2 4" xfId="30312"/>
    <cellStyle name="20% - Accent6 18 2 3" xfId="16681"/>
    <cellStyle name="20% - Accent6 18 2 3 2" xfId="38274"/>
    <cellStyle name="20% - Accent6 18 2 4" xfId="19478"/>
    <cellStyle name="20% - Accent6 18 2 4 2" xfId="41057"/>
    <cellStyle name="20% - Accent6 18 2 5" xfId="22263"/>
    <cellStyle name="20% - Accent6 18 2 5 2" xfId="43840"/>
    <cellStyle name="20% - Accent6 18 2 6" xfId="25116"/>
    <cellStyle name="20% - Accent6 18 2 6 2" xfId="46691"/>
    <cellStyle name="20% - Accent6 18 2 7" xfId="11463"/>
    <cellStyle name="20% - Accent6 18 2 7 2" xfId="33086"/>
    <cellStyle name="20% - Accent6 18 2 8" xfId="6200"/>
    <cellStyle name="20% - Accent6 18 2 9" xfId="27897"/>
    <cellStyle name="20% - Accent6 18 3" xfId="3579"/>
    <cellStyle name="20% - Accent6 18 3 2" xfId="13199"/>
    <cellStyle name="20% - Accent6 18 3 2 2" xfId="34811"/>
    <cellStyle name="20% - Accent6 18 3 3" xfId="7635"/>
    <cellStyle name="20% - Accent6 18 3 4" xfId="29277"/>
    <cellStyle name="20% - Accent6 18 4" xfId="15513"/>
    <cellStyle name="20% - Accent6 18 4 2" xfId="37107"/>
    <cellStyle name="20% - Accent6 18 5" xfId="18311"/>
    <cellStyle name="20% - Accent6 18 5 2" xfId="39890"/>
    <cellStyle name="20% - Accent6 18 6" xfId="21094"/>
    <cellStyle name="20% - Accent6 18 6 2" xfId="42673"/>
    <cellStyle name="20% - Accent6 18 7" xfId="23949"/>
    <cellStyle name="20% - Accent6 18 7 2" xfId="45524"/>
    <cellStyle name="20% - Accent6 18 8" xfId="10285"/>
    <cellStyle name="20% - Accent6 18 8 2" xfId="31919"/>
    <cellStyle name="20% - Accent6 18 9" xfId="5160"/>
    <cellStyle name="20% - Accent6 19" xfId="2706"/>
    <cellStyle name="20% - Accent6 19 10" xfId="27080"/>
    <cellStyle name="20% - Accent6 19 2" xfId="4339"/>
    <cellStyle name="20% - Accent6 19 2 2" xfId="8888"/>
    <cellStyle name="20% - Accent6 19 2 2 2" xfId="14452"/>
    <cellStyle name="20% - Accent6 19 2 2 2 2" xfId="36064"/>
    <cellStyle name="20% - Accent6 19 2 2 3" xfId="30530"/>
    <cellStyle name="20% - Accent6 19 2 3" xfId="16899"/>
    <cellStyle name="20% - Accent6 19 2 3 2" xfId="38492"/>
    <cellStyle name="20% - Accent6 19 2 4" xfId="19696"/>
    <cellStyle name="20% - Accent6 19 2 4 2" xfId="41275"/>
    <cellStyle name="20% - Accent6 19 2 5" xfId="22481"/>
    <cellStyle name="20% - Accent6 19 2 5 2" xfId="44058"/>
    <cellStyle name="20% - Accent6 19 2 6" xfId="25334"/>
    <cellStyle name="20% - Accent6 19 2 6 2" xfId="46909"/>
    <cellStyle name="20% - Accent6 19 2 7" xfId="11681"/>
    <cellStyle name="20% - Accent6 19 2 7 2" xfId="33304"/>
    <cellStyle name="20% - Accent6 19 2 8" xfId="6467"/>
    <cellStyle name="20% - Accent6 19 2 9" xfId="28115"/>
    <cellStyle name="20% - Accent6 19 3" xfId="7853"/>
    <cellStyle name="20% - Accent6 19 3 2" xfId="13417"/>
    <cellStyle name="20% - Accent6 19 3 2 2" xfId="35029"/>
    <cellStyle name="20% - Accent6 19 3 3" xfId="29495"/>
    <cellStyle name="20% - Accent6 19 4" xfId="15864"/>
    <cellStyle name="20% - Accent6 19 4 2" xfId="37457"/>
    <cellStyle name="20% - Accent6 19 5" xfId="18661"/>
    <cellStyle name="20% - Accent6 19 5 2" xfId="40240"/>
    <cellStyle name="20% - Accent6 19 6" xfId="21444"/>
    <cellStyle name="20% - Accent6 19 6 2" xfId="43023"/>
    <cellStyle name="20% - Accent6 19 7" xfId="24299"/>
    <cellStyle name="20% - Accent6 19 7 2" xfId="45874"/>
    <cellStyle name="20% - Accent6 19 8" xfId="10646"/>
    <cellStyle name="20% - Accent6 19 8 2" xfId="32269"/>
    <cellStyle name="20% - Accent6 19 9" xfId="5383"/>
    <cellStyle name="20% - Accent6 2" xfId="319"/>
    <cellStyle name="20% - Accent6 2 2" xfId="320"/>
    <cellStyle name="20% - Accent6 2 3" xfId="321"/>
    <cellStyle name="20% - Accent6 2 4" xfId="322"/>
    <cellStyle name="20% - Accent6 2 5" xfId="323"/>
    <cellStyle name="20% - Accent6 2 6" xfId="324"/>
    <cellStyle name="20% - Accent6 2 7" xfId="325"/>
    <cellStyle name="20% - Accent6 2 8" xfId="326"/>
    <cellStyle name="20% - Accent6 20" xfId="3055"/>
    <cellStyle name="20% - Accent6 20 10" xfId="27425"/>
    <cellStyle name="20% - Accent6 20 2" xfId="4684"/>
    <cellStyle name="20% - Accent6 20 2 2" xfId="9233"/>
    <cellStyle name="20% - Accent6 20 2 2 2" xfId="14797"/>
    <cellStyle name="20% - Accent6 20 2 2 2 2" xfId="36409"/>
    <cellStyle name="20% - Accent6 20 2 2 3" xfId="30875"/>
    <cellStyle name="20% - Accent6 20 2 3" xfId="17244"/>
    <cellStyle name="20% - Accent6 20 2 3 2" xfId="38837"/>
    <cellStyle name="20% - Accent6 20 2 4" xfId="20041"/>
    <cellStyle name="20% - Accent6 20 2 4 2" xfId="41620"/>
    <cellStyle name="20% - Accent6 20 2 5" xfId="22826"/>
    <cellStyle name="20% - Accent6 20 2 5 2" xfId="44403"/>
    <cellStyle name="20% - Accent6 20 2 6" xfId="25679"/>
    <cellStyle name="20% - Accent6 20 2 6 2" xfId="47254"/>
    <cellStyle name="20% - Accent6 20 2 7" xfId="12026"/>
    <cellStyle name="20% - Accent6 20 2 7 2" xfId="33649"/>
    <cellStyle name="20% - Accent6 20 2 8" xfId="6814"/>
    <cellStyle name="20% - Accent6 20 2 9" xfId="28460"/>
    <cellStyle name="20% - Accent6 20 3" xfId="8198"/>
    <cellStyle name="20% - Accent6 20 3 2" xfId="13762"/>
    <cellStyle name="20% - Accent6 20 3 2 2" xfId="35374"/>
    <cellStyle name="20% - Accent6 20 3 3" xfId="29840"/>
    <cellStyle name="20% - Accent6 20 4" xfId="16209"/>
    <cellStyle name="20% - Accent6 20 4 2" xfId="37802"/>
    <cellStyle name="20% - Accent6 20 5" xfId="19006"/>
    <cellStyle name="20% - Accent6 20 5 2" xfId="40585"/>
    <cellStyle name="20% - Accent6 20 6" xfId="21790"/>
    <cellStyle name="20% - Accent6 20 6 2" xfId="43368"/>
    <cellStyle name="20% - Accent6 20 7" xfId="24644"/>
    <cellStyle name="20% - Accent6 20 7 2" xfId="46219"/>
    <cellStyle name="20% - Accent6 20 8" xfId="10991"/>
    <cellStyle name="20% - Accent6 20 8 2" xfId="32614"/>
    <cellStyle name="20% - Accent6 20 9" xfId="5728"/>
    <cellStyle name="20% - Accent6 21" xfId="7162"/>
    <cellStyle name="20% - Accent6 21 2" xfId="9580"/>
    <cellStyle name="20% - Accent6 21 2 2" xfId="15142"/>
    <cellStyle name="20% - Accent6 21 2 2 2" xfId="36754"/>
    <cellStyle name="20% - Accent6 21 2 3" xfId="31220"/>
    <cellStyle name="20% - Accent6 21 3" xfId="17589"/>
    <cellStyle name="20% - Accent6 21 3 2" xfId="39182"/>
    <cellStyle name="20% - Accent6 21 4" xfId="20386"/>
    <cellStyle name="20% - Accent6 21 4 2" xfId="41965"/>
    <cellStyle name="20% - Accent6 21 5" xfId="23171"/>
    <cellStyle name="20% - Accent6 21 5 2" xfId="44748"/>
    <cellStyle name="20% - Accent6 21 6" xfId="26024"/>
    <cellStyle name="20% - Accent6 21 6 2" xfId="47599"/>
    <cellStyle name="20% - Accent6 21 7" xfId="12371"/>
    <cellStyle name="20% - Accent6 21 7 2" xfId="33994"/>
    <cellStyle name="20% - Accent6 21 8" xfId="28805"/>
    <cellStyle name="20% - Accent6 22" xfId="12726"/>
    <cellStyle name="20% - Accent6 22 2" xfId="17934"/>
    <cellStyle name="20% - Accent6 22 2 2" xfId="39527"/>
    <cellStyle name="20% - Accent6 22 3" xfId="20731"/>
    <cellStyle name="20% - Accent6 22 3 2" xfId="42310"/>
    <cellStyle name="20% - Accent6 22 4" xfId="23516"/>
    <cellStyle name="20% - Accent6 22 4 2" xfId="45093"/>
    <cellStyle name="20% - Accent6 22 5" xfId="26369"/>
    <cellStyle name="20% - Accent6 22 5 2" xfId="47944"/>
    <cellStyle name="20% - Accent6 22 6" xfId="34339"/>
    <cellStyle name="20% - Accent6 23" xfId="10273"/>
    <cellStyle name="20% - Accent6 23 2" xfId="31912"/>
    <cellStyle name="20% - Accent6 24" xfId="15499"/>
    <cellStyle name="20% - Accent6 24 2" xfId="37099"/>
    <cellStyle name="20% - Accent6 25" xfId="18303"/>
    <cellStyle name="20% - Accent6 25 2" xfId="39882"/>
    <cellStyle name="20% - Accent6 26" xfId="21086"/>
    <cellStyle name="20% - Accent6 26 2" xfId="42665"/>
    <cellStyle name="20% - Accent6 27" xfId="23874"/>
    <cellStyle name="20% - Accent6 27 2" xfId="45450"/>
    <cellStyle name="20% - Accent6 28" xfId="23906"/>
    <cellStyle name="20% - Accent6 28 2" xfId="45482"/>
    <cellStyle name="20% - Accent6 29" xfId="9927"/>
    <cellStyle name="20% - Accent6 29 2" xfId="31567"/>
    <cellStyle name="20% - Accent6 3" xfId="327"/>
    <cellStyle name="20% - Accent6 4" xfId="328"/>
    <cellStyle name="20% - Accent6 5" xfId="329"/>
    <cellStyle name="20% - Accent6 6" xfId="330"/>
    <cellStyle name="20% - Accent6 7" xfId="331"/>
    <cellStyle name="20% - Accent6 8" xfId="332"/>
    <cellStyle name="20% - Accent6 8 10" xfId="51982"/>
    <cellStyle name="20% - Accent6 8 11" xfId="51981"/>
    <cellStyle name="20% - Accent6 8 2" xfId="333"/>
    <cellStyle name="20% - Accent6 8 2 10" xfId="13200"/>
    <cellStyle name="20% - Accent6 8 2 10 2" xfId="34812"/>
    <cellStyle name="20% - Accent6 8 2 11" xfId="15539"/>
    <cellStyle name="20% - Accent6 8 2 11 2" xfId="37133"/>
    <cellStyle name="20% - Accent6 8 2 12" xfId="18337"/>
    <cellStyle name="20% - Accent6 8 2 12 2" xfId="39916"/>
    <cellStyle name="20% - Accent6 8 2 13" xfId="21120"/>
    <cellStyle name="20% - Accent6 8 2 13 2" xfId="42699"/>
    <cellStyle name="20% - Accent6 8 2 14" xfId="23975"/>
    <cellStyle name="20% - Accent6 8 2 14 2" xfId="45550"/>
    <cellStyle name="20% - Accent6 8 2 15" xfId="9948"/>
    <cellStyle name="20% - Accent6 8 2 15 2" xfId="31588"/>
    <cellStyle name="20% - Accent6 8 2 16" xfId="5161"/>
    <cellStyle name="20% - Accent6 8 2 17" xfId="26861"/>
    <cellStyle name="20% - Accent6 8 2 18" xfId="51983"/>
    <cellStyle name="20% - Accent6 8 2 2" xfId="334"/>
    <cellStyle name="20% - Accent6 8 2 2 10" xfId="18475"/>
    <cellStyle name="20% - Accent6 8 2 2 10 2" xfId="40054"/>
    <cellStyle name="20% - Accent6 8 2 2 11" xfId="21258"/>
    <cellStyle name="20% - Accent6 8 2 2 11 2" xfId="42837"/>
    <cellStyle name="20% - Accent6 8 2 2 12" xfId="24113"/>
    <cellStyle name="20% - Accent6 8 2 2 12 2" xfId="45688"/>
    <cellStyle name="20% - Accent6 8 2 2 13" xfId="10086"/>
    <cellStyle name="20% - Accent6 8 2 2 13 2" xfId="31726"/>
    <cellStyle name="20% - Accent6 8 2 2 14" xfId="5162"/>
    <cellStyle name="20% - Accent6 8 2 2 15" xfId="26862"/>
    <cellStyle name="20% - Accent6 8 2 2 16" xfId="51984"/>
    <cellStyle name="20% - Accent6 8 2 2 2" xfId="2865"/>
    <cellStyle name="20% - Accent6 8 2 2 2 10" xfId="27239"/>
    <cellStyle name="20% - Accent6 8 2 2 2 11" xfId="51985"/>
    <cellStyle name="20% - Accent6 8 2 2 2 2" xfId="4498"/>
    <cellStyle name="20% - Accent6 8 2 2 2 2 10" xfId="51986"/>
    <cellStyle name="20% - Accent6 8 2 2 2 2 2" xfId="9047"/>
    <cellStyle name="20% - Accent6 8 2 2 2 2 2 2" xfId="14611"/>
    <cellStyle name="20% - Accent6 8 2 2 2 2 2 2 2" xfId="36223"/>
    <cellStyle name="20% - Accent6 8 2 2 2 2 2 2 2 2" xfId="51989"/>
    <cellStyle name="20% - Accent6 8 2 2 2 2 2 2 3" xfId="51988"/>
    <cellStyle name="20% - Accent6 8 2 2 2 2 2 3" xfId="30689"/>
    <cellStyle name="20% - Accent6 8 2 2 2 2 2 3 2" xfId="51991"/>
    <cellStyle name="20% - Accent6 8 2 2 2 2 2 3 3" xfId="51990"/>
    <cellStyle name="20% - Accent6 8 2 2 2 2 2 4" xfId="51992"/>
    <cellStyle name="20% - Accent6 8 2 2 2 2 2 5" xfId="51987"/>
    <cellStyle name="20% - Accent6 8 2 2 2 2 3" xfId="17058"/>
    <cellStyle name="20% - Accent6 8 2 2 2 2 3 2" xfId="38651"/>
    <cellStyle name="20% - Accent6 8 2 2 2 2 3 2 2" xfId="51994"/>
    <cellStyle name="20% - Accent6 8 2 2 2 2 3 3" xfId="51993"/>
    <cellStyle name="20% - Accent6 8 2 2 2 2 4" xfId="19855"/>
    <cellStyle name="20% - Accent6 8 2 2 2 2 4 2" xfId="41434"/>
    <cellStyle name="20% - Accent6 8 2 2 2 2 4 2 2" xfId="51996"/>
    <cellStyle name="20% - Accent6 8 2 2 2 2 4 3" xfId="51995"/>
    <cellStyle name="20% - Accent6 8 2 2 2 2 5" xfId="22640"/>
    <cellStyle name="20% - Accent6 8 2 2 2 2 5 2" xfId="44217"/>
    <cellStyle name="20% - Accent6 8 2 2 2 2 5 3" xfId="51997"/>
    <cellStyle name="20% - Accent6 8 2 2 2 2 6" xfId="25493"/>
    <cellStyle name="20% - Accent6 8 2 2 2 2 6 2" xfId="47068"/>
    <cellStyle name="20% - Accent6 8 2 2 2 2 7" xfId="11840"/>
    <cellStyle name="20% - Accent6 8 2 2 2 2 7 2" xfId="33463"/>
    <cellStyle name="20% - Accent6 8 2 2 2 2 8" xfId="6626"/>
    <cellStyle name="20% - Accent6 8 2 2 2 2 9" xfId="28274"/>
    <cellStyle name="20% - Accent6 8 2 2 2 3" xfId="8012"/>
    <cellStyle name="20% - Accent6 8 2 2 2 3 2" xfId="13576"/>
    <cellStyle name="20% - Accent6 8 2 2 2 3 2 2" xfId="35188"/>
    <cellStyle name="20% - Accent6 8 2 2 2 3 2 2 2" xfId="52000"/>
    <cellStyle name="20% - Accent6 8 2 2 2 3 2 3" xfId="51999"/>
    <cellStyle name="20% - Accent6 8 2 2 2 3 3" xfId="29654"/>
    <cellStyle name="20% - Accent6 8 2 2 2 3 3 2" xfId="52002"/>
    <cellStyle name="20% - Accent6 8 2 2 2 3 3 3" xfId="52001"/>
    <cellStyle name="20% - Accent6 8 2 2 2 3 4" xfId="52003"/>
    <cellStyle name="20% - Accent6 8 2 2 2 3 5" xfId="51998"/>
    <cellStyle name="20% - Accent6 8 2 2 2 4" xfId="16023"/>
    <cellStyle name="20% - Accent6 8 2 2 2 4 2" xfId="37616"/>
    <cellStyle name="20% - Accent6 8 2 2 2 4 2 2" xfId="52005"/>
    <cellStyle name="20% - Accent6 8 2 2 2 4 3" xfId="52004"/>
    <cellStyle name="20% - Accent6 8 2 2 2 5" xfId="18820"/>
    <cellStyle name="20% - Accent6 8 2 2 2 5 2" xfId="40399"/>
    <cellStyle name="20% - Accent6 8 2 2 2 5 2 2" xfId="52007"/>
    <cellStyle name="20% - Accent6 8 2 2 2 5 3" xfId="52006"/>
    <cellStyle name="20% - Accent6 8 2 2 2 6" xfId="21603"/>
    <cellStyle name="20% - Accent6 8 2 2 2 6 2" xfId="43182"/>
    <cellStyle name="20% - Accent6 8 2 2 2 6 3" xfId="52008"/>
    <cellStyle name="20% - Accent6 8 2 2 2 7" xfId="24458"/>
    <cellStyle name="20% - Accent6 8 2 2 2 7 2" xfId="46033"/>
    <cellStyle name="20% - Accent6 8 2 2 2 8" xfId="10805"/>
    <cellStyle name="20% - Accent6 8 2 2 2 8 2" xfId="32428"/>
    <cellStyle name="20% - Accent6 8 2 2 2 9" xfId="5542"/>
    <cellStyle name="20% - Accent6 8 2 2 3" xfId="3243"/>
    <cellStyle name="20% - Accent6 8 2 2 3 10" xfId="27584"/>
    <cellStyle name="20% - Accent6 8 2 2 3 11" xfId="52009"/>
    <cellStyle name="20% - Accent6 8 2 2 3 2" xfId="4843"/>
    <cellStyle name="20% - Accent6 8 2 2 3 2 10" xfId="52010"/>
    <cellStyle name="20% - Accent6 8 2 2 3 2 2" xfId="9392"/>
    <cellStyle name="20% - Accent6 8 2 2 3 2 2 2" xfId="14956"/>
    <cellStyle name="20% - Accent6 8 2 2 3 2 2 2 2" xfId="36568"/>
    <cellStyle name="20% - Accent6 8 2 2 3 2 2 2 3" xfId="52012"/>
    <cellStyle name="20% - Accent6 8 2 2 3 2 2 3" xfId="31034"/>
    <cellStyle name="20% - Accent6 8 2 2 3 2 2 4" xfId="52011"/>
    <cellStyle name="20% - Accent6 8 2 2 3 2 3" xfId="17403"/>
    <cellStyle name="20% - Accent6 8 2 2 3 2 3 2" xfId="38996"/>
    <cellStyle name="20% - Accent6 8 2 2 3 2 3 2 2" xfId="52014"/>
    <cellStyle name="20% - Accent6 8 2 2 3 2 3 3" xfId="52013"/>
    <cellStyle name="20% - Accent6 8 2 2 3 2 4" xfId="20200"/>
    <cellStyle name="20% - Accent6 8 2 2 3 2 4 2" xfId="41779"/>
    <cellStyle name="20% - Accent6 8 2 2 3 2 4 3" xfId="52015"/>
    <cellStyle name="20% - Accent6 8 2 2 3 2 5" xfId="22985"/>
    <cellStyle name="20% - Accent6 8 2 2 3 2 5 2" xfId="44562"/>
    <cellStyle name="20% - Accent6 8 2 2 3 2 6" xfId="25838"/>
    <cellStyle name="20% - Accent6 8 2 2 3 2 6 2" xfId="47413"/>
    <cellStyle name="20% - Accent6 8 2 2 3 2 7" xfId="12185"/>
    <cellStyle name="20% - Accent6 8 2 2 3 2 7 2" xfId="33808"/>
    <cellStyle name="20% - Accent6 8 2 2 3 2 8" xfId="6973"/>
    <cellStyle name="20% - Accent6 8 2 2 3 2 9" xfId="28619"/>
    <cellStyle name="20% - Accent6 8 2 2 3 3" xfId="8357"/>
    <cellStyle name="20% - Accent6 8 2 2 3 3 2" xfId="13921"/>
    <cellStyle name="20% - Accent6 8 2 2 3 3 2 2" xfId="35533"/>
    <cellStyle name="20% - Accent6 8 2 2 3 3 2 3" xfId="52017"/>
    <cellStyle name="20% - Accent6 8 2 2 3 3 3" xfId="29999"/>
    <cellStyle name="20% - Accent6 8 2 2 3 3 4" xfId="52016"/>
    <cellStyle name="20% - Accent6 8 2 2 3 4" xfId="16368"/>
    <cellStyle name="20% - Accent6 8 2 2 3 4 2" xfId="37961"/>
    <cellStyle name="20% - Accent6 8 2 2 3 4 2 2" xfId="52019"/>
    <cellStyle name="20% - Accent6 8 2 2 3 4 3" xfId="52018"/>
    <cellStyle name="20% - Accent6 8 2 2 3 5" xfId="19165"/>
    <cellStyle name="20% - Accent6 8 2 2 3 5 2" xfId="40744"/>
    <cellStyle name="20% - Accent6 8 2 2 3 5 3" xfId="52020"/>
    <cellStyle name="20% - Accent6 8 2 2 3 6" xfId="21950"/>
    <cellStyle name="20% - Accent6 8 2 2 3 6 2" xfId="43527"/>
    <cellStyle name="20% - Accent6 8 2 2 3 7" xfId="24803"/>
    <cellStyle name="20% - Accent6 8 2 2 3 7 2" xfId="46378"/>
    <cellStyle name="20% - Accent6 8 2 2 3 8" xfId="11150"/>
    <cellStyle name="20% - Accent6 8 2 2 3 8 2" xfId="32773"/>
    <cellStyle name="20% - Accent6 8 2 2 3 9" xfId="5887"/>
    <cellStyle name="20% - Accent6 8 2 2 4" xfId="2389"/>
    <cellStyle name="20% - Accent6 8 2 2 4 10" xfId="52021"/>
    <cellStyle name="20% - Accent6 8 2 2 4 2" xfId="4123"/>
    <cellStyle name="20% - Accent6 8 2 2 4 2 2" xfId="14236"/>
    <cellStyle name="20% - Accent6 8 2 2 4 2 2 2" xfId="35848"/>
    <cellStyle name="20% - Accent6 8 2 2 4 2 2 3" xfId="52023"/>
    <cellStyle name="20% - Accent6 8 2 2 4 2 3" xfId="8672"/>
    <cellStyle name="20% - Accent6 8 2 2 4 2 4" xfId="30314"/>
    <cellStyle name="20% - Accent6 8 2 2 4 2 5" xfId="52022"/>
    <cellStyle name="20% - Accent6 8 2 2 4 3" xfId="16683"/>
    <cellStyle name="20% - Accent6 8 2 2 4 3 2" xfId="38276"/>
    <cellStyle name="20% - Accent6 8 2 2 4 3 2 2" xfId="52025"/>
    <cellStyle name="20% - Accent6 8 2 2 4 3 3" xfId="52024"/>
    <cellStyle name="20% - Accent6 8 2 2 4 4" xfId="19480"/>
    <cellStyle name="20% - Accent6 8 2 2 4 4 2" xfId="41059"/>
    <cellStyle name="20% - Accent6 8 2 2 4 4 3" xfId="52026"/>
    <cellStyle name="20% - Accent6 8 2 2 4 5" xfId="22265"/>
    <cellStyle name="20% - Accent6 8 2 2 4 5 2" xfId="43842"/>
    <cellStyle name="20% - Accent6 8 2 2 4 6" xfId="25118"/>
    <cellStyle name="20% - Accent6 8 2 2 4 6 2" xfId="46693"/>
    <cellStyle name="20% - Accent6 8 2 2 4 7" xfId="11465"/>
    <cellStyle name="20% - Accent6 8 2 2 4 7 2" xfId="33088"/>
    <cellStyle name="20% - Accent6 8 2 2 4 8" xfId="6202"/>
    <cellStyle name="20% - Accent6 8 2 2 4 9" xfId="27899"/>
    <cellStyle name="20% - Accent6 8 2 2 5" xfId="3581"/>
    <cellStyle name="20% - Accent6 8 2 2 5 10" xfId="52027"/>
    <cellStyle name="20% - Accent6 8 2 2 5 2" xfId="9739"/>
    <cellStyle name="20% - Accent6 8 2 2 5 2 2" xfId="15301"/>
    <cellStyle name="20% - Accent6 8 2 2 5 2 2 2" xfId="36913"/>
    <cellStyle name="20% - Accent6 8 2 2 5 2 3" xfId="31379"/>
    <cellStyle name="20% - Accent6 8 2 2 5 2 4" xfId="52028"/>
    <cellStyle name="20% - Accent6 8 2 2 5 3" xfId="17748"/>
    <cellStyle name="20% - Accent6 8 2 2 5 3 2" xfId="39341"/>
    <cellStyle name="20% - Accent6 8 2 2 5 4" xfId="20545"/>
    <cellStyle name="20% - Accent6 8 2 2 5 4 2" xfId="42124"/>
    <cellStyle name="20% - Accent6 8 2 2 5 5" xfId="23330"/>
    <cellStyle name="20% - Accent6 8 2 2 5 5 2" xfId="44907"/>
    <cellStyle name="20% - Accent6 8 2 2 5 6" xfId="26183"/>
    <cellStyle name="20% - Accent6 8 2 2 5 6 2" xfId="47758"/>
    <cellStyle name="20% - Accent6 8 2 2 5 7" xfId="12530"/>
    <cellStyle name="20% - Accent6 8 2 2 5 7 2" xfId="34153"/>
    <cellStyle name="20% - Accent6 8 2 2 5 8" xfId="7321"/>
    <cellStyle name="20% - Accent6 8 2 2 5 9" xfId="28964"/>
    <cellStyle name="20% - Accent6 8 2 2 6" xfId="7637"/>
    <cellStyle name="20% - Accent6 8 2 2 6 2" xfId="18093"/>
    <cellStyle name="20% - Accent6 8 2 2 6 2 2" xfId="39686"/>
    <cellStyle name="20% - Accent6 8 2 2 6 2 3" xfId="52030"/>
    <cellStyle name="20% - Accent6 8 2 2 6 3" xfId="20890"/>
    <cellStyle name="20% - Accent6 8 2 2 6 3 2" xfId="42469"/>
    <cellStyle name="20% - Accent6 8 2 2 6 4" xfId="23675"/>
    <cellStyle name="20% - Accent6 8 2 2 6 4 2" xfId="45252"/>
    <cellStyle name="20% - Accent6 8 2 2 6 5" xfId="26528"/>
    <cellStyle name="20% - Accent6 8 2 2 6 5 2" xfId="48103"/>
    <cellStyle name="20% - Accent6 8 2 2 6 6" xfId="12885"/>
    <cellStyle name="20% - Accent6 8 2 2 6 6 2" xfId="34498"/>
    <cellStyle name="20% - Accent6 8 2 2 6 7" xfId="29279"/>
    <cellStyle name="20% - Accent6 8 2 2 6 8" xfId="52029"/>
    <cellStyle name="20% - Accent6 8 2 2 7" xfId="10458"/>
    <cellStyle name="20% - Accent6 8 2 2 7 2" xfId="32083"/>
    <cellStyle name="20% - Accent6 8 2 2 7 3" xfId="52031"/>
    <cellStyle name="20% - Accent6 8 2 2 8" xfId="13201"/>
    <cellStyle name="20% - Accent6 8 2 2 8 2" xfId="34813"/>
    <cellStyle name="20% - Accent6 8 2 2 9" xfId="15677"/>
    <cellStyle name="20% - Accent6 8 2 2 9 2" xfId="37271"/>
    <cellStyle name="20% - Accent6 8 2 3" xfId="335"/>
    <cellStyle name="20% - Accent6 8 2 3 10" xfId="18567"/>
    <cellStyle name="20% - Accent6 8 2 3 10 2" xfId="40146"/>
    <cellStyle name="20% - Accent6 8 2 3 11" xfId="21350"/>
    <cellStyle name="20% - Accent6 8 2 3 11 2" xfId="42929"/>
    <cellStyle name="20% - Accent6 8 2 3 12" xfId="24205"/>
    <cellStyle name="20% - Accent6 8 2 3 12 2" xfId="45780"/>
    <cellStyle name="20% - Accent6 8 2 3 13" xfId="10178"/>
    <cellStyle name="20% - Accent6 8 2 3 13 2" xfId="31818"/>
    <cellStyle name="20% - Accent6 8 2 3 14" xfId="5163"/>
    <cellStyle name="20% - Accent6 8 2 3 15" xfId="26863"/>
    <cellStyle name="20% - Accent6 8 2 3 16" xfId="52032"/>
    <cellStyle name="20% - Accent6 8 2 3 2" xfId="2957"/>
    <cellStyle name="20% - Accent6 8 2 3 2 10" xfId="27331"/>
    <cellStyle name="20% - Accent6 8 2 3 2 11" xfId="52033"/>
    <cellStyle name="20% - Accent6 8 2 3 2 2" xfId="4590"/>
    <cellStyle name="20% - Accent6 8 2 3 2 2 10" xfId="52034"/>
    <cellStyle name="20% - Accent6 8 2 3 2 2 2" xfId="9139"/>
    <cellStyle name="20% - Accent6 8 2 3 2 2 2 2" xfId="14703"/>
    <cellStyle name="20% - Accent6 8 2 3 2 2 2 2 2" xfId="36315"/>
    <cellStyle name="20% - Accent6 8 2 3 2 2 2 2 3" xfId="52036"/>
    <cellStyle name="20% - Accent6 8 2 3 2 2 2 3" xfId="30781"/>
    <cellStyle name="20% - Accent6 8 2 3 2 2 2 4" xfId="52035"/>
    <cellStyle name="20% - Accent6 8 2 3 2 2 3" xfId="17150"/>
    <cellStyle name="20% - Accent6 8 2 3 2 2 3 2" xfId="38743"/>
    <cellStyle name="20% - Accent6 8 2 3 2 2 3 2 2" xfId="52038"/>
    <cellStyle name="20% - Accent6 8 2 3 2 2 3 3" xfId="52037"/>
    <cellStyle name="20% - Accent6 8 2 3 2 2 4" xfId="19947"/>
    <cellStyle name="20% - Accent6 8 2 3 2 2 4 2" xfId="41526"/>
    <cellStyle name="20% - Accent6 8 2 3 2 2 4 3" xfId="52039"/>
    <cellStyle name="20% - Accent6 8 2 3 2 2 5" xfId="22732"/>
    <cellStyle name="20% - Accent6 8 2 3 2 2 5 2" xfId="44309"/>
    <cellStyle name="20% - Accent6 8 2 3 2 2 6" xfId="25585"/>
    <cellStyle name="20% - Accent6 8 2 3 2 2 6 2" xfId="47160"/>
    <cellStyle name="20% - Accent6 8 2 3 2 2 7" xfId="11932"/>
    <cellStyle name="20% - Accent6 8 2 3 2 2 7 2" xfId="33555"/>
    <cellStyle name="20% - Accent6 8 2 3 2 2 8" xfId="6718"/>
    <cellStyle name="20% - Accent6 8 2 3 2 2 9" xfId="28366"/>
    <cellStyle name="20% - Accent6 8 2 3 2 3" xfId="8104"/>
    <cellStyle name="20% - Accent6 8 2 3 2 3 2" xfId="13668"/>
    <cellStyle name="20% - Accent6 8 2 3 2 3 2 2" xfId="35280"/>
    <cellStyle name="20% - Accent6 8 2 3 2 3 2 3" xfId="52041"/>
    <cellStyle name="20% - Accent6 8 2 3 2 3 3" xfId="29746"/>
    <cellStyle name="20% - Accent6 8 2 3 2 3 4" xfId="52040"/>
    <cellStyle name="20% - Accent6 8 2 3 2 4" xfId="16115"/>
    <cellStyle name="20% - Accent6 8 2 3 2 4 2" xfId="37708"/>
    <cellStyle name="20% - Accent6 8 2 3 2 4 2 2" xfId="52043"/>
    <cellStyle name="20% - Accent6 8 2 3 2 4 3" xfId="52042"/>
    <cellStyle name="20% - Accent6 8 2 3 2 5" xfId="18912"/>
    <cellStyle name="20% - Accent6 8 2 3 2 5 2" xfId="40491"/>
    <cellStyle name="20% - Accent6 8 2 3 2 5 3" xfId="52044"/>
    <cellStyle name="20% - Accent6 8 2 3 2 6" xfId="21695"/>
    <cellStyle name="20% - Accent6 8 2 3 2 6 2" xfId="43274"/>
    <cellStyle name="20% - Accent6 8 2 3 2 7" xfId="24550"/>
    <cellStyle name="20% - Accent6 8 2 3 2 7 2" xfId="46125"/>
    <cellStyle name="20% - Accent6 8 2 3 2 8" xfId="10897"/>
    <cellStyle name="20% - Accent6 8 2 3 2 8 2" xfId="32520"/>
    <cellStyle name="20% - Accent6 8 2 3 2 9" xfId="5634"/>
    <cellStyle name="20% - Accent6 8 2 3 3" xfId="3335"/>
    <cellStyle name="20% - Accent6 8 2 3 3 10" xfId="27676"/>
    <cellStyle name="20% - Accent6 8 2 3 3 11" xfId="52045"/>
    <cellStyle name="20% - Accent6 8 2 3 3 2" xfId="4935"/>
    <cellStyle name="20% - Accent6 8 2 3 3 2 10" xfId="52046"/>
    <cellStyle name="20% - Accent6 8 2 3 3 2 2" xfId="9484"/>
    <cellStyle name="20% - Accent6 8 2 3 3 2 2 2" xfId="15048"/>
    <cellStyle name="20% - Accent6 8 2 3 3 2 2 2 2" xfId="36660"/>
    <cellStyle name="20% - Accent6 8 2 3 3 2 2 3" xfId="31126"/>
    <cellStyle name="20% - Accent6 8 2 3 3 2 2 4" xfId="52047"/>
    <cellStyle name="20% - Accent6 8 2 3 3 2 3" xfId="17495"/>
    <cellStyle name="20% - Accent6 8 2 3 3 2 3 2" xfId="39088"/>
    <cellStyle name="20% - Accent6 8 2 3 3 2 4" xfId="20292"/>
    <cellStyle name="20% - Accent6 8 2 3 3 2 4 2" xfId="41871"/>
    <cellStyle name="20% - Accent6 8 2 3 3 2 5" xfId="23077"/>
    <cellStyle name="20% - Accent6 8 2 3 3 2 5 2" xfId="44654"/>
    <cellStyle name="20% - Accent6 8 2 3 3 2 6" xfId="25930"/>
    <cellStyle name="20% - Accent6 8 2 3 3 2 6 2" xfId="47505"/>
    <cellStyle name="20% - Accent6 8 2 3 3 2 7" xfId="12277"/>
    <cellStyle name="20% - Accent6 8 2 3 3 2 7 2" xfId="33900"/>
    <cellStyle name="20% - Accent6 8 2 3 3 2 8" xfId="7065"/>
    <cellStyle name="20% - Accent6 8 2 3 3 2 9" xfId="28711"/>
    <cellStyle name="20% - Accent6 8 2 3 3 3" xfId="8449"/>
    <cellStyle name="20% - Accent6 8 2 3 3 3 2" xfId="14013"/>
    <cellStyle name="20% - Accent6 8 2 3 3 3 2 2" xfId="35625"/>
    <cellStyle name="20% - Accent6 8 2 3 3 3 2 3" xfId="52049"/>
    <cellStyle name="20% - Accent6 8 2 3 3 3 3" xfId="30091"/>
    <cellStyle name="20% - Accent6 8 2 3 3 3 4" xfId="52048"/>
    <cellStyle name="20% - Accent6 8 2 3 3 4" xfId="16460"/>
    <cellStyle name="20% - Accent6 8 2 3 3 4 2" xfId="38053"/>
    <cellStyle name="20% - Accent6 8 2 3 3 4 3" xfId="52050"/>
    <cellStyle name="20% - Accent6 8 2 3 3 5" xfId="19257"/>
    <cellStyle name="20% - Accent6 8 2 3 3 5 2" xfId="40836"/>
    <cellStyle name="20% - Accent6 8 2 3 3 6" xfId="22042"/>
    <cellStyle name="20% - Accent6 8 2 3 3 6 2" xfId="43619"/>
    <cellStyle name="20% - Accent6 8 2 3 3 7" xfId="24895"/>
    <cellStyle name="20% - Accent6 8 2 3 3 7 2" xfId="46470"/>
    <cellStyle name="20% - Accent6 8 2 3 3 8" xfId="11242"/>
    <cellStyle name="20% - Accent6 8 2 3 3 8 2" xfId="32865"/>
    <cellStyle name="20% - Accent6 8 2 3 3 9" xfId="5979"/>
    <cellStyle name="20% - Accent6 8 2 3 4" xfId="2390"/>
    <cellStyle name="20% - Accent6 8 2 3 4 10" xfId="52051"/>
    <cellStyle name="20% - Accent6 8 2 3 4 2" xfId="4124"/>
    <cellStyle name="20% - Accent6 8 2 3 4 2 2" xfId="14237"/>
    <cellStyle name="20% - Accent6 8 2 3 4 2 2 2" xfId="35849"/>
    <cellStyle name="20% - Accent6 8 2 3 4 2 3" xfId="8673"/>
    <cellStyle name="20% - Accent6 8 2 3 4 2 4" xfId="30315"/>
    <cellStyle name="20% - Accent6 8 2 3 4 2 5" xfId="52052"/>
    <cellStyle name="20% - Accent6 8 2 3 4 3" xfId="16684"/>
    <cellStyle name="20% - Accent6 8 2 3 4 3 2" xfId="38277"/>
    <cellStyle name="20% - Accent6 8 2 3 4 4" xfId="19481"/>
    <cellStyle name="20% - Accent6 8 2 3 4 4 2" xfId="41060"/>
    <cellStyle name="20% - Accent6 8 2 3 4 5" xfId="22266"/>
    <cellStyle name="20% - Accent6 8 2 3 4 5 2" xfId="43843"/>
    <cellStyle name="20% - Accent6 8 2 3 4 6" xfId="25119"/>
    <cellStyle name="20% - Accent6 8 2 3 4 6 2" xfId="46694"/>
    <cellStyle name="20% - Accent6 8 2 3 4 7" xfId="11466"/>
    <cellStyle name="20% - Accent6 8 2 3 4 7 2" xfId="33089"/>
    <cellStyle name="20% - Accent6 8 2 3 4 8" xfId="6203"/>
    <cellStyle name="20% - Accent6 8 2 3 4 9" xfId="27900"/>
    <cellStyle name="20% - Accent6 8 2 3 5" xfId="3582"/>
    <cellStyle name="20% - Accent6 8 2 3 5 10" xfId="52053"/>
    <cellStyle name="20% - Accent6 8 2 3 5 2" xfId="9831"/>
    <cellStyle name="20% - Accent6 8 2 3 5 2 2" xfId="15393"/>
    <cellStyle name="20% - Accent6 8 2 3 5 2 2 2" xfId="37005"/>
    <cellStyle name="20% - Accent6 8 2 3 5 2 3" xfId="31471"/>
    <cellStyle name="20% - Accent6 8 2 3 5 2 4" xfId="52054"/>
    <cellStyle name="20% - Accent6 8 2 3 5 3" xfId="17840"/>
    <cellStyle name="20% - Accent6 8 2 3 5 3 2" xfId="39433"/>
    <cellStyle name="20% - Accent6 8 2 3 5 4" xfId="20637"/>
    <cellStyle name="20% - Accent6 8 2 3 5 4 2" xfId="42216"/>
    <cellStyle name="20% - Accent6 8 2 3 5 5" xfId="23422"/>
    <cellStyle name="20% - Accent6 8 2 3 5 5 2" xfId="44999"/>
    <cellStyle name="20% - Accent6 8 2 3 5 6" xfId="26275"/>
    <cellStyle name="20% - Accent6 8 2 3 5 6 2" xfId="47850"/>
    <cellStyle name="20% - Accent6 8 2 3 5 7" xfId="12622"/>
    <cellStyle name="20% - Accent6 8 2 3 5 7 2" xfId="34245"/>
    <cellStyle name="20% - Accent6 8 2 3 5 8" xfId="7413"/>
    <cellStyle name="20% - Accent6 8 2 3 5 9" xfId="29056"/>
    <cellStyle name="20% - Accent6 8 2 3 6" xfId="7638"/>
    <cellStyle name="20% - Accent6 8 2 3 6 2" xfId="18185"/>
    <cellStyle name="20% - Accent6 8 2 3 6 2 2" xfId="39778"/>
    <cellStyle name="20% - Accent6 8 2 3 6 3" xfId="20982"/>
    <cellStyle name="20% - Accent6 8 2 3 6 3 2" xfId="42561"/>
    <cellStyle name="20% - Accent6 8 2 3 6 4" xfId="23767"/>
    <cellStyle name="20% - Accent6 8 2 3 6 4 2" xfId="45344"/>
    <cellStyle name="20% - Accent6 8 2 3 6 5" xfId="26620"/>
    <cellStyle name="20% - Accent6 8 2 3 6 5 2" xfId="48195"/>
    <cellStyle name="20% - Accent6 8 2 3 6 6" xfId="12977"/>
    <cellStyle name="20% - Accent6 8 2 3 6 6 2" xfId="34590"/>
    <cellStyle name="20% - Accent6 8 2 3 6 7" xfId="29280"/>
    <cellStyle name="20% - Accent6 8 2 3 6 8" xfId="52055"/>
    <cellStyle name="20% - Accent6 8 2 3 7" xfId="10550"/>
    <cellStyle name="20% - Accent6 8 2 3 7 2" xfId="32175"/>
    <cellStyle name="20% - Accent6 8 2 3 8" xfId="13202"/>
    <cellStyle name="20% - Accent6 8 2 3 8 2" xfId="34814"/>
    <cellStyle name="20% - Accent6 8 2 3 9" xfId="15769"/>
    <cellStyle name="20% - Accent6 8 2 3 9 2" xfId="37363"/>
    <cellStyle name="20% - Accent6 8 2 4" xfId="2727"/>
    <cellStyle name="20% - Accent6 8 2 4 10" xfId="27101"/>
    <cellStyle name="20% - Accent6 8 2 4 11" xfId="52056"/>
    <cellStyle name="20% - Accent6 8 2 4 2" xfId="4360"/>
    <cellStyle name="20% - Accent6 8 2 4 2 10" xfId="52057"/>
    <cellStyle name="20% - Accent6 8 2 4 2 2" xfId="8909"/>
    <cellStyle name="20% - Accent6 8 2 4 2 2 2" xfId="14473"/>
    <cellStyle name="20% - Accent6 8 2 4 2 2 2 2" xfId="36085"/>
    <cellStyle name="20% - Accent6 8 2 4 2 2 2 3" xfId="52059"/>
    <cellStyle name="20% - Accent6 8 2 4 2 2 3" xfId="30551"/>
    <cellStyle name="20% - Accent6 8 2 4 2 2 4" xfId="52058"/>
    <cellStyle name="20% - Accent6 8 2 4 2 3" xfId="16920"/>
    <cellStyle name="20% - Accent6 8 2 4 2 3 2" xfId="38513"/>
    <cellStyle name="20% - Accent6 8 2 4 2 3 2 2" xfId="52061"/>
    <cellStyle name="20% - Accent6 8 2 4 2 3 3" xfId="52060"/>
    <cellStyle name="20% - Accent6 8 2 4 2 4" xfId="19717"/>
    <cellStyle name="20% - Accent6 8 2 4 2 4 2" xfId="41296"/>
    <cellStyle name="20% - Accent6 8 2 4 2 4 3" xfId="52062"/>
    <cellStyle name="20% - Accent6 8 2 4 2 5" xfId="22502"/>
    <cellStyle name="20% - Accent6 8 2 4 2 5 2" xfId="44079"/>
    <cellStyle name="20% - Accent6 8 2 4 2 6" xfId="25355"/>
    <cellStyle name="20% - Accent6 8 2 4 2 6 2" xfId="46930"/>
    <cellStyle name="20% - Accent6 8 2 4 2 7" xfId="11702"/>
    <cellStyle name="20% - Accent6 8 2 4 2 7 2" xfId="33325"/>
    <cellStyle name="20% - Accent6 8 2 4 2 8" xfId="6488"/>
    <cellStyle name="20% - Accent6 8 2 4 2 9" xfId="28136"/>
    <cellStyle name="20% - Accent6 8 2 4 3" xfId="7874"/>
    <cellStyle name="20% - Accent6 8 2 4 3 2" xfId="13438"/>
    <cellStyle name="20% - Accent6 8 2 4 3 2 2" xfId="35050"/>
    <cellStyle name="20% - Accent6 8 2 4 3 2 3" xfId="52064"/>
    <cellStyle name="20% - Accent6 8 2 4 3 3" xfId="29516"/>
    <cellStyle name="20% - Accent6 8 2 4 3 4" xfId="52063"/>
    <cellStyle name="20% - Accent6 8 2 4 4" xfId="15885"/>
    <cellStyle name="20% - Accent6 8 2 4 4 2" xfId="37478"/>
    <cellStyle name="20% - Accent6 8 2 4 4 2 2" xfId="52066"/>
    <cellStyle name="20% - Accent6 8 2 4 4 3" xfId="52065"/>
    <cellStyle name="20% - Accent6 8 2 4 5" xfId="18682"/>
    <cellStyle name="20% - Accent6 8 2 4 5 2" xfId="40261"/>
    <cellStyle name="20% - Accent6 8 2 4 5 3" xfId="52067"/>
    <cellStyle name="20% - Accent6 8 2 4 6" xfId="21465"/>
    <cellStyle name="20% - Accent6 8 2 4 6 2" xfId="43044"/>
    <cellStyle name="20% - Accent6 8 2 4 7" xfId="24320"/>
    <cellStyle name="20% - Accent6 8 2 4 7 2" xfId="45895"/>
    <cellStyle name="20% - Accent6 8 2 4 8" xfId="10667"/>
    <cellStyle name="20% - Accent6 8 2 4 8 2" xfId="32290"/>
    <cellStyle name="20% - Accent6 8 2 4 9" xfId="5404"/>
    <cellStyle name="20% - Accent6 8 2 5" xfId="3085"/>
    <cellStyle name="20% - Accent6 8 2 5 10" xfId="27446"/>
    <cellStyle name="20% - Accent6 8 2 5 11" xfId="52068"/>
    <cellStyle name="20% - Accent6 8 2 5 2" xfId="4705"/>
    <cellStyle name="20% - Accent6 8 2 5 2 10" xfId="52069"/>
    <cellStyle name="20% - Accent6 8 2 5 2 2" xfId="9254"/>
    <cellStyle name="20% - Accent6 8 2 5 2 2 2" xfId="14818"/>
    <cellStyle name="20% - Accent6 8 2 5 2 2 2 2" xfId="36430"/>
    <cellStyle name="20% - Accent6 8 2 5 2 2 3" xfId="30896"/>
    <cellStyle name="20% - Accent6 8 2 5 2 2 4" xfId="52070"/>
    <cellStyle name="20% - Accent6 8 2 5 2 3" xfId="17265"/>
    <cellStyle name="20% - Accent6 8 2 5 2 3 2" xfId="38858"/>
    <cellStyle name="20% - Accent6 8 2 5 2 4" xfId="20062"/>
    <cellStyle name="20% - Accent6 8 2 5 2 4 2" xfId="41641"/>
    <cellStyle name="20% - Accent6 8 2 5 2 5" xfId="22847"/>
    <cellStyle name="20% - Accent6 8 2 5 2 5 2" xfId="44424"/>
    <cellStyle name="20% - Accent6 8 2 5 2 6" xfId="25700"/>
    <cellStyle name="20% - Accent6 8 2 5 2 6 2" xfId="47275"/>
    <cellStyle name="20% - Accent6 8 2 5 2 7" xfId="12047"/>
    <cellStyle name="20% - Accent6 8 2 5 2 7 2" xfId="33670"/>
    <cellStyle name="20% - Accent6 8 2 5 2 8" xfId="6835"/>
    <cellStyle name="20% - Accent6 8 2 5 2 9" xfId="28481"/>
    <cellStyle name="20% - Accent6 8 2 5 3" xfId="8219"/>
    <cellStyle name="20% - Accent6 8 2 5 3 2" xfId="13783"/>
    <cellStyle name="20% - Accent6 8 2 5 3 2 2" xfId="35395"/>
    <cellStyle name="20% - Accent6 8 2 5 3 2 3" xfId="52072"/>
    <cellStyle name="20% - Accent6 8 2 5 3 3" xfId="29861"/>
    <cellStyle name="20% - Accent6 8 2 5 3 4" xfId="52071"/>
    <cellStyle name="20% - Accent6 8 2 5 4" xfId="16230"/>
    <cellStyle name="20% - Accent6 8 2 5 4 2" xfId="37823"/>
    <cellStyle name="20% - Accent6 8 2 5 4 3" xfId="52073"/>
    <cellStyle name="20% - Accent6 8 2 5 5" xfId="19027"/>
    <cellStyle name="20% - Accent6 8 2 5 5 2" xfId="40606"/>
    <cellStyle name="20% - Accent6 8 2 5 6" xfId="21812"/>
    <cellStyle name="20% - Accent6 8 2 5 6 2" xfId="43389"/>
    <cellStyle name="20% - Accent6 8 2 5 7" xfId="24665"/>
    <cellStyle name="20% - Accent6 8 2 5 7 2" xfId="46240"/>
    <cellStyle name="20% - Accent6 8 2 5 8" xfId="11012"/>
    <cellStyle name="20% - Accent6 8 2 5 8 2" xfId="32635"/>
    <cellStyle name="20% - Accent6 8 2 5 9" xfId="5749"/>
    <cellStyle name="20% - Accent6 8 2 6" xfId="2388"/>
    <cellStyle name="20% - Accent6 8 2 6 10" xfId="52074"/>
    <cellStyle name="20% - Accent6 8 2 6 2" xfId="4122"/>
    <cellStyle name="20% - Accent6 8 2 6 2 2" xfId="14235"/>
    <cellStyle name="20% - Accent6 8 2 6 2 2 2" xfId="35847"/>
    <cellStyle name="20% - Accent6 8 2 6 2 3" xfId="8671"/>
    <cellStyle name="20% - Accent6 8 2 6 2 4" xfId="30313"/>
    <cellStyle name="20% - Accent6 8 2 6 2 5" xfId="52075"/>
    <cellStyle name="20% - Accent6 8 2 6 3" xfId="16682"/>
    <cellStyle name="20% - Accent6 8 2 6 3 2" xfId="38275"/>
    <cellStyle name="20% - Accent6 8 2 6 4" xfId="19479"/>
    <cellStyle name="20% - Accent6 8 2 6 4 2" xfId="41058"/>
    <cellStyle name="20% - Accent6 8 2 6 5" xfId="22264"/>
    <cellStyle name="20% - Accent6 8 2 6 5 2" xfId="43841"/>
    <cellStyle name="20% - Accent6 8 2 6 6" xfId="25117"/>
    <cellStyle name="20% - Accent6 8 2 6 6 2" xfId="46692"/>
    <cellStyle name="20% - Accent6 8 2 6 7" xfId="11464"/>
    <cellStyle name="20% - Accent6 8 2 6 7 2" xfId="33087"/>
    <cellStyle name="20% - Accent6 8 2 6 8" xfId="6201"/>
    <cellStyle name="20% - Accent6 8 2 6 9" xfId="27898"/>
    <cellStyle name="20% - Accent6 8 2 7" xfId="3580"/>
    <cellStyle name="20% - Accent6 8 2 7 10" xfId="52076"/>
    <cellStyle name="20% - Accent6 8 2 7 2" xfId="9601"/>
    <cellStyle name="20% - Accent6 8 2 7 2 2" xfId="15163"/>
    <cellStyle name="20% - Accent6 8 2 7 2 2 2" xfId="36775"/>
    <cellStyle name="20% - Accent6 8 2 7 2 3" xfId="31241"/>
    <cellStyle name="20% - Accent6 8 2 7 2 4" xfId="52077"/>
    <cellStyle name="20% - Accent6 8 2 7 3" xfId="17610"/>
    <cellStyle name="20% - Accent6 8 2 7 3 2" xfId="39203"/>
    <cellStyle name="20% - Accent6 8 2 7 4" xfId="20407"/>
    <cellStyle name="20% - Accent6 8 2 7 4 2" xfId="41986"/>
    <cellStyle name="20% - Accent6 8 2 7 5" xfId="23192"/>
    <cellStyle name="20% - Accent6 8 2 7 5 2" xfId="44769"/>
    <cellStyle name="20% - Accent6 8 2 7 6" xfId="26045"/>
    <cellStyle name="20% - Accent6 8 2 7 6 2" xfId="47620"/>
    <cellStyle name="20% - Accent6 8 2 7 7" xfId="12392"/>
    <cellStyle name="20% - Accent6 8 2 7 7 2" xfId="34015"/>
    <cellStyle name="20% - Accent6 8 2 7 8" xfId="7183"/>
    <cellStyle name="20% - Accent6 8 2 7 9" xfId="28826"/>
    <cellStyle name="20% - Accent6 8 2 8" xfId="7636"/>
    <cellStyle name="20% - Accent6 8 2 8 2" xfId="17955"/>
    <cellStyle name="20% - Accent6 8 2 8 2 2" xfId="39548"/>
    <cellStyle name="20% - Accent6 8 2 8 3" xfId="20752"/>
    <cellStyle name="20% - Accent6 8 2 8 3 2" xfId="42331"/>
    <cellStyle name="20% - Accent6 8 2 8 4" xfId="23537"/>
    <cellStyle name="20% - Accent6 8 2 8 4 2" xfId="45114"/>
    <cellStyle name="20% - Accent6 8 2 8 5" xfId="26390"/>
    <cellStyle name="20% - Accent6 8 2 8 5 2" xfId="47965"/>
    <cellStyle name="20% - Accent6 8 2 8 6" xfId="12747"/>
    <cellStyle name="20% - Accent6 8 2 8 6 2" xfId="34360"/>
    <cellStyle name="20% - Accent6 8 2 8 7" xfId="29278"/>
    <cellStyle name="20% - Accent6 8 2 8 8" xfId="52078"/>
    <cellStyle name="20% - Accent6 8 2 9" xfId="10320"/>
    <cellStyle name="20% - Accent6 8 2 9 2" xfId="31945"/>
    <cellStyle name="20% - Accent6 8 3" xfId="336"/>
    <cellStyle name="20% - Accent6 8 3 10" xfId="13203"/>
    <cellStyle name="20% - Accent6 8 3 10 2" xfId="34815"/>
    <cellStyle name="20% - Accent6 8 3 11" xfId="15565"/>
    <cellStyle name="20% - Accent6 8 3 11 2" xfId="37159"/>
    <cellStyle name="20% - Accent6 8 3 12" xfId="18363"/>
    <cellStyle name="20% - Accent6 8 3 12 2" xfId="39942"/>
    <cellStyle name="20% - Accent6 8 3 13" xfId="21146"/>
    <cellStyle name="20% - Accent6 8 3 13 2" xfId="42725"/>
    <cellStyle name="20% - Accent6 8 3 14" xfId="24001"/>
    <cellStyle name="20% - Accent6 8 3 14 2" xfId="45576"/>
    <cellStyle name="20% - Accent6 8 3 15" xfId="9974"/>
    <cellStyle name="20% - Accent6 8 3 15 2" xfId="31614"/>
    <cellStyle name="20% - Accent6 8 3 16" xfId="5164"/>
    <cellStyle name="20% - Accent6 8 3 17" xfId="26864"/>
    <cellStyle name="20% - Accent6 8 3 18" xfId="52079"/>
    <cellStyle name="20% - Accent6 8 3 2" xfId="337"/>
    <cellStyle name="20% - Accent6 8 3 2 10" xfId="18501"/>
    <cellStyle name="20% - Accent6 8 3 2 10 2" xfId="40080"/>
    <cellStyle name="20% - Accent6 8 3 2 11" xfId="21284"/>
    <cellStyle name="20% - Accent6 8 3 2 11 2" xfId="42863"/>
    <cellStyle name="20% - Accent6 8 3 2 12" xfId="24139"/>
    <cellStyle name="20% - Accent6 8 3 2 12 2" xfId="45714"/>
    <cellStyle name="20% - Accent6 8 3 2 13" xfId="10112"/>
    <cellStyle name="20% - Accent6 8 3 2 13 2" xfId="31752"/>
    <cellStyle name="20% - Accent6 8 3 2 14" xfId="5165"/>
    <cellStyle name="20% - Accent6 8 3 2 15" xfId="26865"/>
    <cellStyle name="20% - Accent6 8 3 2 16" xfId="52080"/>
    <cellStyle name="20% - Accent6 8 3 2 2" xfId="2891"/>
    <cellStyle name="20% - Accent6 8 3 2 2 10" xfId="27265"/>
    <cellStyle name="20% - Accent6 8 3 2 2 11" xfId="52081"/>
    <cellStyle name="20% - Accent6 8 3 2 2 2" xfId="4524"/>
    <cellStyle name="20% - Accent6 8 3 2 2 2 10" xfId="52082"/>
    <cellStyle name="20% - Accent6 8 3 2 2 2 2" xfId="9073"/>
    <cellStyle name="20% - Accent6 8 3 2 2 2 2 2" xfId="14637"/>
    <cellStyle name="20% - Accent6 8 3 2 2 2 2 2 2" xfId="36249"/>
    <cellStyle name="20% - Accent6 8 3 2 2 2 2 2 3" xfId="52084"/>
    <cellStyle name="20% - Accent6 8 3 2 2 2 2 3" xfId="30715"/>
    <cellStyle name="20% - Accent6 8 3 2 2 2 2 4" xfId="52083"/>
    <cellStyle name="20% - Accent6 8 3 2 2 2 3" xfId="17084"/>
    <cellStyle name="20% - Accent6 8 3 2 2 2 3 2" xfId="38677"/>
    <cellStyle name="20% - Accent6 8 3 2 2 2 3 2 2" xfId="52086"/>
    <cellStyle name="20% - Accent6 8 3 2 2 2 3 3" xfId="52085"/>
    <cellStyle name="20% - Accent6 8 3 2 2 2 4" xfId="19881"/>
    <cellStyle name="20% - Accent6 8 3 2 2 2 4 2" xfId="41460"/>
    <cellStyle name="20% - Accent6 8 3 2 2 2 4 3" xfId="52087"/>
    <cellStyle name="20% - Accent6 8 3 2 2 2 5" xfId="22666"/>
    <cellStyle name="20% - Accent6 8 3 2 2 2 5 2" xfId="44243"/>
    <cellStyle name="20% - Accent6 8 3 2 2 2 6" xfId="25519"/>
    <cellStyle name="20% - Accent6 8 3 2 2 2 6 2" xfId="47094"/>
    <cellStyle name="20% - Accent6 8 3 2 2 2 7" xfId="11866"/>
    <cellStyle name="20% - Accent6 8 3 2 2 2 7 2" xfId="33489"/>
    <cellStyle name="20% - Accent6 8 3 2 2 2 8" xfId="6652"/>
    <cellStyle name="20% - Accent6 8 3 2 2 2 9" xfId="28300"/>
    <cellStyle name="20% - Accent6 8 3 2 2 3" xfId="8038"/>
    <cellStyle name="20% - Accent6 8 3 2 2 3 2" xfId="13602"/>
    <cellStyle name="20% - Accent6 8 3 2 2 3 2 2" xfId="35214"/>
    <cellStyle name="20% - Accent6 8 3 2 2 3 2 3" xfId="52089"/>
    <cellStyle name="20% - Accent6 8 3 2 2 3 3" xfId="29680"/>
    <cellStyle name="20% - Accent6 8 3 2 2 3 4" xfId="52088"/>
    <cellStyle name="20% - Accent6 8 3 2 2 4" xfId="16049"/>
    <cellStyle name="20% - Accent6 8 3 2 2 4 2" xfId="37642"/>
    <cellStyle name="20% - Accent6 8 3 2 2 4 2 2" xfId="52091"/>
    <cellStyle name="20% - Accent6 8 3 2 2 4 3" xfId="52090"/>
    <cellStyle name="20% - Accent6 8 3 2 2 5" xfId="18846"/>
    <cellStyle name="20% - Accent6 8 3 2 2 5 2" xfId="40425"/>
    <cellStyle name="20% - Accent6 8 3 2 2 5 3" xfId="52092"/>
    <cellStyle name="20% - Accent6 8 3 2 2 6" xfId="21629"/>
    <cellStyle name="20% - Accent6 8 3 2 2 6 2" xfId="43208"/>
    <cellStyle name="20% - Accent6 8 3 2 2 7" xfId="24484"/>
    <cellStyle name="20% - Accent6 8 3 2 2 7 2" xfId="46059"/>
    <cellStyle name="20% - Accent6 8 3 2 2 8" xfId="10831"/>
    <cellStyle name="20% - Accent6 8 3 2 2 8 2" xfId="32454"/>
    <cellStyle name="20% - Accent6 8 3 2 2 9" xfId="5568"/>
    <cellStyle name="20% - Accent6 8 3 2 3" xfId="3269"/>
    <cellStyle name="20% - Accent6 8 3 2 3 10" xfId="27610"/>
    <cellStyle name="20% - Accent6 8 3 2 3 11" xfId="52093"/>
    <cellStyle name="20% - Accent6 8 3 2 3 2" xfId="4869"/>
    <cellStyle name="20% - Accent6 8 3 2 3 2 10" xfId="52094"/>
    <cellStyle name="20% - Accent6 8 3 2 3 2 2" xfId="9418"/>
    <cellStyle name="20% - Accent6 8 3 2 3 2 2 2" xfId="14982"/>
    <cellStyle name="20% - Accent6 8 3 2 3 2 2 2 2" xfId="36594"/>
    <cellStyle name="20% - Accent6 8 3 2 3 2 2 3" xfId="31060"/>
    <cellStyle name="20% - Accent6 8 3 2 3 2 2 4" xfId="52095"/>
    <cellStyle name="20% - Accent6 8 3 2 3 2 3" xfId="17429"/>
    <cellStyle name="20% - Accent6 8 3 2 3 2 3 2" xfId="39022"/>
    <cellStyle name="20% - Accent6 8 3 2 3 2 4" xfId="20226"/>
    <cellStyle name="20% - Accent6 8 3 2 3 2 4 2" xfId="41805"/>
    <cellStyle name="20% - Accent6 8 3 2 3 2 5" xfId="23011"/>
    <cellStyle name="20% - Accent6 8 3 2 3 2 5 2" xfId="44588"/>
    <cellStyle name="20% - Accent6 8 3 2 3 2 6" xfId="25864"/>
    <cellStyle name="20% - Accent6 8 3 2 3 2 6 2" xfId="47439"/>
    <cellStyle name="20% - Accent6 8 3 2 3 2 7" xfId="12211"/>
    <cellStyle name="20% - Accent6 8 3 2 3 2 7 2" xfId="33834"/>
    <cellStyle name="20% - Accent6 8 3 2 3 2 8" xfId="6999"/>
    <cellStyle name="20% - Accent6 8 3 2 3 2 9" xfId="28645"/>
    <cellStyle name="20% - Accent6 8 3 2 3 3" xfId="8383"/>
    <cellStyle name="20% - Accent6 8 3 2 3 3 2" xfId="13947"/>
    <cellStyle name="20% - Accent6 8 3 2 3 3 2 2" xfId="35559"/>
    <cellStyle name="20% - Accent6 8 3 2 3 3 2 3" xfId="52097"/>
    <cellStyle name="20% - Accent6 8 3 2 3 3 3" xfId="30025"/>
    <cellStyle name="20% - Accent6 8 3 2 3 3 4" xfId="52096"/>
    <cellStyle name="20% - Accent6 8 3 2 3 4" xfId="16394"/>
    <cellStyle name="20% - Accent6 8 3 2 3 4 2" xfId="37987"/>
    <cellStyle name="20% - Accent6 8 3 2 3 4 3" xfId="52098"/>
    <cellStyle name="20% - Accent6 8 3 2 3 5" xfId="19191"/>
    <cellStyle name="20% - Accent6 8 3 2 3 5 2" xfId="40770"/>
    <cellStyle name="20% - Accent6 8 3 2 3 6" xfId="21976"/>
    <cellStyle name="20% - Accent6 8 3 2 3 6 2" xfId="43553"/>
    <cellStyle name="20% - Accent6 8 3 2 3 7" xfId="24829"/>
    <cellStyle name="20% - Accent6 8 3 2 3 7 2" xfId="46404"/>
    <cellStyle name="20% - Accent6 8 3 2 3 8" xfId="11176"/>
    <cellStyle name="20% - Accent6 8 3 2 3 8 2" xfId="32799"/>
    <cellStyle name="20% - Accent6 8 3 2 3 9" xfId="5913"/>
    <cellStyle name="20% - Accent6 8 3 2 4" xfId="2392"/>
    <cellStyle name="20% - Accent6 8 3 2 4 10" xfId="52099"/>
    <cellStyle name="20% - Accent6 8 3 2 4 2" xfId="4126"/>
    <cellStyle name="20% - Accent6 8 3 2 4 2 2" xfId="14239"/>
    <cellStyle name="20% - Accent6 8 3 2 4 2 2 2" xfId="35851"/>
    <cellStyle name="20% - Accent6 8 3 2 4 2 3" xfId="8675"/>
    <cellStyle name="20% - Accent6 8 3 2 4 2 4" xfId="30317"/>
    <cellStyle name="20% - Accent6 8 3 2 4 2 5" xfId="52100"/>
    <cellStyle name="20% - Accent6 8 3 2 4 3" xfId="16686"/>
    <cellStyle name="20% - Accent6 8 3 2 4 3 2" xfId="38279"/>
    <cellStyle name="20% - Accent6 8 3 2 4 4" xfId="19483"/>
    <cellStyle name="20% - Accent6 8 3 2 4 4 2" xfId="41062"/>
    <cellStyle name="20% - Accent6 8 3 2 4 5" xfId="22268"/>
    <cellStyle name="20% - Accent6 8 3 2 4 5 2" xfId="43845"/>
    <cellStyle name="20% - Accent6 8 3 2 4 6" xfId="25121"/>
    <cellStyle name="20% - Accent6 8 3 2 4 6 2" xfId="46696"/>
    <cellStyle name="20% - Accent6 8 3 2 4 7" xfId="11468"/>
    <cellStyle name="20% - Accent6 8 3 2 4 7 2" xfId="33091"/>
    <cellStyle name="20% - Accent6 8 3 2 4 8" xfId="6205"/>
    <cellStyle name="20% - Accent6 8 3 2 4 9" xfId="27902"/>
    <cellStyle name="20% - Accent6 8 3 2 5" xfId="3584"/>
    <cellStyle name="20% - Accent6 8 3 2 5 10" xfId="52101"/>
    <cellStyle name="20% - Accent6 8 3 2 5 2" xfId="9765"/>
    <cellStyle name="20% - Accent6 8 3 2 5 2 2" xfId="15327"/>
    <cellStyle name="20% - Accent6 8 3 2 5 2 2 2" xfId="36939"/>
    <cellStyle name="20% - Accent6 8 3 2 5 2 3" xfId="31405"/>
    <cellStyle name="20% - Accent6 8 3 2 5 2 4" xfId="52102"/>
    <cellStyle name="20% - Accent6 8 3 2 5 3" xfId="17774"/>
    <cellStyle name="20% - Accent6 8 3 2 5 3 2" xfId="39367"/>
    <cellStyle name="20% - Accent6 8 3 2 5 4" xfId="20571"/>
    <cellStyle name="20% - Accent6 8 3 2 5 4 2" xfId="42150"/>
    <cellStyle name="20% - Accent6 8 3 2 5 5" xfId="23356"/>
    <cellStyle name="20% - Accent6 8 3 2 5 5 2" xfId="44933"/>
    <cellStyle name="20% - Accent6 8 3 2 5 6" xfId="26209"/>
    <cellStyle name="20% - Accent6 8 3 2 5 6 2" xfId="47784"/>
    <cellStyle name="20% - Accent6 8 3 2 5 7" xfId="12556"/>
    <cellStyle name="20% - Accent6 8 3 2 5 7 2" xfId="34179"/>
    <cellStyle name="20% - Accent6 8 3 2 5 8" xfId="7347"/>
    <cellStyle name="20% - Accent6 8 3 2 5 9" xfId="28990"/>
    <cellStyle name="20% - Accent6 8 3 2 6" xfId="7640"/>
    <cellStyle name="20% - Accent6 8 3 2 6 2" xfId="18119"/>
    <cellStyle name="20% - Accent6 8 3 2 6 2 2" xfId="39712"/>
    <cellStyle name="20% - Accent6 8 3 2 6 3" xfId="20916"/>
    <cellStyle name="20% - Accent6 8 3 2 6 3 2" xfId="42495"/>
    <cellStyle name="20% - Accent6 8 3 2 6 4" xfId="23701"/>
    <cellStyle name="20% - Accent6 8 3 2 6 4 2" xfId="45278"/>
    <cellStyle name="20% - Accent6 8 3 2 6 5" xfId="26554"/>
    <cellStyle name="20% - Accent6 8 3 2 6 5 2" xfId="48129"/>
    <cellStyle name="20% - Accent6 8 3 2 6 6" xfId="12911"/>
    <cellStyle name="20% - Accent6 8 3 2 6 6 2" xfId="34524"/>
    <cellStyle name="20% - Accent6 8 3 2 6 7" xfId="29282"/>
    <cellStyle name="20% - Accent6 8 3 2 6 8" xfId="52103"/>
    <cellStyle name="20% - Accent6 8 3 2 7" xfId="10484"/>
    <cellStyle name="20% - Accent6 8 3 2 7 2" xfId="32109"/>
    <cellStyle name="20% - Accent6 8 3 2 8" xfId="13204"/>
    <cellStyle name="20% - Accent6 8 3 2 8 2" xfId="34816"/>
    <cellStyle name="20% - Accent6 8 3 2 9" xfId="15703"/>
    <cellStyle name="20% - Accent6 8 3 2 9 2" xfId="37297"/>
    <cellStyle name="20% - Accent6 8 3 3" xfId="338"/>
    <cellStyle name="20% - Accent6 8 3 3 10" xfId="18593"/>
    <cellStyle name="20% - Accent6 8 3 3 10 2" xfId="40172"/>
    <cellStyle name="20% - Accent6 8 3 3 11" xfId="21376"/>
    <cellStyle name="20% - Accent6 8 3 3 11 2" xfId="42955"/>
    <cellStyle name="20% - Accent6 8 3 3 12" xfId="24231"/>
    <cellStyle name="20% - Accent6 8 3 3 12 2" xfId="45806"/>
    <cellStyle name="20% - Accent6 8 3 3 13" xfId="10204"/>
    <cellStyle name="20% - Accent6 8 3 3 13 2" xfId="31844"/>
    <cellStyle name="20% - Accent6 8 3 3 14" xfId="5166"/>
    <cellStyle name="20% - Accent6 8 3 3 15" xfId="26866"/>
    <cellStyle name="20% - Accent6 8 3 3 16" xfId="52104"/>
    <cellStyle name="20% - Accent6 8 3 3 2" xfId="2983"/>
    <cellStyle name="20% - Accent6 8 3 3 2 10" xfId="27357"/>
    <cellStyle name="20% - Accent6 8 3 3 2 11" xfId="52105"/>
    <cellStyle name="20% - Accent6 8 3 3 2 2" xfId="4616"/>
    <cellStyle name="20% - Accent6 8 3 3 2 2 10" xfId="52106"/>
    <cellStyle name="20% - Accent6 8 3 3 2 2 2" xfId="9165"/>
    <cellStyle name="20% - Accent6 8 3 3 2 2 2 2" xfId="14729"/>
    <cellStyle name="20% - Accent6 8 3 3 2 2 2 2 2" xfId="36341"/>
    <cellStyle name="20% - Accent6 8 3 3 2 2 2 3" xfId="30807"/>
    <cellStyle name="20% - Accent6 8 3 3 2 2 2 4" xfId="52107"/>
    <cellStyle name="20% - Accent6 8 3 3 2 2 3" xfId="17176"/>
    <cellStyle name="20% - Accent6 8 3 3 2 2 3 2" xfId="38769"/>
    <cellStyle name="20% - Accent6 8 3 3 2 2 4" xfId="19973"/>
    <cellStyle name="20% - Accent6 8 3 3 2 2 4 2" xfId="41552"/>
    <cellStyle name="20% - Accent6 8 3 3 2 2 5" xfId="22758"/>
    <cellStyle name="20% - Accent6 8 3 3 2 2 5 2" xfId="44335"/>
    <cellStyle name="20% - Accent6 8 3 3 2 2 6" xfId="25611"/>
    <cellStyle name="20% - Accent6 8 3 3 2 2 6 2" xfId="47186"/>
    <cellStyle name="20% - Accent6 8 3 3 2 2 7" xfId="11958"/>
    <cellStyle name="20% - Accent6 8 3 3 2 2 7 2" xfId="33581"/>
    <cellStyle name="20% - Accent6 8 3 3 2 2 8" xfId="6744"/>
    <cellStyle name="20% - Accent6 8 3 3 2 2 9" xfId="28392"/>
    <cellStyle name="20% - Accent6 8 3 3 2 3" xfId="8130"/>
    <cellStyle name="20% - Accent6 8 3 3 2 3 2" xfId="13694"/>
    <cellStyle name="20% - Accent6 8 3 3 2 3 2 2" xfId="35306"/>
    <cellStyle name="20% - Accent6 8 3 3 2 3 2 3" xfId="52109"/>
    <cellStyle name="20% - Accent6 8 3 3 2 3 3" xfId="29772"/>
    <cellStyle name="20% - Accent6 8 3 3 2 3 4" xfId="52108"/>
    <cellStyle name="20% - Accent6 8 3 3 2 4" xfId="16141"/>
    <cellStyle name="20% - Accent6 8 3 3 2 4 2" xfId="37734"/>
    <cellStyle name="20% - Accent6 8 3 3 2 4 3" xfId="52110"/>
    <cellStyle name="20% - Accent6 8 3 3 2 5" xfId="18938"/>
    <cellStyle name="20% - Accent6 8 3 3 2 5 2" xfId="40517"/>
    <cellStyle name="20% - Accent6 8 3 3 2 6" xfId="21721"/>
    <cellStyle name="20% - Accent6 8 3 3 2 6 2" xfId="43300"/>
    <cellStyle name="20% - Accent6 8 3 3 2 7" xfId="24576"/>
    <cellStyle name="20% - Accent6 8 3 3 2 7 2" xfId="46151"/>
    <cellStyle name="20% - Accent6 8 3 3 2 8" xfId="10923"/>
    <cellStyle name="20% - Accent6 8 3 3 2 8 2" xfId="32546"/>
    <cellStyle name="20% - Accent6 8 3 3 2 9" xfId="5660"/>
    <cellStyle name="20% - Accent6 8 3 3 3" xfId="3361"/>
    <cellStyle name="20% - Accent6 8 3 3 3 10" xfId="27702"/>
    <cellStyle name="20% - Accent6 8 3 3 3 11" xfId="52111"/>
    <cellStyle name="20% - Accent6 8 3 3 3 2" xfId="4961"/>
    <cellStyle name="20% - Accent6 8 3 3 3 2 10" xfId="52112"/>
    <cellStyle name="20% - Accent6 8 3 3 3 2 2" xfId="9510"/>
    <cellStyle name="20% - Accent6 8 3 3 3 2 2 2" xfId="15074"/>
    <cellStyle name="20% - Accent6 8 3 3 3 2 2 2 2" xfId="36686"/>
    <cellStyle name="20% - Accent6 8 3 3 3 2 2 3" xfId="31152"/>
    <cellStyle name="20% - Accent6 8 3 3 3 2 3" xfId="17521"/>
    <cellStyle name="20% - Accent6 8 3 3 3 2 3 2" xfId="39114"/>
    <cellStyle name="20% - Accent6 8 3 3 3 2 4" xfId="20318"/>
    <cellStyle name="20% - Accent6 8 3 3 3 2 4 2" xfId="41897"/>
    <cellStyle name="20% - Accent6 8 3 3 3 2 5" xfId="23103"/>
    <cellStyle name="20% - Accent6 8 3 3 3 2 5 2" xfId="44680"/>
    <cellStyle name="20% - Accent6 8 3 3 3 2 6" xfId="25956"/>
    <cellStyle name="20% - Accent6 8 3 3 3 2 6 2" xfId="47531"/>
    <cellStyle name="20% - Accent6 8 3 3 3 2 7" xfId="12303"/>
    <cellStyle name="20% - Accent6 8 3 3 3 2 7 2" xfId="33926"/>
    <cellStyle name="20% - Accent6 8 3 3 3 2 8" xfId="7091"/>
    <cellStyle name="20% - Accent6 8 3 3 3 2 9" xfId="28737"/>
    <cellStyle name="20% - Accent6 8 3 3 3 3" xfId="8475"/>
    <cellStyle name="20% - Accent6 8 3 3 3 3 2" xfId="14039"/>
    <cellStyle name="20% - Accent6 8 3 3 3 3 2 2" xfId="35651"/>
    <cellStyle name="20% - Accent6 8 3 3 3 3 3" xfId="30117"/>
    <cellStyle name="20% - Accent6 8 3 3 3 4" xfId="16486"/>
    <cellStyle name="20% - Accent6 8 3 3 3 4 2" xfId="38079"/>
    <cellStyle name="20% - Accent6 8 3 3 3 5" xfId="19283"/>
    <cellStyle name="20% - Accent6 8 3 3 3 5 2" xfId="40862"/>
    <cellStyle name="20% - Accent6 8 3 3 3 6" xfId="22068"/>
    <cellStyle name="20% - Accent6 8 3 3 3 6 2" xfId="43645"/>
    <cellStyle name="20% - Accent6 8 3 3 3 7" xfId="24921"/>
    <cellStyle name="20% - Accent6 8 3 3 3 7 2" xfId="46496"/>
    <cellStyle name="20% - Accent6 8 3 3 3 8" xfId="11268"/>
    <cellStyle name="20% - Accent6 8 3 3 3 8 2" xfId="32891"/>
    <cellStyle name="20% - Accent6 8 3 3 3 9" xfId="6005"/>
    <cellStyle name="20% - Accent6 8 3 3 4" xfId="2393"/>
    <cellStyle name="20% - Accent6 8 3 3 4 10" xfId="52113"/>
    <cellStyle name="20% - Accent6 8 3 3 4 2" xfId="4127"/>
    <cellStyle name="20% - Accent6 8 3 3 4 2 2" xfId="14240"/>
    <cellStyle name="20% - Accent6 8 3 3 4 2 2 2" xfId="35852"/>
    <cellStyle name="20% - Accent6 8 3 3 4 2 3" xfId="8676"/>
    <cellStyle name="20% - Accent6 8 3 3 4 2 4" xfId="30318"/>
    <cellStyle name="20% - Accent6 8 3 3 4 2 5" xfId="52114"/>
    <cellStyle name="20% - Accent6 8 3 3 4 3" xfId="16687"/>
    <cellStyle name="20% - Accent6 8 3 3 4 3 2" xfId="38280"/>
    <cellStyle name="20% - Accent6 8 3 3 4 4" xfId="19484"/>
    <cellStyle name="20% - Accent6 8 3 3 4 4 2" xfId="41063"/>
    <cellStyle name="20% - Accent6 8 3 3 4 5" xfId="22269"/>
    <cellStyle name="20% - Accent6 8 3 3 4 5 2" xfId="43846"/>
    <cellStyle name="20% - Accent6 8 3 3 4 6" xfId="25122"/>
    <cellStyle name="20% - Accent6 8 3 3 4 6 2" xfId="46697"/>
    <cellStyle name="20% - Accent6 8 3 3 4 7" xfId="11469"/>
    <cellStyle name="20% - Accent6 8 3 3 4 7 2" xfId="33092"/>
    <cellStyle name="20% - Accent6 8 3 3 4 8" xfId="6206"/>
    <cellStyle name="20% - Accent6 8 3 3 4 9" xfId="27903"/>
    <cellStyle name="20% - Accent6 8 3 3 5" xfId="3585"/>
    <cellStyle name="20% - Accent6 8 3 3 5 10" xfId="52115"/>
    <cellStyle name="20% - Accent6 8 3 3 5 2" xfId="9857"/>
    <cellStyle name="20% - Accent6 8 3 3 5 2 2" xfId="15419"/>
    <cellStyle name="20% - Accent6 8 3 3 5 2 2 2" xfId="37031"/>
    <cellStyle name="20% - Accent6 8 3 3 5 2 3" xfId="31497"/>
    <cellStyle name="20% - Accent6 8 3 3 5 3" xfId="17866"/>
    <cellStyle name="20% - Accent6 8 3 3 5 3 2" xfId="39459"/>
    <cellStyle name="20% - Accent6 8 3 3 5 4" xfId="20663"/>
    <cellStyle name="20% - Accent6 8 3 3 5 4 2" xfId="42242"/>
    <cellStyle name="20% - Accent6 8 3 3 5 5" xfId="23448"/>
    <cellStyle name="20% - Accent6 8 3 3 5 5 2" xfId="45025"/>
    <cellStyle name="20% - Accent6 8 3 3 5 6" xfId="26301"/>
    <cellStyle name="20% - Accent6 8 3 3 5 6 2" xfId="47876"/>
    <cellStyle name="20% - Accent6 8 3 3 5 7" xfId="12648"/>
    <cellStyle name="20% - Accent6 8 3 3 5 7 2" xfId="34271"/>
    <cellStyle name="20% - Accent6 8 3 3 5 8" xfId="7439"/>
    <cellStyle name="20% - Accent6 8 3 3 5 9" xfId="29082"/>
    <cellStyle name="20% - Accent6 8 3 3 6" xfId="7641"/>
    <cellStyle name="20% - Accent6 8 3 3 6 2" xfId="18211"/>
    <cellStyle name="20% - Accent6 8 3 3 6 2 2" xfId="39804"/>
    <cellStyle name="20% - Accent6 8 3 3 6 3" xfId="21008"/>
    <cellStyle name="20% - Accent6 8 3 3 6 3 2" xfId="42587"/>
    <cellStyle name="20% - Accent6 8 3 3 6 4" xfId="23793"/>
    <cellStyle name="20% - Accent6 8 3 3 6 4 2" xfId="45370"/>
    <cellStyle name="20% - Accent6 8 3 3 6 5" xfId="26646"/>
    <cellStyle name="20% - Accent6 8 3 3 6 5 2" xfId="48221"/>
    <cellStyle name="20% - Accent6 8 3 3 6 6" xfId="13003"/>
    <cellStyle name="20% - Accent6 8 3 3 6 6 2" xfId="34616"/>
    <cellStyle name="20% - Accent6 8 3 3 6 7" xfId="29283"/>
    <cellStyle name="20% - Accent6 8 3 3 7" xfId="10576"/>
    <cellStyle name="20% - Accent6 8 3 3 7 2" xfId="32201"/>
    <cellStyle name="20% - Accent6 8 3 3 8" xfId="13205"/>
    <cellStyle name="20% - Accent6 8 3 3 8 2" xfId="34817"/>
    <cellStyle name="20% - Accent6 8 3 3 9" xfId="15795"/>
    <cellStyle name="20% - Accent6 8 3 3 9 2" xfId="37389"/>
    <cellStyle name="20% - Accent6 8 3 4" xfId="2753"/>
    <cellStyle name="20% - Accent6 8 3 4 10" xfId="27127"/>
    <cellStyle name="20% - Accent6 8 3 4 11" xfId="52116"/>
    <cellStyle name="20% - Accent6 8 3 4 2" xfId="4386"/>
    <cellStyle name="20% - Accent6 8 3 4 2 10" xfId="52117"/>
    <cellStyle name="20% - Accent6 8 3 4 2 2" xfId="8935"/>
    <cellStyle name="20% - Accent6 8 3 4 2 2 2" xfId="14499"/>
    <cellStyle name="20% - Accent6 8 3 4 2 2 2 2" xfId="36111"/>
    <cellStyle name="20% - Accent6 8 3 4 2 2 3" xfId="30577"/>
    <cellStyle name="20% - Accent6 8 3 4 2 2 4" xfId="52118"/>
    <cellStyle name="20% - Accent6 8 3 4 2 3" xfId="16946"/>
    <cellStyle name="20% - Accent6 8 3 4 2 3 2" xfId="38539"/>
    <cellStyle name="20% - Accent6 8 3 4 2 4" xfId="19743"/>
    <cellStyle name="20% - Accent6 8 3 4 2 4 2" xfId="41322"/>
    <cellStyle name="20% - Accent6 8 3 4 2 5" xfId="22528"/>
    <cellStyle name="20% - Accent6 8 3 4 2 5 2" xfId="44105"/>
    <cellStyle name="20% - Accent6 8 3 4 2 6" xfId="25381"/>
    <cellStyle name="20% - Accent6 8 3 4 2 6 2" xfId="46956"/>
    <cellStyle name="20% - Accent6 8 3 4 2 7" xfId="11728"/>
    <cellStyle name="20% - Accent6 8 3 4 2 7 2" xfId="33351"/>
    <cellStyle name="20% - Accent6 8 3 4 2 8" xfId="6514"/>
    <cellStyle name="20% - Accent6 8 3 4 2 9" xfId="28162"/>
    <cellStyle name="20% - Accent6 8 3 4 3" xfId="7900"/>
    <cellStyle name="20% - Accent6 8 3 4 3 2" xfId="13464"/>
    <cellStyle name="20% - Accent6 8 3 4 3 2 2" xfId="35076"/>
    <cellStyle name="20% - Accent6 8 3 4 3 2 3" xfId="52120"/>
    <cellStyle name="20% - Accent6 8 3 4 3 3" xfId="29542"/>
    <cellStyle name="20% - Accent6 8 3 4 3 4" xfId="52119"/>
    <cellStyle name="20% - Accent6 8 3 4 4" xfId="15911"/>
    <cellStyle name="20% - Accent6 8 3 4 4 2" xfId="37504"/>
    <cellStyle name="20% - Accent6 8 3 4 4 3" xfId="52121"/>
    <cellStyle name="20% - Accent6 8 3 4 5" xfId="18708"/>
    <cellStyle name="20% - Accent6 8 3 4 5 2" xfId="40287"/>
    <cellStyle name="20% - Accent6 8 3 4 6" xfId="21491"/>
    <cellStyle name="20% - Accent6 8 3 4 6 2" xfId="43070"/>
    <cellStyle name="20% - Accent6 8 3 4 7" xfId="24346"/>
    <cellStyle name="20% - Accent6 8 3 4 7 2" xfId="45921"/>
    <cellStyle name="20% - Accent6 8 3 4 8" xfId="10693"/>
    <cellStyle name="20% - Accent6 8 3 4 8 2" xfId="32316"/>
    <cellStyle name="20% - Accent6 8 3 4 9" xfId="5430"/>
    <cellStyle name="20% - Accent6 8 3 5" xfId="3111"/>
    <cellStyle name="20% - Accent6 8 3 5 10" xfId="27472"/>
    <cellStyle name="20% - Accent6 8 3 5 11" xfId="52122"/>
    <cellStyle name="20% - Accent6 8 3 5 2" xfId="4731"/>
    <cellStyle name="20% - Accent6 8 3 5 2 10" xfId="52123"/>
    <cellStyle name="20% - Accent6 8 3 5 2 2" xfId="9280"/>
    <cellStyle name="20% - Accent6 8 3 5 2 2 2" xfId="14844"/>
    <cellStyle name="20% - Accent6 8 3 5 2 2 2 2" xfId="36456"/>
    <cellStyle name="20% - Accent6 8 3 5 2 2 3" xfId="30922"/>
    <cellStyle name="20% - Accent6 8 3 5 2 3" xfId="17291"/>
    <cellStyle name="20% - Accent6 8 3 5 2 3 2" xfId="38884"/>
    <cellStyle name="20% - Accent6 8 3 5 2 4" xfId="20088"/>
    <cellStyle name="20% - Accent6 8 3 5 2 4 2" xfId="41667"/>
    <cellStyle name="20% - Accent6 8 3 5 2 5" xfId="22873"/>
    <cellStyle name="20% - Accent6 8 3 5 2 5 2" xfId="44450"/>
    <cellStyle name="20% - Accent6 8 3 5 2 6" xfId="25726"/>
    <cellStyle name="20% - Accent6 8 3 5 2 6 2" xfId="47301"/>
    <cellStyle name="20% - Accent6 8 3 5 2 7" xfId="12073"/>
    <cellStyle name="20% - Accent6 8 3 5 2 7 2" xfId="33696"/>
    <cellStyle name="20% - Accent6 8 3 5 2 8" xfId="6861"/>
    <cellStyle name="20% - Accent6 8 3 5 2 9" xfId="28507"/>
    <cellStyle name="20% - Accent6 8 3 5 3" xfId="8245"/>
    <cellStyle name="20% - Accent6 8 3 5 3 2" xfId="13809"/>
    <cellStyle name="20% - Accent6 8 3 5 3 2 2" xfId="35421"/>
    <cellStyle name="20% - Accent6 8 3 5 3 3" xfId="29887"/>
    <cellStyle name="20% - Accent6 8 3 5 4" xfId="16256"/>
    <cellStyle name="20% - Accent6 8 3 5 4 2" xfId="37849"/>
    <cellStyle name="20% - Accent6 8 3 5 5" xfId="19053"/>
    <cellStyle name="20% - Accent6 8 3 5 5 2" xfId="40632"/>
    <cellStyle name="20% - Accent6 8 3 5 6" xfId="21838"/>
    <cellStyle name="20% - Accent6 8 3 5 6 2" xfId="43415"/>
    <cellStyle name="20% - Accent6 8 3 5 7" xfId="24691"/>
    <cellStyle name="20% - Accent6 8 3 5 7 2" xfId="46266"/>
    <cellStyle name="20% - Accent6 8 3 5 8" xfId="11038"/>
    <cellStyle name="20% - Accent6 8 3 5 8 2" xfId="32661"/>
    <cellStyle name="20% - Accent6 8 3 5 9" xfId="5775"/>
    <cellStyle name="20% - Accent6 8 3 6" xfId="2391"/>
    <cellStyle name="20% - Accent6 8 3 6 10" xfId="52124"/>
    <cellStyle name="20% - Accent6 8 3 6 2" xfId="4125"/>
    <cellStyle name="20% - Accent6 8 3 6 2 2" xfId="14238"/>
    <cellStyle name="20% - Accent6 8 3 6 2 2 2" xfId="35850"/>
    <cellStyle name="20% - Accent6 8 3 6 2 3" xfId="8674"/>
    <cellStyle name="20% - Accent6 8 3 6 2 4" xfId="30316"/>
    <cellStyle name="20% - Accent6 8 3 6 2 5" xfId="52125"/>
    <cellStyle name="20% - Accent6 8 3 6 3" xfId="16685"/>
    <cellStyle name="20% - Accent6 8 3 6 3 2" xfId="38278"/>
    <cellStyle name="20% - Accent6 8 3 6 4" xfId="19482"/>
    <cellStyle name="20% - Accent6 8 3 6 4 2" xfId="41061"/>
    <cellStyle name="20% - Accent6 8 3 6 5" xfId="22267"/>
    <cellStyle name="20% - Accent6 8 3 6 5 2" xfId="43844"/>
    <cellStyle name="20% - Accent6 8 3 6 6" xfId="25120"/>
    <cellStyle name="20% - Accent6 8 3 6 6 2" xfId="46695"/>
    <cellStyle name="20% - Accent6 8 3 6 7" xfId="11467"/>
    <cellStyle name="20% - Accent6 8 3 6 7 2" xfId="33090"/>
    <cellStyle name="20% - Accent6 8 3 6 8" xfId="6204"/>
    <cellStyle name="20% - Accent6 8 3 6 9" xfId="27901"/>
    <cellStyle name="20% - Accent6 8 3 7" xfId="3583"/>
    <cellStyle name="20% - Accent6 8 3 7 10" xfId="52126"/>
    <cellStyle name="20% - Accent6 8 3 7 2" xfId="9627"/>
    <cellStyle name="20% - Accent6 8 3 7 2 2" xfId="15189"/>
    <cellStyle name="20% - Accent6 8 3 7 2 2 2" xfId="36801"/>
    <cellStyle name="20% - Accent6 8 3 7 2 3" xfId="31267"/>
    <cellStyle name="20% - Accent6 8 3 7 3" xfId="17636"/>
    <cellStyle name="20% - Accent6 8 3 7 3 2" xfId="39229"/>
    <cellStyle name="20% - Accent6 8 3 7 4" xfId="20433"/>
    <cellStyle name="20% - Accent6 8 3 7 4 2" xfId="42012"/>
    <cellStyle name="20% - Accent6 8 3 7 5" xfId="23218"/>
    <cellStyle name="20% - Accent6 8 3 7 5 2" xfId="44795"/>
    <cellStyle name="20% - Accent6 8 3 7 6" xfId="26071"/>
    <cellStyle name="20% - Accent6 8 3 7 6 2" xfId="47646"/>
    <cellStyle name="20% - Accent6 8 3 7 7" xfId="12418"/>
    <cellStyle name="20% - Accent6 8 3 7 7 2" xfId="34041"/>
    <cellStyle name="20% - Accent6 8 3 7 8" xfId="7209"/>
    <cellStyle name="20% - Accent6 8 3 7 9" xfId="28852"/>
    <cellStyle name="20% - Accent6 8 3 8" xfId="7639"/>
    <cellStyle name="20% - Accent6 8 3 8 2" xfId="17981"/>
    <cellStyle name="20% - Accent6 8 3 8 2 2" xfId="39574"/>
    <cellStyle name="20% - Accent6 8 3 8 3" xfId="20778"/>
    <cellStyle name="20% - Accent6 8 3 8 3 2" xfId="42357"/>
    <cellStyle name="20% - Accent6 8 3 8 4" xfId="23563"/>
    <cellStyle name="20% - Accent6 8 3 8 4 2" xfId="45140"/>
    <cellStyle name="20% - Accent6 8 3 8 5" xfId="26416"/>
    <cellStyle name="20% - Accent6 8 3 8 5 2" xfId="47991"/>
    <cellStyle name="20% - Accent6 8 3 8 6" xfId="12773"/>
    <cellStyle name="20% - Accent6 8 3 8 6 2" xfId="34386"/>
    <cellStyle name="20% - Accent6 8 3 8 7" xfId="29281"/>
    <cellStyle name="20% - Accent6 8 3 9" xfId="10346"/>
    <cellStyle name="20% - Accent6 8 3 9 2" xfId="31971"/>
    <cellStyle name="20% - Accent6 8 4" xfId="339"/>
    <cellStyle name="20% - Accent6 8 4 10" xfId="13206"/>
    <cellStyle name="20% - Accent6 8 4 10 2" xfId="34818"/>
    <cellStyle name="20% - Accent6 8 4 11" xfId="15589"/>
    <cellStyle name="20% - Accent6 8 4 11 2" xfId="37183"/>
    <cellStyle name="20% - Accent6 8 4 12" xfId="18387"/>
    <cellStyle name="20% - Accent6 8 4 12 2" xfId="39966"/>
    <cellStyle name="20% - Accent6 8 4 13" xfId="21170"/>
    <cellStyle name="20% - Accent6 8 4 13 2" xfId="42749"/>
    <cellStyle name="20% - Accent6 8 4 14" xfId="24025"/>
    <cellStyle name="20% - Accent6 8 4 14 2" xfId="45600"/>
    <cellStyle name="20% - Accent6 8 4 15" xfId="9998"/>
    <cellStyle name="20% - Accent6 8 4 15 2" xfId="31638"/>
    <cellStyle name="20% - Accent6 8 4 16" xfId="5167"/>
    <cellStyle name="20% - Accent6 8 4 17" xfId="26867"/>
    <cellStyle name="20% - Accent6 8 4 18" xfId="52127"/>
    <cellStyle name="20% - Accent6 8 4 2" xfId="340"/>
    <cellStyle name="20% - Accent6 8 4 2 10" xfId="18525"/>
    <cellStyle name="20% - Accent6 8 4 2 10 2" xfId="40104"/>
    <cellStyle name="20% - Accent6 8 4 2 11" xfId="21308"/>
    <cellStyle name="20% - Accent6 8 4 2 11 2" xfId="42887"/>
    <cellStyle name="20% - Accent6 8 4 2 12" xfId="24163"/>
    <cellStyle name="20% - Accent6 8 4 2 12 2" xfId="45738"/>
    <cellStyle name="20% - Accent6 8 4 2 13" xfId="10136"/>
    <cellStyle name="20% - Accent6 8 4 2 13 2" xfId="31776"/>
    <cellStyle name="20% - Accent6 8 4 2 14" xfId="5168"/>
    <cellStyle name="20% - Accent6 8 4 2 15" xfId="26868"/>
    <cellStyle name="20% - Accent6 8 4 2 16" xfId="52128"/>
    <cellStyle name="20% - Accent6 8 4 2 2" xfId="2915"/>
    <cellStyle name="20% - Accent6 8 4 2 2 10" xfId="27289"/>
    <cellStyle name="20% - Accent6 8 4 2 2 11" xfId="52129"/>
    <cellStyle name="20% - Accent6 8 4 2 2 2" xfId="4548"/>
    <cellStyle name="20% - Accent6 8 4 2 2 2 10" xfId="52130"/>
    <cellStyle name="20% - Accent6 8 4 2 2 2 2" xfId="9097"/>
    <cellStyle name="20% - Accent6 8 4 2 2 2 2 2" xfId="14661"/>
    <cellStyle name="20% - Accent6 8 4 2 2 2 2 2 2" xfId="36273"/>
    <cellStyle name="20% - Accent6 8 4 2 2 2 2 3" xfId="30739"/>
    <cellStyle name="20% - Accent6 8 4 2 2 2 2 4" xfId="52131"/>
    <cellStyle name="20% - Accent6 8 4 2 2 2 3" xfId="17108"/>
    <cellStyle name="20% - Accent6 8 4 2 2 2 3 2" xfId="38701"/>
    <cellStyle name="20% - Accent6 8 4 2 2 2 4" xfId="19905"/>
    <cellStyle name="20% - Accent6 8 4 2 2 2 4 2" xfId="41484"/>
    <cellStyle name="20% - Accent6 8 4 2 2 2 5" xfId="22690"/>
    <cellStyle name="20% - Accent6 8 4 2 2 2 5 2" xfId="44267"/>
    <cellStyle name="20% - Accent6 8 4 2 2 2 6" xfId="25543"/>
    <cellStyle name="20% - Accent6 8 4 2 2 2 6 2" xfId="47118"/>
    <cellStyle name="20% - Accent6 8 4 2 2 2 7" xfId="11890"/>
    <cellStyle name="20% - Accent6 8 4 2 2 2 7 2" xfId="33513"/>
    <cellStyle name="20% - Accent6 8 4 2 2 2 8" xfId="6676"/>
    <cellStyle name="20% - Accent6 8 4 2 2 2 9" xfId="28324"/>
    <cellStyle name="20% - Accent6 8 4 2 2 3" xfId="8062"/>
    <cellStyle name="20% - Accent6 8 4 2 2 3 2" xfId="13626"/>
    <cellStyle name="20% - Accent6 8 4 2 2 3 2 2" xfId="35238"/>
    <cellStyle name="20% - Accent6 8 4 2 2 3 2 3" xfId="52133"/>
    <cellStyle name="20% - Accent6 8 4 2 2 3 3" xfId="29704"/>
    <cellStyle name="20% - Accent6 8 4 2 2 3 4" xfId="52132"/>
    <cellStyle name="20% - Accent6 8 4 2 2 4" xfId="16073"/>
    <cellStyle name="20% - Accent6 8 4 2 2 4 2" xfId="37666"/>
    <cellStyle name="20% - Accent6 8 4 2 2 4 3" xfId="52134"/>
    <cellStyle name="20% - Accent6 8 4 2 2 5" xfId="18870"/>
    <cellStyle name="20% - Accent6 8 4 2 2 5 2" xfId="40449"/>
    <cellStyle name="20% - Accent6 8 4 2 2 6" xfId="21653"/>
    <cellStyle name="20% - Accent6 8 4 2 2 6 2" xfId="43232"/>
    <cellStyle name="20% - Accent6 8 4 2 2 7" xfId="24508"/>
    <cellStyle name="20% - Accent6 8 4 2 2 7 2" xfId="46083"/>
    <cellStyle name="20% - Accent6 8 4 2 2 8" xfId="10855"/>
    <cellStyle name="20% - Accent6 8 4 2 2 8 2" xfId="32478"/>
    <cellStyle name="20% - Accent6 8 4 2 2 9" xfId="5592"/>
    <cellStyle name="20% - Accent6 8 4 2 3" xfId="3293"/>
    <cellStyle name="20% - Accent6 8 4 2 3 10" xfId="27634"/>
    <cellStyle name="20% - Accent6 8 4 2 3 11" xfId="52135"/>
    <cellStyle name="20% - Accent6 8 4 2 3 2" xfId="4893"/>
    <cellStyle name="20% - Accent6 8 4 2 3 2 10" xfId="52136"/>
    <cellStyle name="20% - Accent6 8 4 2 3 2 2" xfId="9442"/>
    <cellStyle name="20% - Accent6 8 4 2 3 2 2 2" xfId="15006"/>
    <cellStyle name="20% - Accent6 8 4 2 3 2 2 2 2" xfId="36618"/>
    <cellStyle name="20% - Accent6 8 4 2 3 2 2 3" xfId="31084"/>
    <cellStyle name="20% - Accent6 8 4 2 3 2 3" xfId="17453"/>
    <cellStyle name="20% - Accent6 8 4 2 3 2 3 2" xfId="39046"/>
    <cellStyle name="20% - Accent6 8 4 2 3 2 4" xfId="20250"/>
    <cellStyle name="20% - Accent6 8 4 2 3 2 4 2" xfId="41829"/>
    <cellStyle name="20% - Accent6 8 4 2 3 2 5" xfId="23035"/>
    <cellStyle name="20% - Accent6 8 4 2 3 2 5 2" xfId="44612"/>
    <cellStyle name="20% - Accent6 8 4 2 3 2 6" xfId="25888"/>
    <cellStyle name="20% - Accent6 8 4 2 3 2 6 2" xfId="47463"/>
    <cellStyle name="20% - Accent6 8 4 2 3 2 7" xfId="12235"/>
    <cellStyle name="20% - Accent6 8 4 2 3 2 7 2" xfId="33858"/>
    <cellStyle name="20% - Accent6 8 4 2 3 2 8" xfId="7023"/>
    <cellStyle name="20% - Accent6 8 4 2 3 2 9" xfId="28669"/>
    <cellStyle name="20% - Accent6 8 4 2 3 3" xfId="8407"/>
    <cellStyle name="20% - Accent6 8 4 2 3 3 2" xfId="13971"/>
    <cellStyle name="20% - Accent6 8 4 2 3 3 2 2" xfId="35583"/>
    <cellStyle name="20% - Accent6 8 4 2 3 3 3" xfId="30049"/>
    <cellStyle name="20% - Accent6 8 4 2 3 4" xfId="16418"/>
    <cellStyle name="20% - Accent6 8 4 2 3 4 2" xfId="38011"/>
    <cellStyle name="20% - Accent6 8 4 2 3 5" xfId="19215"/>
    <cellStyle name="20% - Accent6 8 4 2 3 5 2" xfId="40794"/>
    <cellStyle name="20% - Accent6 8 4 2 3 6" xfId="22000"/>
    <cellStyle name="20% - Accent6 8 4 2 3 6 2" xfId="43577"/>
    <cellStyle name="20% - Accent6 8 4 2 3 7" xfId="24853"/>
    <cellStyle name="20% - Accent6 8 4 2 3 7 2" xfId="46428"/>
    <cellStyle name="20% - Accent6 8 4 2 3 8" xfId="11200"/>
    <cellStyle name="20% - Accent6 8 4 2 3 8 2" xfId="32823"/>
    <cellStyle name="20% - Accent6 8 4 2 3 9" xfId="5937"/>
    <cellStyle name="20% - Accent6 8 4 2 4" xfId="2395"/>
    <cellStyle name="20% - Accent6 8 4 2 4 10" xfId="52137"/>
    <cellStyle name="20% - Accent6 8 4 2 4 2" xfId="4129"/>
    <cellStyle name="20% - Accent6 8 4 2 4 2 2" xfId="14242"/>
    <cellStyle name="20% - Accent6 8 4 2 4 2 2 2" xfId="35854"/>
    <cellStyle name="20% - Accent6 8 4 2 4 2 3" xfId="8678"/>
    <cellStyle name="20% - Accent6 8 4 2 4 2 4" xfId="30320"/>
    <cellStyle name="20% - Accent6 8 4 2 4 2 5" xfId="52138"/>
    <cellStyle name="20% - Accent6 8 4 2 4 3" xfId="16689"/>
    <cellStyle name="20% - Accent6 8 4 2 4 3 2" xfId="38282"/>
    <cellStyle name="20% - Accent6 8 4 2 4 4" xfId="19486"/>
    <cellStyle name="20% - Accent6 8 4 2 4 4 2" xfId="41065"/>
    <cellStyle name="20% - Accent6 8 4 2 4 5" xfId="22271"/>
    <cellStyle name="20% - Accent6 8 4 2 4 5 2" xfId="43848"/>
    <cellStyle name="20% - Accent6 8 4 2 4 6" xfId="25124"/>
    <cellStyle name="20% - Accent6 8 4 2 4 6 2" xfId="46699"/>
    <cellStyle name="20% - Accent6 8 4 2 4 7" xfId="11471"/>
    <cellStyle name="20% - Accent6 8 4 2 4 7 2" xfId="33094"/>
    <cellStyle name="20% - Accent6 8 4 2 4 8" xfId="6208"/>
    <cellStyle name="20% - Accent6 8 4 2 4 9" xfId="27905"/>
    <cellStyle name="20% - Accent6 8 4 2 5" xfId="3587"/>
    <cellStyle name="20% - Accent6 8 4 2 5 10" xfId="52139"/>
    <cellStyle name="20% - Accent6 8 4 2 5 2" xfId="9789"/>
    <cellStyle name="20% - Accent6 8 4 2 5 2 2" xfId="15351"/>
    <cellStyle name="20% - Accent6 8 4 2 5 2 2 2" xfId="36963"/>
    <cellStyle name="20% - Accent6 8 4 2 5 2 3" xfId="31429"/>
    <cellStyle name="20% - Accent6 8 4 2 5 3" xfId="17798"/>
    <cellStyle name="20% - Accent6 8 4 2 5 3 2" xfId="39391"/>
    <cellStyle name="20% - Accent6 8 4 2 5 4" xfId="20595"/>
    <cellStyle name="20% - Accent6 8 4 2 5 4 2" xfId="42174"/>
    <cellStyle name="20% - Accent6 8 4 2 5 5" xfId="23380"/>
    <cellStyle name="20% - Accent6 8 4 2 5 5 2" xfId="44957"/>
    <cellStyle name="20% - Accent6 8 4 2 5 6" xfId="26233"/>
    <cellStyle name="20% - Accent6 8 4 2 5 6 2" xfId="47808"/>
    <cellStyle name="20% - Accent6 8 4 2 5 7" xfId="12580"/>
    <cellStyle name="20% - Accent6 8 4 2 5 7 2" xfId="34203"/>
    <cellStyle name="20% - Accent6 8 4 2 5 8" xfId="7371"/>
    <cellStyle name="20% - Accent6 8 4 2 5 9" xfId="29014"/>
    <cellStyle name="20% - Accent6 8 4 2 6" xfId="7643"/>
    <cellStyle name="20% - Accent6 8 4 2 6 2" xfId="18143"/>
    <cellStyle name="20% - Accent6 8 4 2 6 2 2" xfId="39736"/>
    <cellStyle name="20% - Accent6 8 4 2 6 3" xfId="20940"/>
    <cellStyle name="20% - Accent6 8 4 2 6 3 2" xfId="42519"/>
    <cellStyle name="20% - Accent6 8 4 2 6 4" xfId="23725"/>
    <cellStyle name="20% - Accent6 8 4 2 6 4 2" xfId="45302"/>
    <cellStyle name="20% - Accent6 8 4 2 6 5" xfId="26578"/>
    <cellStyle name="20% - Accent6 8 4 2 6 5 2" xfId="48153"/>
    <cellStyle name="20% - Accent6 8 4 2 6 6" xfId="12935"/>
    <cellStyle name="20% - Accent6 8 4 2 6 6 2" xfId="34548"/>
    <cellStyle name="20% - Accent6 8 4 2 6 7" xfId="29285"/>
    <cellStyle name="20% - Accent6 8 4 2 7" xfId="10508"/>
    <cellStyle name="20% - Accent6 8 4 2 7 2" xfId="32133"/>
    <cellStyle name="20% - Accent6 8 4 2 8" xfId="13207"/>
    <cellStyle name="20% - Accent6 8 4 2 8 2" xfId="34819"/>
    <cellStyle name="20% - Accent6 8 4 2 9" xfId="15727"/>
    <cellStyle name="20% - Accent6 8 4 2 9 2" xfId="37321"/>
    <cellStyle name="20% - Accent6 8 4 3" xfId="341"/>
    <cellStyle name="20% - Accent6 8 4 3 10" xfId="18617"/>
    <cellStyle name="20% - Accent6 8 4 3 10 2" xfId="40196"/>
    <cellStyle name="20% - Accent6 8 4 3 11" xfId="21400"/>
    <cellStyle name="20% - Accent6 8 4 3 11 2" xfId="42979"/>
    <cellStyle name="20% - Accent6 8 4 3 12" xfId="24255"/>
    <cellStyle name="20% - Accent6 8 4 3 12 2" xfId="45830"/>
    <cellStyle name="20% - Accent6 8 4 3 13" xfId="10228"/>
    <cellStyle name="20% - Accent6 8 4 3 13 2" xfId="31868"/>
    <cellStyle name="20% - Accent6 8 4 3 14" xfId="5169"/>
    <cellStyle name="20% - Accent6 8 4 3 15" xfId="26869"/>
    <cellStyle name="20% - Accent6 8 4 3 16" xfId="52140"/>
    <cellStyle name="20% - Accent6 8 4 3 2" xfId="3007"/>
    <cellStyle name="20% - Accent6 8 4 3 2 10" xfId="27381"/>
    <cellStyle name="20% - Accent6 8 4 3 2 11" xfId="52141"/>
    <cellStyle name="20% - Accent6 8 4 3 2 2" xfId="4640"/>
    <cellStyle name="20% - Accent6 8 4 3 2 2 10" xfId="52142"/>
    <cellStyle name="20% - Accent6 8 4 3 2 2 2" xfId="9189"/>
    <cellStyle name="20% - Accent6 8 4 3 2 2 2 2" xfId="14753"/>
    <cellStyle name="20% - Accent6 8 4 3 2 2 2 2 2" xfId="36365"/>
    <cellStyle name="20% - Accent6 8 4 3 2 2 2 3" xfId="30831"/>
    <cellStyle name="20% - Accent6 8 4 3 2 2 3" xfId="17200"/>
    <cellStyle name="20% - Accent6 8 4 3 2 2 3 2" xfId="38793"/>
    <cellStyle name="20% - Accent6 8 4 3 2 2 4" xfId="19997"/>
    <cellStyle name="20% - Accent6 8 4 3 2 2 4 2" xfId="41576"/>
    <cellStyle name="20% - Accent6 8 4 3 2 2 5" xfId="22782"/>
    <cellStyle name="20% - Accent6 8 4 3 2 2 5 2" xfId="44359"/>
    <cellStyle name="20% - Accent6 8 4 3 2 2 6" xfId="25635"/>
    <cellStyle name="20% - Accent6 8 4 3 2 2 6 2" xfId="47210"/>
    <cellStyle name="20% - Accent6 8 4 3 2 2 7" xfId="11982"/>
    <cellStyle name="20% - Accent6 8 4 3 2 2 7 2" xfId="33605"/>
    <cellStyle name="20% - Accent6 8 4 3 2 2 8" xfId="6768"/>
    <cellStyle name="20% - Accent6 8 4 3 2 2 9" xfId="28416"/>
    <cellStyle name="20% - Accent6 8 4 3 2 3" xfId="8154"/>
    <cellStyle name="20% - Accent6 8 4 3 2 3 2" xfId="13718"/>
    <cellStyle name="20% - Accent6 8 4 3 2 3 2 2" xfId="35330"/>
    <cellStyle name="20% - Accent6 8 4 3 2 3 3" xfId="29796"/>
    <cellStyle name="20% - Accent6 8 4 3 2 4" xfId="16165"/>
    <cellStyle name="20% - Accent6 8 4 3 2 4 2" xfId="37758"/>
    <cellStyle name="20% - Accent6 8 4 3 2 5" xfId="18962"/>
    <cellStyle name="20% - Accent6 8 4 3 2 5 2" xfId="40541"/>
    <cellStyle name="20% - Accent6 8 4 3 2 6" xfId="21745"/>
    <cellStyle name="20% - Accent6 8 4 3 2 6 2" xfId="43324"/>
    <cellStyle name="20% - Accent6 8 4 3 2 7" xfId="24600"/>
    <cellStyle name="20% - Accent6 8 4 3 2 7 2" xfId="46175"/>
    <cellStyle name="20% - Accent6 8 4 3 2 8" xfId="10947"/>
    <cellStyle name="20% - Accent6 8 4 3 2 8 2" xfId="32570"/>
    <cellStyle name="20% - Accent6 8 4 3 2 9" xfId="5684"/>
    <cellStyle name="20% - Accent6 8 4 3 3" xfId="3385"/>
    <cellStyle name="20% - Accent6 8 4 3 3 10" xfId="27726"/>
    <cellStyle name="20% - Accent6 8 4 3 3 11" xfId="52143"/>
    <cellStyle name="20% - Accent6 8 4 3 3 2" xfId="4985"/>
    <cellStyle name="20% - Accent6 8 4 3 3 2 10" xfId="52144"/>
    <cellStyle name="20% - Accent6 8 4 3 3 2 2" xfId="9534"/>
    <cellStyle name="20% - Accent6 8 4 3 3 2 2 2" xfId="15098"/>
    <cellStyle name="20% - Accent6 8 4 3 3 2 2 2 2" xfId="36710"/>
    <cellStyle name="20% - Accent6 8 4 3 3 2 2 3" xfId="31176"/>
    <cellStyle name="20% - Accent6 8 4 3 3 2 3" xfId="17545"/>
    <cellStyle name="20% - Accent6 8 4 3 3 2 3 2" xfId="39138"/>
    <cellStyle name="20% - Accent6 8 4 3 3 2 4" xfId="20342"/>
    <cellStyle name="20% - Accent6 8 4 3 3 2 4 2" xfId="41921"/>
    <cellStyle name="20% - Accent6 8 4 3 3 2 5" xfId="23127"/>
    <cellStyle name="20% - Accent6 8 4 3 3 2 5 2" xfId="44704"/>
    <cellStyle name="20% - Accent6 8 4 3 3 2 6" xfId="25980"/>
    <cellStyle name="20% - Accent6 8 4 3 3 2 6 2" xfId="47555"/>
    <cellStyle name="20% - Accent6 8 4 3 3 2 7" xfId="12327"/>
    <cellStyle name="20% - Accent6 8 4 3 3 2 7 2" xfId="33950"/>
    <cellStyle name="20% - Accent6 8 4 3 3 2 8" xfId="7115"/>
    <cellStyle name="20% - Accent6 8 4 3 3 2 9" xfId="28761"/>
    <cellStyle name="20% - Accent6 8 4 3 3 3" xfId="8499"/>
    <cellStyle name="20% - Accent6 8 4 3 3 3 2" xfId="14063"/>
    <cellStyle name="20% - Accent6 8 4 3 3 3 2 2" xfId="35675"/>
    <cellStyle name="20% - Accent6 8 4 3 3 3 3" xfId="30141"/>
    <cellStyle name="20% - Accent6 8 4 3 3 4" xfId="16510"/>
    <cellStyle name="20% - Accent6 8 4 3 3 4 2" xfId="38103"/>
    <cellStyle name="20% - Accent6 8 4 3 3 5" xfId="19307"/>
    <cellStyle name="20% - Accent6 8 4 3 3 5 2" xfId="40886"/>
    <cellStyle name="20% - Accent6 8 4 3 3 6" xfId="22092"/>
    <cellStyle name="20% - Accent6 8 4 3 3 6 2" xfId="43669"/>
    <cellStyle name="20% - Accent6 8 4 3 3 7" xfId="24945"/>
    <cellStyle name="20% - Accent6 8 4 3 3 7 2" xfId="46520"/>
    <cellStyle name="20% - Accent6 8 4 3 3 8" xfId="11292"/>
    <cellStyle name="20% - Accent6 8 4 3 3 8 2" xfId="32915"/>
    <cellStyle name="20% - Accent6 8 4 3 3 9" xfId="6029"/>
    <cellStyle name="20% - Accent6 8 4 3 4" xfId="2396"/>
    <cellStyle name="20% - Accent6 8 4 3 4 10" xfId="52145"/>
    <cellStyle name="20% - Accent6 8 4 3 4 2" xfId="4130"/>
    <cellStyle name="20% - Accent6 8 4 3 4 2 2" xfId="14243"/>
    <cellStyle name="20% - Accent6 8 4 3 4 2 2 2" xfId="35855"/>
    <cellStyle name="20% - Accent6 8 4 3 4 2 3" xfId="8679"/>
    <cellStyle name="20% - Accent6 8 4 3 4 2 4" xfId="30321"/>
    <cellStyle name="20% - Accent6 8 4 3 4 3" xfId="16690"/>
    <cellStyle name="20% - Accent6 8 4 3 4 3 2" xfId="38283"/>
    <cellStyle name="20% - Accent6 8 4 3 4 4" xfId="19487"/>
    <cellStyle name="20% - Accent6 8 4 3 4 4 2" xfId="41066"/>
    <cellStyle name="20% - Accent6 8 4 3 4 5" xfId="22272"/>
    <cellStyle name="20% - Accent6 8 4 3 4 5 2" xfId="43849"/>
    <cellStyle name="20% - Accent6 8 4 3 4 6" xfId="25125"/>
    <cellStyle name="20% - Accent6 8 4 3 4 6 2" xfId="46700"/>
    <cellStyle name="20% - Accent6 8 4 3 4 7" xfId="11472"/>
    <cellStyle name="20% - Accent6 8 4 3 4 7 2" xfId="33095"/>
    <cellStyle name="20% - Accent6 8 4 3 4 8" xfId="6209"/>
    <cellStyle name="20% - Accent6 8 4 3 4 9" xfId="27906"/>
    <cellStyle name="20% - Accent6 8 4 3 5" xfId="3588"/>
    <cellStyle name="20% - Accent6 8 4 3 5 2" xfId="9881"/>
    <cellStyle name="20% - Accent6 8 4 3 5 2 2" xfId="15443"/>
    <cellStyle name="20% - Accent6 8 4 3 5 2 2 2" xfId="37055"/>
    <cellStyle name="20% - Accent6 8 4 3 5 2 3" xfId="31521"/>
    <cellStyle name="20% - Accent6 8 4 3 5 3" xfId="17890"/>
    <cellStyle name="20% - Accent6 8 4 3 5 3 2" xfId="39483"/>
    <cellStyle name="20% - Accent6 8 4 3 5 4" xfId="20687"/>
    <cellStyle name="20% - Accent6 8 4 3 5 4 2" xfId="42266"/>
    <cellStyle name="20% - Accent6 8 4 3 5 5" xfId="23472"/>
    <cellStyle name="20% - Accent6 8 4 3 5 5 2" xfId="45049"/>
    <cellStyle name="20% - Accent6 8 4 3 5 6" xfId="26325"/>
    <cellStyle name="20% - Accent6 8 4 3 5 6 2" xfId="47900"/>
    <cellStyle name="20% - Accent6 8 4 3 5 7" xfId="12672"/>
    <cellStyle name="20% - Accent6 8 4 3 5 7 2" xfId="34295"/>
    <cellStyle name="20% - Accent6 8 4 3 5 8" xfId="7463"/>
    <cellStyle name="20% - Accent6 8 4 3 5 9" xfId="29106"/>
    <cellStyle name="20% - Accent6 8 4 3 6" xfId="7644"/>
    <cellStyle name="20% - Accent6 8 4 3 6 2" xfId="18235"/>
    <cellStyle name="20% - Accent6 8 4 3 6 2 2" xfId="39828"/>
    <cellStyle name="20% - Accent6 8 4 3 6 3" xfId="21032"/>
    <cellStyle name="20% - Accent6 8 4 3 6 3 2" xfId="42611"/>
    <cellStyle name="20% - Accent6 8 4 3 6 4" xfId="23817"/>
    <cellStyle name="20% - Accent6 8 4 3 6 4 2" xfId="45394"/>
    <cellStyle name="20% - Accent6 8 4 3 6 5" xfId="26670"/>
    <cellStyle name="20% - Accent6 8 4 3 6 5 2" xfId="48245"/>
    <cellStyle name="20% - Accent6 8 4 3 6 6" xfId="13027"/>
    <cellStyle name="20% - Accent6 8 4 3 6 6 2" xfId="34640"/>
    <cellStyle name="20% - Accent6 8 4 3 6 7" xfId="29286"/>
    <cellStyle name="20% - Accent6 8 4 3 7" xfId="10600"/>
    <cellStyle name="20% - Accent6 8 4 3 7 2" xfId="32225"/>
    <cellStyle name="20% - Accent6 8 4 3 8" xfId="13208"/>
    <cellStyle name="20% - Accent6 8 4 3 8 2" xfId="34820"/>
    <cellStyle name="20% - Accent6 8 4 3 9" xfId="15819"/>
    <cellStyle name="20% - Accent6 8 4 3 9 2" xfId="37413"/>
    <cellStyle name="20% - Accent6 8 4 4" xfId="2777"/>
    <cellStyle name="20% - Accent6 8 4 4 10" xfId="27151"/>
    <cellStyle name="20% - Accent6 8 4 4 11" xfId="52146"/>
    <cellStyle name="20% - Accent6 8 4 4 2" xfId="4410"/>
    <cellStyle name="20% - Accent6 8 4 4 2 10" xfId="52147"/>
    <cellStyle name="20% - Accent6 8 4 4 2 2" xfId="8959"/>
    <cellStyle name="20% - Accent6 8 4 4 2 2 2" xfId="14523"/>
    <cellStyle name="20% - Accent6 8 4 4 2 2 2 2" xfId="36135"/>
    <cellStyle name="20% - Accent6 8 4 4 2 2 3" xfId="30601"/>
    <cellStyle name="20% - Accent6 8 4 4 2 3" xfId="16970"/>
    <cellStyle name="20% - Accent6 8 4 4 2 3 2" xfId="38563"/>
    <cellStyle name="20% - Accent6 8 4 4 2 4" xfId="19767"/>
    <cellStyle name="20% - Accent6 8 4 4 2 4 2" xfId="41346"/>
    <cellStyle name="20% - Accent6 8 4 4 2 5" xfId="22552"/>
    <cellStyle name="20% - Accent6 8 4 4 2 5 2" xfId="44129"/>
    <cellStyle name="20% - Accent6 8 4 4 2 6" xfId="25405"/>
    <cellStyle name="20% - Accent6 8 4 4 2 6 2" xfId="46980"/>
    <cellStyle name="20% - Accent6 8 4 4 2 7" xfId="11752"/>
    <cellStyle name="20% - Accent6 8 4 4 2 7 2" xfId="33375"/>
    <cellStyle name="20% - Accent6 8 4 4 2 8" xfId="6538"/>
    <cellStyle name="20% - Accent6 8 4 4 2 9" xfId="28186"/>
    <cellStyle name="20% - Accent6 8 4 4 3" xfId="7924"/>
    <cellStyle name="20% - Accent6 8 4 4 3 2" xfId="13488"/>
    <cellStyle name="20% - Accent6 8 4 4 3 2 2" xfId="35100"/>
    <cellStyle name="20% - Accent6 8 4 4 3 3" xfId="29566"/>
    <cellStyle name="20% - Accent6 8 4 4 4" xfId="15935"/>
    <cellStyle name="20% - Accent6 8 4 4 4 2" xfId="37528"/>
    <cellStyle name="20% - Accent6 8 4 4 5" xfId="18732"/>
    <cellStyle name="20% - Accent6 8 4 4 5 2" xfId="40311"/>
    <cellStyle name="20% - Accent6 8 4 4 6" xfId="21515"/>
    <cellStyle name="20% - Accent6 8 4 4 6 2" xfId="43094"/>
    <cellStyle name="20% - Accent6 8 4 4 7" xfId="24370"/>
    <cellStyle name="20% - Accent6 8 4 4 7 2" xfId="45945"/>
    <cellStyle name="20% - Accent6 8 4 4 8" xfId="10717"/>
    <cellStyle name="20% - Accent6 8 4 4 8 2" xfId="32340"/>
    <cellStyle name="20% - Accent6 8 4 4 9" xfId="5454"/>
    <cellStyle name="20% - Accent6 8 4 5" xfId="3135"/>
    <cellStyle name="20% - Accent6 8 4 5 10" xfId="27496"/>
    <cellStyle name="20% - Accent6 8 4 5 11" xfId="52148"/>
    <cellStyle name="20% - Accent6 8 4 5 2" xfId="4755"/>
    <cellStyle name="20% - Accent6 8 4 5 2 10" xfId="52149"/>
    <cellStyle name="20% - Accent6 8 4 5 2 2" xfId="9304"/>
    <cellStyle name="20% - Accent6 8 4 5 2 2 2" xfId="14868"/>
    <cellStyle name="20% - Accent6 8 4 5 2 2 2 2" xfId="36480"/>
    <cellStyle name="20% - Accent6 8 4 5 2 2 3" xfId="30946"/>
    <cellStyle name="20% - Accent6 8 4 5 2 3" xfId="17315"/>
    <cellStyle name="20% - Accent6 8 4 5 2 3 2" xfId="38908"/>
    <cellStyle name="20% - Accent6 8 4 5 2 4" xfId="20112"/>
    <cellStyle name="20% - Accent6 8 4 5 2 4 2" xfId="41691"/>
    <cellStyle name="20% - Accent6 8 4 5 2 5" xfId="22897"/>
    <cellStyle name="20% - Accent6 8 4 5 2 5 2" xfId="44474"/>
    <cellStyle name="20% - Accent6 8 4 5 2 6" xfId="25750"/>
    <cellStyle name="20% - Accent6 8 4 5 2 6 2" xfId="47325"/>
    <cellStyle name="20% - Accent6 8 4 5 2 7" xfId="12097"/>
    <cellStyle name="20% - Accent6 8 4 5 2 7 2" xfId="33720"/>
    <cellStyle name="20% - Accent6 8 4 5 2 8" xfId="6885"/>
    <cellStyle name="20% - Accent6 8 4 5 2 9" xfId="28531"/>
    <cellStyle name="20% - Accent6 8 4 5 3" xfId="8269"/>
    <cellStyle name="20% - Accent6 8 4 5 3 2" xfId="13833"/>
    <cellStyle name="20% - Accent6 8 4 5 3 2 2" xfId="35445"/>
    <cellStyle name="20% - Accent6 8 4 5 3 3" xfId="29911"/>
    <cellStyle name="20% - Accent6 8 4 5 4" xfId="16280"/>
    <cellStyle name="20% - Accent6 8 4 5 4 2" xfId="37873"/>
    <cellStyle name="20% - Accent6 8 4 5 5" xfId="19077"/>
    <cellStyle name="20% - Accent6 8 4 5 5 2" xfId="40656"/>
    <cellStyle name="20% - Accent6 8 4 5 6" xfId="21862"/>
    <cellStyle name="20% - Accent6 8 4 5 6 2" xfId="43439"/>
    <cellStyle name="20% - Accent6 8 4 5 7" xfId="24715"/>
    <cellStyle name="20% - Accent6 8 4 5 7 2" xfId="46290"/>
    <cellStyle name="20% - Accent6 8 4 5 8" xfId="11062"/>
    <cellStyle name="20% - Accent6 8 4 5 8 2" xfId="32685"/>
    <cellStyle name="20% - Accent6 8 4 5 9" xfId="5799"/>
    <cellStyle name="20% - Accent6 8 4 6" xfId="2394"/>
    <cellStyle name="20% - Accent6 8 4 6 10" xfId="52150"/>
    <cellStyle name="20% - Accent6 8 4 6 2" xfId="4128"/>
    <cellStyle name="20% - Accent6 8 4 6 2 2" xfId="14241"/>
    <cellStyle name="20% - Accent6 8 4 6 2 2 2" xfId="35853"/>
    <cellStyle name="20% - Accent6 8 4 6 2 3" xfId="8677"/>
    <cellStyle name="20% - Accent6 8 4 6 2 4" xfId="30319"/>
    <cellStyle name="20% - Accent6 8 4 6 3" xfId="16688"/>
    <cellStyle name="20% - Accent6 8 4 6 3 2" xfId="38281"/>
    <cellStyle name="20% - Accent6 8 4 6 4" xfId="19485"/>
    <cellStyle name="20% - Accent6 8 4 6 4 2" xfId="41064"/>
    <cellStyle name="20% - Accent6 8 4 6 5" xfId="22270"/>
    <cellStyle name="20% - Accent6 8 4 6 5 2" xfId="43847"/>
    <cellStyle name="20% - Accent6 8 4 6 6" xfId="25123"/>
    <cellStyle name="20% - Accent6 8 4 6 6 2" xfId="46698"/>
    <cellStyle name="20% - Accent6 8 4 6 7" xfId="11470"/>
    <cellStyle name="20% - Accent6 8 4 6 7 2" xfId="33093"/>
    <cellStyle name="20% - Accent6 8 4 6 8" xfId="6207"/>
    <cellStyle name="20% - Accent6 8 4 6 9" xfId="27904"/>
    <cellStyle name="20% - Accent6 8 4 7" xfId="3586"/>
    <cellStyle name="20% - Accent6 8 4 7 2" xfId="9651"/>
    <cellStyle name="20% - Accent6 8 4 7 2 2" xfId="15213"/>
    <cellStyle name="20% - Accent6 8 4 7 2 2 2" xfId="36825"/>
    <cellStyle name="20% - Accent6 8 4 7 2 3" xfId="31291"/>
    <cellStyle name="20% - Accent6 8 4 7 3" xfId="17660"/>
    <cellStyle name="20% - Accent6 8 4 7 3 2" xfId="39253"/>
    <cellStyle name="20% - Accent6 8 4 7 4" xfId="20457"/>
    <cellStyle name="20% - Accent6 8 4 7 4 2" xfId="42036"/>
    <cellStyle name="20% - Accent6 8 4 7 5" xfId="23242"/>
    <cellStyle name="20% - Accent6 8 4 7 5 2" xfId="44819"/>
    <cellStyle name="20% - Accent6 8 4 7 6" xfId="26095"/>
    <cellStyle name="20% - Accent6 8 4 7 6 2" xfId="47670"/>
    <cellStyle name="20% - Accent6 8 4 7 7" xfId="12442"/>
    <cellStyle name="20% - Accent6 8 4 7 7 2" xfId="34065"/>
    <cellStyle name="20% - Accent6 8 4 7 8" xfId="7233"/>
    <cellStyle name="20% - Accent6 8 4 7 9" xfId="28876"/>
    <cellStyle name="20% - Accent6 8 4 8" xfId="7642"/>
    <cellStyle name="20% - Accent6 8 4 8 2" xfId="18005"/>
    <cellStyle name="20% - Accent6 8 4 8 2 2" xfId="39598"/>
    <cellStyle name="20% - Accent6 8 4 8 3" xfId="20802"/>
    <cellStyle name="20% - Accent6 8 4 8 3 2" xfId="42381"/>
    <cellStyle name="20% - Accent6 8 4 8 4" xfId="23587"/>
    <cellStyle name="20% - Accent6 8 4 8 4 2" xfId="45164"/>
    <cellStyle name="20% - Accent6 8 4 8 5" xfId="26440"/>
    <cellStyle name="20% - Accent6 8 4 8 5 2" xfId="48015"/>
    <cellStyle name="20% - Accent6 8 4 8 6" xfId="12797"/>
    <cellStyle name="20% - Accent6 8 4 8 6 2" xfId="34410"/>
    <cellStyle name="20% - Accent6 8 4 8 7" xfId="29284"/>
    <cellStyle name="20% - Accent6 8 4 9" xfId="10370"/>
    <cellStyle name="20% - Accent6 8 4 9 2" xfId="31995"/>
    <cellStyle name="20% - Accent6 8 5" xfId="342"/>
    <cellStyle name="20% - Accent6 8 5 10" xfId="13209"/>
    <cellStyle name="20% - Accent6 8 5 10 2" xfId="34821"/>
    <cellStyle name="20% - Accent6 8 5 11" xfId="15613"/>
    <cellStyle name="20% - Accent6 8 5 11 2" xfId="37207"/>
    <cellStyle name="20% - Accent6 8 5 12" xfId="18411"/>
    <cellStyle name="20% - Accent6 8 5 12 2" xfId="39990"/>
    <cellStyle name="20% - Accent6 8 5 13" xfId="21194"/>
    <cellStyle name="20% - Accent6 8 5 13 2" xfId="42773"/>
    <cellStyle name="20% - Accent6 8 5 14" xfId="24049"/>
    <cellStyle name="20% - Accent6 8 5 14 2" xfId="45624"/>
    <cellStyle name="20% - Accent6 8 5 15" xfId="10022"/>
    <cellStyle name="20% - Accent6 8 5 15 2" xfId="31662"/>
    <cellStyle name="20% - Accent6 8 5 16" xfId="5170"/>
    <cellStyle name="20% - Accent6 8 5 17" xfId="26870"/>
    <cellStyle name="20% - Accent6 8 5 18" xfId="52151"/>
    <cellStyle name="20% - Accent6 8 5 2" xfId="343"/>
    <cellStyle name="20% - Accent6 8 5 2 10" xfId="18549"/>
    <cellStyle name="20% - Accent6 8 5 2 10 2" xfId="40128"/>
    <cellStyle name="20% - Accent6 8 5 2 11" xfId="21332"/>
    <cellStyle name="20% - Accent6 8 5 2 11 2" xfId="42911"/>
    <cellStyle name="20% - Accent6 8 5 2 12" xfId="24187"/>
    <cellStyle name="20% - Accent6 8 5 2 12 2" xfId="45762"/>
    <cellStyle name="20% - Accent6 8 5 2 13" xfId="10160"/>
    <cellStyle name="20% - Accent6 8 5 2 13 2" xfId="31800"/>
    <cellStyle name="20% - Accent6 8 5 2 14" xfId="5171"/>
    <cellStyle name="20% - Accent6 8 5 2 15" xfId="26871"/>
    <cellStyle name="20% - Accent6 8 5 2 16" xfId="52152"/>
    <cellStyle name="20% - Accent6 8 5 2 2" xfId="2939"/>
    <cellStyle name="20% - Accent6 8 5 2 2 10" xfId="27313"/>
    <cellStyle name="20% - Accent6 8 5 2 2 11" xfId="52153"/>
    <cellStyle name="20% - Accent6 8 5 2 2 2" xfId="4572"/>
    <cellStyle name="20% - Accent6 8 5 2 2 2 10" xfId="52154"/>
    <cellStyle name="20% - Accent6 8 5 2 2 2 2" xfId="9121"/>
    <cellStyle name="20% - Accent6 8 5 2 2 2 2 2" xfId="14685"/>
    <cellStyle name="20% - Accent6 8 5 2 2 2 2 2 2" xfId="36297"/>
    <cellStyle name="20% - Accent6 8 5 2 2 2 2 3" xfId="30763"/>
    <cellStyle name="20% - Accent6 8 5 2 2 2 3" xfId="17132"/>
    <cellStyle name="20% - Accent6 8 5 2 2 2 3 2" xfId="38725"/>
    <cellStyle name="20% - Accent6 8 5 2 2 2 4" xfId="19929"/>
    <cellStyle name="20% - Accent6 8 5 2 2 2 4 2" xfId="41508"/>
    <cellStyle name="20% - Accent6 8 5 2 2 2 5" xfId="22714"/>
    <cellStyle name="20% - Accent6 8 5 2 2 2 5 2" xfId="44291"/>
    <cellStyle name="20% - Accent6 8 5 2 2 2 6" xfId="25567"/>
    <cellStyle name="20% - Accent6 8 5 2 2 2 6 2" xfId="47142"/>
    <cellStyle name="20% - Accent6 8 5 2 2 2 7" xfId="11914"/>
    <cellStyle name="20% - Accent6 8 5 2 2 2 7 2" xfId="33537"/>
    <cellStyle name="20% - Accent6 8 5 2 2 2 8" xfId="6700"/>
    <cellStyle name="20% - Accent6 8 5 2 2 2 9" xfId="28348"/>
    <cellStyle name="20% - Accent6 8 5 2 2 3" xfId="8086"/>
    <cellStyle name="20% - Accent6 8 5 2 2 3 2" xfId="13650"/>
    <cellStyle name="20% - Accent6 8 5 2 2 3 2 2" xfId="35262"/>
    <cellStyle name="20% - Accent6 8 5 2 2 3 3" xfId="29728"/>
    <cellStyle name="20% - Accent6 8 5 2 2 4" xfId="16097"/>
    <cellStyle name="20% - Accent6 8 5 2 2 4 2" xfId="37690"/>
    <cellStyle name="20% - Accent6 8 5 2 2 5" xfId="18894"/>
    <cellStyle name="20% - Accent6 8 5 2 2 5 2" xfId="40473"/>
    <cellStyle name="20% - Accent6 8 5 2 2 6" xfId="21677"/>
    <cellStyle name="20% - Accent6 8 5 2 2 6 2" xfId="43256"/>
    <cellStyle name="20% - Accent6 8 5 2 2 7" xfId="24532"/>
    <cellStyle name="20% - Accent6 8 5 2 2 7 2" xfId="46107"/>
    <cellStyle name="20% - Accent6 8 5 2 2 8" xfId="10879"/>
    <cellStyle name="20% - Accent6 8 5 2 2 8 2" xfId="32502"/>
    <cellStyle name="20% - Accent6 8 5 2 2 9" xfId="5616"/>
    <cellStyle name="20% - Accent6 8 5 2 3" xfId="3317"/>
    <cellStyle name="20% - Accent6 8 5 2 3 10" xfId="27658"/>
    <cellStyle name="20% - Accent6 8 5 2 3 11" xfId="52155"/>
    <cellStyle name="20% - Accent6 8 5 2 3 2" xfId="4917"/>
    <cellStyle name="20% - Accent6 8 5 2 3 2 10" xfId="52156"/>
    <cellStyle name="20% - Accent6 8 5 2 3 2 2" xfId="9466"/>
    <cellStyle name="20% - Accent6 8 5 2 3 2 2 2" xfId="15030"/>
    <cellStyle name="20% - Accent6 8 5 2 3 2 2 2 2" xfId="36642"/>
    <cellStyle name="20% - Accent6 8 5 2 3 2 2 3" xfId="31108"/>
    <cellStyle name="20% - Accent6 8 5 2 3 2 3" xfId="17477"/>
    <cellStyle name="20% - Accent6 8 5 2 3 2 3 2" xfId="39070"/>
    <cellStyle name="20% - Accent6 8 5 2 3 2 4" xfId="20274"/>
    <cellStyle name="20% - Accent6 8 5 2 3 2 4 2" xfId="41853"/>
    <cellStyle name="20% - Accent6 8 5 2 3 2 5" xfId="23059"/>
    <cellStyle name="20% - Accent6 8 5 2 3 2 5 2" xfId="44636"/>
    <cellStyle name="20% - Accent6 8 5 2 3 2 6" xfId="25912"/>
    <cellStyle name="20% - Accent6 8 5 2 3 2 6 2" xfId="47487"/>
    <cellStyle name="20% - Accent6 8 5 2 3 2 7" xfId="12259"/>
    <cellStyle name="20% - Accent6 8 5 2 3 2 7 2" xfId="33882"/>
    <cellStyle name="20% - Accent6 8 5 2 3 2 8" xfId="7047"/>
    <cellStyle name="20% - Accent6 8 5 2 3 2 9" xfId="28693"/>
    <cellStyle name="20% - Accent6 8 5 2 3 3" xfId="8431"/>
    <cellStyle name="20% - Accent6 8 5 2 3 3 2" xfId="13995"/>
    <cellStyle name="20% - Accent6 8 5 2 3 3 2 2" xfId="35607"/>
    <cellStyle name="20% - Accent6 8 5 2 3 3 3" xfId="30073"/>
    <cellStyle name="20% - Accent6 8 5 2 3 4" xfId="16442"/>
    <cellStyle name="20% - Accent6 8 5 2 3 4 2" xfId="38035"/>
    <cellStyle name="20% - Accent6 8 5 2 3 5" xfId="19239"/>
    <cellStyle name="20% - Accent6 8 5 2 3 5 2" xfId="40818"/>
    <cellStyle name="20% - Accent6 8 5 2 3 6" xfId="22024"/>
    <cellStyle name="20% - Accent6 8 5 2 3 6 2" xfId="43601"/>
    <cellStyle name="20% - Accent6 8 5 2 3 7" xfId="24877"/>
    <cellStyle name="20% - Accent6 8 5 2 3 7 2" xfId="46452"/>
    <cellStyle name="20% - Accent6 8 5 2 3 8" xfId="11224"/>
    <cellStyle name="20% - Accent6 8 5 2 3 8 2" xfId="32847"/>
    <cellStyle name="20% - Accent6 8 5 2 3 9" xfId="5961"/>
    <cellStyle name="20% - Accent6 8 5 2 4" xfId="2398"/>
    <cellStyle name="20% - Accent6 8 5 2 4 10" xfId="52157"/>
    <cellStyle name="20% - Accent6 8 5 2 4 2" xfId="4132"/>
    <cellStyle name="20% - Accent6 8 5 2 4 2 2" xfId="14245"/>
    <cellStyle name="20% - Accent6 8 5 2 4 2 2 2" xfId="35857"/>
    <cellStyle name="20% - Accent6 8 5 2 4 2 3" xfId="8681"/>
    <cellStyle name="20% - Accent6 8 5 2 4 2 4" xfId="30323"/>
    <cellStyle name="20% - Accent6 8 5 2 4 3" xfId="16692"/>
    <cellStyle name="20% - Accent6 8 5 2 4 3 2" xfId="38285"/>
    <cellStyle name="20% - Accent6 8 5 2 4 4" xfId="19489"/>
    <cellStyle name="20% - Accent6 8 5 2 4 4 2" xfId="41068"/>
    <cellStyle name="20% - Accent6 8 5 2 4 5" xfId="22274"/>
    <cellStyle name="20% - Accent6 8 5 2 4 5 2" xfId="43851"/>
    <cellStyle name="20% - Accent6 8 5 2 4 6" xfId="25127"/>
    <cellStyle name="20% - Accent6 8 5 2 4 6 2" xfId="46702"/>
    <cellStyle name="20% - Accent6 8 5 2 4 7" xfId="11474"/>
    <cellStyle name="20% - Accent6 8 5 2 4 7 2" xfId="33097"/>
    <cellStyle name="20% - Accent6 8 5 2 4 8" xfId="6211"/>
    <cellStyle name="20% - Accent6 8 5 2 4 9" xfId="27908"/>
    <cellStyle name="20% - Accent6 8 5 2 5" xfId="3590"/>
    <cellStyle name="20% - Accent6 8 5 2 5 2" xfId="9813"/>
    <cellStyle name="20% - Accent6 8 5 2 5 2 2" xfId="15375"/>
    <cellStyle name="20% - Accent6 8 5 2 5 2 2 2" xfId="36987"/>
    <cellStyle name="20% - Accent6 8 5 2 5 2 3" xfId="31453"/>
    <cellStyle name="20% - Accent6 8 5 2 5 3" xfId="17822"/>
    <cellStyle name="20% - Accent6 8 5 2 5 3 2" xfId="39415"/>
    <cellStyle name="20% - Accent6 8 5 2 5 4" xfId="20619"/>
    <cellStyle name="20% - Accent6 8 5 2 5 4 2" xfId="42198"/>
    <cellStyle name="20% - Accent6 8 5 2 5 5" xfId="23404"/>
    <cellStyle name="20% - Accent6 8 5 2 5 5 2" xfId="44981"/>
    <cellStyle name="20% - Accent6 8 5 2 5 6" xfId="26257"/>
    <cellStyle name="20% - Accent6 8 5 2 5 6 2" xfId="47832"/>
    <cellStyle name="20% - Accent6 8 5 2 5 7" xfId="12604"/>
    <cellStyle name="20% - Accent6 8 5 2 5 7 2" xfId="34227"/>
    <cellStyle name="20% - Accent6 8 5 2 5 8" xfId="7395"/>
    <cellStyle name="20% - Accent6 8 5 2 5 9" xfId="29038"/>
    <cellStyle name="20% - Accent6 8 5 2 6" xfId="7646"/>
    <cellStyle name="20% - Accent6 8 5 2 6 2" xfId="18167"/>
    <cellStyle name="20% - Accent6 8 5 2 6 2 2" xfId="39760"/>
    <cellStyle name="20% - Accent6 8 5 2 6 3" xfId="20964"/>
    <cellStyle name="20% - Accent6 8 5 2 6 3 2" xfId="42543"/>
    <cellStyle name="20% - Accent6 8 5 2 6 4" xfId="23749"/>
    <cellStyle name="20% - Accent6 8 5 2 6 4 2" xfId="45326"/>
    <cellStyle name="20% - Accent6 8 5 2 6 5" xfId="26602"/>
    <cellStyle name="20% - Accent6 8 5 2 6 5 2" xfId="48177"/>
    <cellStyle name="20% - Accent6 8 5 2 6 6" xfId="12959"/>
    <cellStyle name="20% - Accent6 8 5 2 6 6 2" xfId="34572"/>
    <cellStyle name="20% - Accent6 8 5 2 6 7" xfId="29288"/>
    <cellStyle name="20% - Accent6 8 5 2 7" xfId="10532"/>
    <cellStyle name="20% - Accent6 8 5 2 7 2" xfId="32157"/>
    <cellStyle name="20% - Accent6 8 5 2 8" xfId="13210"/>
    <cellStyle name="20% - Accent6 8 5 2 8 2" xfId="34822"/>
    <cellStyle name="20% - Accent6 8 5 2 9" xfId="15751"/>
    <cellStyle name="20% - Accent6 8 5 2 9 2" xfId="37345"/>
    <cellStyle name="20% - Accent6 8 5 3" xfId="344"/>
    <cellStyle name="20% - Accent6 8 5 3 10" xfId="18641"/>
    <cellStyle name="20% - Accent6 8 5 3 10 2" xfId="40220"/>
    <cellStyle name="20% - Accent6 8 5 3 11" xfId="21424"/>
    <cellStyle name="20% - Accent6 8 5 3 11 2" xfId="43003"/>
    <cellStyle name="20% - Accent6 8 5 3 12" xfId="24279"/>
    <cellStyle name="20% - Accent6 8 5 3 12 2" xfId="45854"/>
    <cellStyle name="20% - Accent6 8 5 3 13" xfId="10252"/>
    <cellStyle name="20% - Accent6 8 5 3 13 2" xfId="31892"/>
    <cellStyle name="20% - Accent6 8 5 3 14" xfId="5172"/>
    <cellStyle name="20% - Accent6 8 5 3 15" xfId="26872"/>
    <cellStyle name="20% - Accent6 8 5 3 16" xfId="52158"/>
    <cellStyle name="20% - Accent6 8 5 3 2" xfId="3031"/>
    <cellStyle name="20% - Accent6 8 5 3 2 10" xfId="27405"/>
    <cellStyle name="20% - Accent6 8 5 3 2 11" xfId="52159"/>
    <cellStyle name="20% - Accent6 8 5 3 2 2" xfId="4664"/>
    <cellStyle name="20% - Accent6 8 5 3 2 2 2" xfId="9213"/>
    <cellStyle name="20% - Accent6 8 5 3 2 2 2 2" xfId="14777"/>
    <cellStyle name="20% - Accent6 8 5 3 2 2 2 2 2" xfId="36389"/>
    <cellStyle name="20% - Accent6 8 5 3 2 2 2 3" xfId="30855"/>
    <cellStyle name="20% - Accent6 8 5 3 2 2 3" xfId="17224"/>
    <cellStyle name="20% - Accent6 8 5 3 2 2 3 2" xfId="38817"/>
    <cellStyle name="20% - Accent6 8 5 3 2 2 4" xfId="20021"/>
    <cellStyle name="20% - Accent6 8 5 3 2 2 4 2" xfId="41600"/>
    <cellStyle name="20% - Accent6 8 5 3 2 2 5" xfId="22806"/>
    <cellStyle name="20% - Accent6 8 5 3 2 2 5 2" xfId="44383"/>
    <cellStyle name="20% - Accent6 8 5 3 2 2 6" xfId="25659"/>
    <cellStyle name="20% - Accent6 8 5 3 2 2 6 2" xfId="47234"/>
    <cellStyle name="20% - Accent6 8 5 3 2 2 7" xfId="12006"/>
    <cellStyle name="20% - Accent6 8 5 3 2 2 7 2" xfId="33629"/>
    <cellStyle name="20% - Accent6 8 5 3 2 2 8" xfId="6792"/>
    <cellStyle name="20% - Accent6 8 5 3 2 2 9" xfId="28440"/>
    <cellStyle name="20% - Accent6 8 5 3 2 3" xfId="8178"/>
    <cellStyle name="20% - Accent6 8 5 3 2 3 2" xfId="13742"/>
    <cellStyle name="20% - Accent6 8 5 3 2 3 2 2" xfId="35354"/>
    <cellStyle name="20% - Accent6 8 5 3 2 3 3" xfId="29820"/>
    <cellStyle name="20% - Accent6 8 5 3 2 4" xfId="16189"/>
    <cellStyle name="20% - Accent6 8 5 3 2 4 2" xfId="37782"/>
    <cellStyle name="20% - Accent6 8 5 3 2 5" xfId="18986"/>
    <cellStyle name="20% - Accent6 8 5 3 2 5 2" xfId="40565"/>
    <cellStyle name="20% - Accent6 8 5 3 2 6" xfId="21769"/>
    <cellStyle name="20% - Accent6 8 5 3 2 6 2" xfId="43348"/>
    <cellStyle name="20% - Accent6 8 5 3 2 7" xfId="24624"/>
    <cellStyle name="20% - Accent6 8 5 3 2 7 2" xfId="46199"/>
    <cellStyle name="20% - Accent6 8 5 3 2 8" xfId="10971"/>
    <cellStyle name="20% - Accent6 8 5 3 2 8 2" xfId="32594"/>
    <cellStyle name="20% - Accent6 8 5 3 2 9" xfId="5708"/>
    <cellStyle name="20% - Accent6 8 5 3 3" xfId="3409"/>
    <cellStyle name="20% - Accent6 8 5 3 3 10" xfId="27750"/>
    <cellStyle name="20% - Accent6 8 5 3 3 2" xfId="5009"/>
    <cellStyle name="20% - Accent6 8 5 3 3 2 2" xfId="9558"/>
    <cellStyle name="20% - Accent6 8 5 3 3 2 2 2" xfId="15122"/>
    <cellStyle name="20% - Accent6 8 5 3 3 2 2 2 2" xfId="36734"/>
    <cellStyle name="20% - Accent6 8 5 3 3 2 2 3" xfId="31200"/>
    <cellStyle name="20% - Accent6 8 5 3 3 2 3" xfId="17569"/>
    <cellStyle name="20% - Accent6 8 5 3 3 2 3 2" xfId="39162"/>
    <cellStyle name="20% - Accent6 8 5 3 3 2 4" xfId="20366"/>
    <cellStyle name="20% - Accent6 8 5 3 3 2 4 2" xfId="41945"/>
    <cellStyle name="20% - Accent6 8 5 3 3 2 5" xfId="23151"/>
    <cellStyle name="20% - Accent6 8 5 3 3 2 5 2" xfId="44728"/>
    <cellStyle name="20% - Accent6 8 5 3 3 2 6" xfId="26004"/>
    <cellStyle name="20% - Accent6 8 5 3 3 2 6 2" xfId="47579"/>
    <cellStyle name="20% - Accent6 8 5 3 3 2 7" xfId="12351"/>
    <cellStyle name="20% - Accent6 8 5 3 3 2 7 2" xfId="33974"/>
    <cellStyle name="20% - Accent6 8 5 3 3 2 8" xfId="7139"/>
    <cellStyle name="20% - Accent6 8 5 3 3 2 9" xfId="28785"/>
    <cellStyle name="20% - Accent6 8 5 3 3 3" xfId="8523"/>
    <cellStyle name="20% - Accent6 8 5 3 3 3 2" xfId="14087"/>
    <cellStyle name="20% - Accent6 8 5 3 3 3 2 2" xfId="35699"/>
    <cellStyle name="20% - Accent6 8 5 3 3 3 3" xfId="30165"/>
    <cellStyle name="20% - Accent6 8 5 3 3 4" xfId="16534"/>
    <cellStyle name="20% - Accent6 8 5 3 3 4 2" xfId="38127"/>
    <cellStyle name="20% - Accent6 8 5 3 3 5" xfId="19331"/>
    <cellStyle name="20% - Accent6 8 5 3 3 5 2" xfId="40910"/>
    <cellStyle name="20% - Accent6 8 5 3 3 6" xfId="22116"/>
    <cellStyle name="20% - Accent6 8 5 3 3 6 2" xfId="43693"/>
    <cellStyle name="20% - Accent6 8 5 3 3 7" xfId="24969"/>
    <cellStyle name="20% - Accent6 8 5 3 3 7 2" xfId="46544"/>
    <cellStyle name="20% - Accent6 8 5 3 3 8" xfId="11316"/>
    <cellStyle name="20% - Accent6 8 5 3 3 8 2" xfId="32939"/>
    <cellStyle name="20% - Accent6 8 5 3 3 9" xfId="6053"/>
    <cellStyle name="20% - Accent6 8 5 3 4" xfId="2399"/>
    <cellStyle name="20% - Accent6 8 5 3 4 2" xfId="4133"/>
    <cellStyle name="20% - Accent6 8 5 3 4 2 2" xfId="14246"/>
    <cellStyle name="20% - Accent6 8 5 3 4 2 2 2" xfId="35858"/>
    <cellStyle name="20% - Accent6 8 5 3 4 2 3" xfId="8682"/>
    <cellStyle name="20% - Accent6 8 5 3 4 2 4" xfId="30324"/>
    <cellStyle name="20% - Accent6 8 5 3 4 3" xfId="16693"/>
    <cellStyle name="20% - Accent6 8 5 3 4 3 2" xfId="38286"/>
    <cellStyle name="20% - Accent6 8 5 3 4 4" xfId="19490"/>
    <cellStyle name="20% - Accent6 8 5 3 4 4 2" xfId="41069"/>
    <cellStyle name="20% - Accent6 8 5 3 4 5" xfId="22275"/>
    <cellStyle name="20% - Accent6 8 5 3 4 5 2" xfId="43852"/>
    <cellStyle name="20% - Accent6 8 5 3 4 6" xfId="25128"/>
    <cellStyle name="20% - Accent6 8 5 3 4 6 2" xfId="46703"/>
    <cellStyle name="20% - Accent6 8 5 3 4 7" xfId="11475"/>
    <cellStyle name="20% - Accent6 8 5 3 4 7 2" xfId="33098"/>
    <cellStyle name="20% - Accent6 8 5 3 4 8" xfId="6212"/>
    <cellStyle name="20% - Accent6 8 5 3 4 9" xfId="27909"/>
    <cellStyle name="20% - Accent6 8 5 3 5" xfId="3591"/>
    <cellStyle name="20% - Accent6 8 5 3 5 2" xfId="9905"/>
    <cellStyle name="20% - Accent6 8 5 3 5 2 2" xfId="15467"/>
    <cellStyle name="20% - Accent6 8 5 3 5 2 2 2" xfId="37079"/>
    <cellStyle name="20% - Accent6 8 5 3 5 2 3" xfId="31545"/>
    <cellStyle name="20% - Accent6 8 5 3 5 3" xfId="17914"/>
    <cellStyle name="20% - Accent6 8 5 3 5 3 2" xfId="39507"/>
    <cellStyle name="20% - Accent6 8 5 3 5 4" xfId="20711"/>
    <cellStyle name="20% - Accent6 8 5 3 5 4 2" xfId="42290"/>
    <cellStyle name="20% - Accent6 8 5 3 5 5" xfId="23496"/>
    <cellStyle name="20% - Accent6 8 5 3 5 5 2" xfId="45073"/>
    <cellStyle name="20% - Accent6 8 5 3 5 6" xfId="26349"/>
    <cellStyle name="20% - Accent6 8 5 3 5 6 2" xfId="47924"/>
    <cellStyle name="20% - Accent6 8 5 3 5 7" xfId="12696"/>
    <cellStyle name="20% - Accent6 8 5 3 5 7 2" xfId="34319"/>
    <cellStyle name="20% - Accent6 8 5 3 5 8" xfId="7487"/>
    <cellStyle name="20% - Accent6 8 5 3 5 9" xfId="29130"/>
    <cellStyle name="20% - Accent6 8 5 3 6" xfId="7647"/>
    <cellStyle name="20% - Accent6 8 5 3 6 2" xfId="18259"/>
    <cellStyle name="20% - Accent6 8 5 3 6 2 2" xfId="39852"/>
    <cellStyle name="20% - Accent6 8 5 3 6 3" xfId="21056"/>
    <cellStyle name="20% - Accent6 8 5 3 6 3 2" xfId="42635"/>
    <cellStyle name="20% - Accent6 8 5 3 6 4" xfId="23841"/>
    <cellStyle name="20% - Accent6 8 5 3 6 4 2" xfId="45418"/>
    <cellStyle name="20% - Accent6 8 5 3 6 5" xfId="26694"/>
    <cellStyle name="20% - Accent6 8 5 3 6 5 2" xfId="48269"/>
    <cellStyle name="20% - Accent6 8 5 3 6 6" xfId="13051"/>
    <cellStyle name="20% - Accent6 8 5 3 6 6 2" xfId="34664"/>
    <cellStyle name="20% - Accent6 8 5 3 6 7" xfId="29289"/>
    <cellStyle name="20% - Accent6 8 5 3 7" xfId="10624"/>
    <cellStyle name="20% - Accent6 8 5 3 7 2" xfId="32249"/>
    <cellStyle name="20% - Accent6 8 5 3 8" xfId="13211"/>
    <cellStyle name="20% - Accent6 8 5 3 8 2" xfId="34823"/>
    <cellStyle name="20% - Accent6 8 5 3 9" xfId="15843"/>
    <cellStyle name="20% - Accent6 8 5 3 9 2" xfId="37437"/>
    <cellStyle name="20% - Accent6 8 5 4" xfId="2801"/>
    <cellStyle name="20% - Accent6 8 5 4 10" xfId="27175"/>
    <cellStyle name="20% - Accent6 8 5 4 11" xfId="52160"/>
    <cellStyle name="20% - Accent6 8 5 4 2" xfId="4434"/>
    <cellStyle name="20% - Accent6 8 5 4 2 10" xfId="52161"/>
    <cellStyle name="20% - Accent6 8 5 4 2 2" xfId="8983"/>
    <cellStyle name="20% - Accent6 8 5 4 2 2 2" xfId="14547"/>
    <cellStyle name="20% - Accent6 8 5 4 2 2 2 2" xfId="36159"/>
    <cellStyle name="20% - Accent6 8 5 4 2 2 3" xfId="30625"/>
    <cellStyle name="20% - Accent6 8 5 4 2 3" xfId="16994"/>
    <cellStyle name="20% - Accent6 8 5 4 2 3 2" xfId="38587"/>
    <cellStyle name="20% - Accent6 8 5 4 2 4" xfId="19791"/>
    <cellStyle name="20% - Accent6 8 5 4 2 4 2" xfId="41370"/>
    <cellStyle name="20% - Accent6 8 5 4 2 5" xfId="22576"/>
    <cellStyle name="20% - Accent6 8 5 4 2 5 2" xfId="44153"/>
    <cellStyle name="20% - Accent6 8 5 4 2 6" xfId="25429"/>
    <cellStyle name="20% - Accent6 8 5 4 2 6 2" xfId="47004"/>
    <cellStyle name="20% - Accent6 8 5 4 2 7" xfId="11776"/>
    <cellStyle name="20% - Accent6 8 5 4 2 7 2" xfId="33399"/>
    <cellStyle name="20% - Accent6 8 5 4 2 8" xfId="6562"/>
    <cellStyle name="20% - Accent6 8 5 4 2 9" xfId="28210"/>
    <cellStyle name="20% - Accent6 8 5 4 3" xfId="7948"/>
    <cellStyle name="20% - Accent6 8 5 4 3 2" xfId="13512"/>
    <cellStyle name="20% - Accent6 8 5 4 3 2 2" xfId="35124"/>
    <cellStyle name="20% - Accent6 8 5 4 3 3" xfId="29590"/>
    <cellStyle name="20% - Accent6 8 5 4 4" xfId="15959"/>
    <cellStyle name="20% - Accent6 8 5 4 4 2" xfId="37552"/>
    <cellStyle name="20% - Accent6 8 5 4 5" xfId="18756"/>
    <cellStyle name="20% - Accent6 8 5 4 5 2" xfId="40335"/>
    <cellStyle name="20% - Accent6 8 5 4 6" xfId="21539"/>
    <cellStyle name="20% - Accent6 8 5 4 6 2" xfId="43118"/>
    <cellStyle name="20% - Accent6 8 5 4 7" xfId="24394"/>
    <cellStyle name="20% - Accent6 8 5 4 7 2" xfId="45969"/>
    <cellStyle name="20% - Accent6 8 5 4 8" xfId="10741"/>
    <cellStyle name="20% - Accent6 8 5 4 8 2" xfId="32364"/>
    <cellStyle name="20% - Accent6 8 5 4 9" xfId="5478"/>
    <cellStyle name="20% - Accent6 8 5 5" xfId="3159"/>
    <cellStyle name="20% - Accent6 8 5 5 10" xfId="27520"/>
    <cellStyle name="20% - Accent6 8 5 5 11" xfId="52162"/>
    <cellStyle name="20% - Accent6 8 5 5 2" xfId="4779"/>
    <cellStyle name="20% - Accent6 8 5 5 2 2" xfId="9328"/>
    <cellStyle name="20% - Accent6 8 5 5 2 2 2" xfId="14892"/>
    <cellStyle name="20% - Accent6 8 5 5 2 2 2 2" xfId="36504"/>
    <cellStyle name="20% - Accent6 8 5 5 2 2 3" xfId="30970"/>
    <cellStyle name="20% - Accent6 8 5 5 2 3" xfId="17339"/>
    <cellStyle name="20% - Accent6 8 5 5 2 3 2" xfId="38932"/>
    <cellStyle name="20% - Accent6 8 5 5 2 4" xfId="20136"/>
    <cellStyle name="20% - Accent6 8 5 5 2 4 2" xfId="41715"/>
    <cellStyle name="20% - Accent6 8 5 5 2 5" xfId="22921"/>
    <cellStyle name="20% - Accent6 8 5 5 2 5 2" xfId="44498"/>
    <cellStyle name="20% - Accent6 8 5 5 2 6" xfId="25774"/>
    <cellStyle name="20% - Accent6 8 5 5 2 6 2" xfId="47349"/>
    <cellStyle name="20% - Accent6 8 5 5 2 7" xfId="12121"/>
    <cellStyle name="20% - Accent6 8 5 5 2 7 2" xfId="33744"/>
    <cellStyle name="20% - Accent6 8 5 5 2 8" xfId="6909"/>
    <cellStyle name="20% - Accent6 8 5 5 2 9" xfId="28555"/>
    <cellStyle name="20% - Accent6 8 5 5 3" xfId="8293"/>
    <cellStyle name="20% - Accent6 8 5 5 3 2" xfId="13857"/>
    <cellStyle name="20% - Accent6 8 5 5 3 2 2" xfId="35469"/>
    <cellStyle name="20% - Accent6 8 5 5 3 3" xfId="29935"/>
    <cellStyle name="20% - Accent6 8 5 5 4" xfId="16304"/>
    <cellStyle name="20% - Accent6 8 5 5 4 2" xfId="37897"/>
    <cellStyle name="20% - Accent6 8 5 5 5" xfId="19101"/>
    <cellStyle name="20% - Accent6 8 5 5 5 2" xfId="40680"/>
    <cellStyle name="20% - Accent6 8 5 5 6" xfId="21886"/>
    <cellStyle name="20% - Accent6 8 5 5 6 2" xfId="43463"/>
    <cellStyle name="20% - Accent6 8 5 5 7" xfId="24739"/>
    <cellStyle name="20% - Accent6 8 5 5 7 2" xfId="46314"/>
    <cellStyle name="20% - Accent6 8 5 5 8" xfId="11086"/>
    <cellStyle name="20% - Accent6 8 5 5 8 2" xfId="32709"/>
    <cellStyle name="20% - Accent6 8 5 5 9" xfId="5823"/>
    <cellStyle name="20% - Accent6 8 5 6" xfId="2397"/>
    <cellStyle name="20% - Accent6 8 5 6 2" xfId="4131"/>
    <cellStyle name="20% - Accent6 8 5 6 2 2" xfId="14244"/>
    <cellStyle name="20% - Accent6 8 5 6 2 2 2" xfId="35856"/>
    <cellStyle name="20% - Accent6 8 5 6 2 3" xfId="8680"/>
    <cellStyle name="20% - Accent6 8 5 6 2 4" xfId="30322"/>
    <cellStyle name="20% - Accent6 8 5 6 3" xfId="16691"/>
    <cellStyle name="20% - Accent6 8 5 6 3 2" xfId="38284"/>
    <cellStyle name="20% - Accent6 8 5 6 4" xfId="19488"/>
    <cellStyle name="20% - Accent6 8 5 6 4 2" xfId="41067"/>
    <cellStyle name="20% - Accent6 8 5 6 5" xfId="22273"/>
    <cellStyle name="20% - Accent6 8 5 6 5 2" xfId="43850"/>
    <cellStyle name="20% - Accent6 8 5 6 6" xfId="25126"/>
    <cellStyle name="20% - Accent6 8 5 6 6 2" xfId="46701"/>
    <cellStyle name="20% - Accent6 8 5 6 7" xfId="11473"/>
    <cellStyle name="20% - Accent6 8 5 6 7 2" xfId="33096"/>
    <cellStyle name="20% - Accent6 8 5 6 8" xfId="6210"/>
    <cellStyle name="20% - Accent6 8 5 6 9" xfId="27907"/>
    <cellStyle name="20% - Accent6 8 5 7" xfId="3589"/>
    <cellStyle name="20% - Accent6 8 5 7 2" xfId="9675"/>
    <cellStyle name="20% - Accent6 8 5 7 2 2" xfId="15237"/>
    <cellStyle name="20% - Accent6 8 5 7 2 2 2" xfId="36849"/>
    <cellStyle name="20% - Accent6 8 5 7 2 3" xfId="31315"/>
    <cellStyle name="20% - Accent6 8 5 7 3" xfId="17684"/>
    <cellStyle name="20% - Accent6 8 5 7 3 2" xfId="39277"/>
    <cellStyle name="20% - Accent6 8 5 7 4" xfId="20481"/>
    <cellStyle name="20% - Accent6 8 5 7 4 2" xfId="42060"/>
    <cellStyle name="20% - Accent6 8 5 7 5" xfId="23266"/>
    <cellStyle name="20% - Accent6 8 5 7 5 2" xfId="44843"/>
    <cellStyle name="20% - Accent6 8 5 7 6" xfId="26119"/>
    <cellStyle name="20% - Accent6 8 5 7 6 2" xfId="47694"/>
    <cellStyle name="20% - Accent6 8 5 7 7" xfId="12466"/>
    <cellStyle name="20% - Accent6 8 5 7 7 2" xfId="34089"/>
    <cellStyle name="20% - Accent6 8 5 7 8" xfId="7257"/>
    <cellStyle name="20% - Accent6 8 5 7 9" xfId="28900"/>
    <cellStyle name="20% - Accent6 8 5 8" xfId="7645"/>
    <cellStyle name="20% - Accent6 8 5 8 2" xfId="18029"/>
    <cellStyle name="20% - Accent6 8 5 8 2 2" xfId="39622"/>
    <cellStyle name="20% - Accent6 8 5 8 3" xfId="20826"/>
    <cellStyle name="20% - Accent6 8 5 8 3 2" xfId="42405"/>
    <cellStyle name="20% - Accent6 8 5 8 4" xfId="23611"/>
    <cellStyle name="20% - Accent6 8 5 8 4 2" xfId="45188"/>
    <cellStyle name="20% - Accent6 8 5 8 5" xfId="26464"/>
    <cellStyle name="20% - Accent6 8 5 8 5 2" xfId="48039"/>
    <cellStyle name="20% - Accent6 8 5 8 6" xfId="12821"/>
    <cellStyle name="20% - Accent6 8 5 8 6 2" xfId="34434"/>
    <cellStyle name="20% - Accent6 8 5 8 7" xfId="29287"/>
    <cellStyle name="20% - Accent6 8 5 9" xfId="10394"/>
    <cellStyle name="20% - Accent6 8 5 9 2" xfId="32019"/>
    <cellStyle name="20% - Accent6 8 6" xfId="52163"/>
    <cellStyle name="20% - Accent6 8 6 2" xfId="52164"/>
    <cellStyle name="20% - Accent6 8 6 2 2" xfId="52165"/>
    <cellStyle name="20% - Accent6 8 6 3" xfId="52166"/>
    <cellStyle name="20% - Accent6 8 6 3 2" xfId="52167"/>
    <cellStyle name="20% - Accent6 8 6 4" xfId="52168"/>
    <cellStyle name="20% - Accent6 8 7" xfId="52169"/>
    <cellStyle name="20% - Accent6 8 7 2" xfId="52170"/>
    <cellStyle name="20% - Accent6 8 8" xfId="52171"/>
    <cellStyle name="20% - Accent6 8 8 2" xfId="52172"/>
    <cellStyle name="20% - Accent6 8 9" xfId="52173"/>
    <cellStyle name="20% - Accent6 8 9 2" xfId="52174"/>
    <cellStyle name="20% - Accent6 9" xfId="345"/>
    <cellStyle name="20% - Accent6 9 10" xfId="52176"/>
    <cellStyle name="20% - Accent6 9 11" xfId="52175"/>
    <cellStyle name="20% - Accent6 9 2" xfId="346"/>
    <cellStyle name="20% - Accent6 9 2 10" xfId="13212"/>
    <cellStyle name="20% - Accent6 9 2 10 2" xfId="34824"/>
    <cellStyle name="20% - Accent6 9 2 11" xfId="15547"/>
    <cellStyle name="20% - Accent6 9 2 11 2" xfId="37141"/>
    <cellStyle name="20% - Accent6 9 2 12" xfId="18345"/>
    <cellStyle name="20% - Accent6 9 2 12 2" xfId="39924"/>
    <cellStyle name="20% - Accent6 9 2 13" xfId="21128"/>
    <cellStyle name="20% - Accent6 9 2 13 2" xfId="42707"/>
    <cellStyle name="20% - Accent6 9 2 14" xfId="23983"/>
    <cellStyle name="20% - Accent6 9 2 14 2" xfId="45558"/>
    <cellStyle name="20% - Accent6 9 2 15" xfId="9956"/>
    <cellStyle name="20% - Accent6 9 2 15 2" xfId="31596"/>
    <cellStyle name="20% - Accent6 9 2 16" xfId="5173"/>
    <cellStyle name="20% - Accent6 9 2 17" xfId="26873"/>
    <cellStyle name="20% - Accent6 9 2 18" xfId="52177"/>
    <cellStyle name="20% - Accent6 9 2 2" xfId="347"/>
    <cellStyle name="20% - Accent6 9 2 2 10" xfId="18483"/>
    <cellStyle name="20% - Accent6 9 2 2 10 2" xfId="40062"/>
    <cellStyle name="20% - Accent6 9 2 2 11" xfId="21266"/>
    <cellStyle name="20% - Accent6 9 2 2 11 2" xfId="42845"/>
    <cellStyle name="20% - Accent6 9 2 2 12" xfId="24121"/>
    <cellStyle name="20% - Accent6 9 2 2 12 2" xfId="45696"/>
    <cellStyle name="20% - Accent6 9 2 2 13" xfId="10094"/>
    <cellStyle name="20% - Accent6 9 2 2 13 2" xfId="31734"/>
    <cellStyle name="20% - Accent6 9 2 2 14" xfId="5174"/>
    <cellStyle name="20% - Accent6 9 2 2 15" xfId="26874"/>
    <cellStyle name="20% - Accent6 9 2 2 16" xfId="52178"/>
    <cellStyle name="20% - Accent6 9 2 2 2" xfId="2873"/>
    <cellStyle name="20% - Accent6 9 2 2 2 10" xfId="27247"/>
    <cellStyle name="20% - Accent6 9 2 2 2 11" xfId="52179"/>
    <cellStyle name="20% - Accent6 9 2 2 2 2" xfId="4506"/>
    <cellStyle name="20% - Accent6 9 2 2 2 2 10" xfId="52180"/>
    <cellStyle name="20% - Accent6 9 2 2 2 2 2" xfId="9055"/>
    <cellStyle name="20% - Accent6 9 2 2 2 2 2 2" xfId="14619"/>
    <cellStyle name="20% - Accent6 9 2 2 2 2 2 2 2" xfId="36231"/>
    <cellStyle name="20% - Accent6 9 2 2 2 2 2 2 2 2" xfId="52183"/>
    <cellStyle name="20% - Accent6 9 2 2 2 2 2 2 3" xfId="52182"/>
    <cellStyle name="20% - Accent6 9 2 2 2 2 2 3" xfId="30697"/>
    <cellStyle name="20% - Accent6 9 2 2 2 2 2 3 2" xfId="52185"/>
    <cellStyle name="20% - Accent6 9 2 2 2 2 2 3 3" xfId="52184"/>
    <cellStyle name="20% - Accent6 9 2 2 2 2 2 4" xfId="52186"/>
    <cellStyle name="20% - Accent6 9 2 2 2 2 2 5" xfId="52181"/>
    <cellStyle name="20% - Accent6 9 2 2 2 2 3" xfId="17066"/>
    <cellStyle name="20% - Accent6 9 2 2 2 2 3 2" xfId="38659"/>
    <cellStyle name="20% - Accent6 9 2 2 2 2 3 2 2" xfId="52188"/>
    <cellStyle name="20% - Accent6 9 2 2 2 2 3 3" xfId="52187"/>
    <cellStyle name="20% - Accent6 9 2 2 2 2 4" xfId="19863"/>
    <cellStyle name="20% - Accent6 9 2 2 2 2 4 2" xfId="41442"/>
    <cellStyle name="20% - Accent6 9 2 2 2 2 4 2 2" xfId="52190"/>
    <cellStyle name="20% - Accent6 9 2 2 2 2 4 3" xfId="52189"/>
    <cellStyle name="20% - Accent6 9 2 2 2 2 5" xfId="22648"/>
    <cellStyle name="20% - Accent6 9 2 2 2 2 5 2" xfId="44225"/>
    <cellStyle name="20% - Accent6 9 2 2 2 2 5 3" xfId="52191"/>
    <cellStyle name="20% - Accent6 9 2 2 2 2 6" xfId="25501"/>
    <cellStyle name="20% - Accent6 9 2 2 2 2 6 2" xfId="47076"/>
    <cellStyle name="20% - Accent6 9 2 2 2 2 7" xfId="11848"/>
    <cellStyle name="20% - Accent6 9 2 2 2 2 7 2" xfId="33471"/>
    <cellStyle name="20% - Accent6 9 2 2 2 2 8" xfId="6634"/>
    <cellStyle name="20% - Accent6 9 2 2 2 2 9" xfId="28282"/>
    <cellStyle name="20% - Accent6 9 2 2 2 3" xfId="8020"/>
    <cellStyle name="20% - Accent6 9 2 2 2 3 2" xfId="13584"/>
    <cellStyle name="20% - Accent6 9 2 2 2 3 2 2" xfId="35196"/>
    <cellStyle name="20% - Accent6 9 2 2 2 3 2 2 2" xfId="52194"/>
    <cellStyle name="20% - Accent6 9 2 2 2 3 2 3" xfId="52193"/>
    <cellStyle name="20% - Accent6 9 2 2 2 3 3" xfId="29662"/>
    <cellStyle name="20% - Accent6 9 2 2 2 3 3 2" xfId="52196"/>
    <cellStyle name="20% - Accent6 9 2 2 2 3 3 3" xfId="52195"/>
    <cellStyle name="20% - Accent6 9 2 2 2 3 4" xfId="52197"/>
    <cellStyle name="20% - Accent6 9 2 2 2 3 5" xfId="52192"/>
    <cellStyle name="20% - Accent6 9 2 2 2 4" xfId="16031"/>
    <cellStyle name="20% - Accent6 9 2 2 2 4 2" xfId="37624"/>
    <cellStyle name="20% - Accent6 9 2 2 2 4 2 2" xfId="52199"/>
    <cellStyle name="20% - Accent6 9 2 2 2 4 3" xfId="52198"/>
    <cellStyle name="20% - Accent6 9 2 2 2 5" xfId="18828"/>
    <cellStyle name="20% - Accent6 9 2 2 2 5 2" xfId="40407"/>
    <cellStyle name="20% - Accent6 9 2 2 2 5 2 2" xfId="52201"/>
    <cellStyle name="20% - Accent6 9 2 2 2 5 3" xfId="52200"/>
    <cellStyle name="20% - Accent6 9 2 2 2 6" xfId="21611"/>
    <cellStyle name="20% - Accent6 9 2 2 2 6 2" xfId="43190"/>
    <cellStyle name="20% - Accent6 9 2 2 2 6 3" xfId="52202"/>
    <cellStyle name="20% - Accent6 9 2 2 2 7" xfId="24466"/>
    <cellStyle name="20% - Accent6 9 2 2 2 7 2" xfId="46041"/>
    <cellStyle name="20% - Accent6 9 2 2 2 8" xfId="10813"/>
    <cellStyle name="20% - Accent6 9 2 2 2 8 2" xfId="32436"/>
    <cellStyle name="20% - Accent6 9 2 2 2 9" xfId="5550"/>
    <cellStyle name="20% - Accent6 9 2 2 3" xfId="3251"/>
    <cellStyle name="20% - Accent6 9 2 2 3 10" xfId="27592"/>
    <cellStyle name="20% - Accent6 9 2 2 3 11" xfId="52203"/>
    <cellStyle name="20% - Accent6 9 2 2 3 2" xfId="4851"/>
    <cellStyle name="20% - Accent6 9 2 2 3 2 10" xfId="52204"/>
    <cellStyle name="20% - Accent6 9 2 2 3 2 2" xfId="9400"/>
    <cellStyle name="20% - Accent6 9 2 2 3 2 2 2" xfId="14964"/>
    <cellStyle name="20% - Accent6 9 2 2 3 2 2 2 2" xfId="36576"/>
    <cellStyle name="20% - Accent6 9 2 2 3 2 2 2 3" xfId="52206"/>
    <cellStyle name="20% - Accent6 9 2 2 3 2 2 3" xfId="31042"/>
    <cellStyle name="20% - Accent6 9 2 2 3 2 2 4" xfId="52205"/>
    <cellStyle name="20% - Accent6 9 2 2 3 2 3" xfId="17411"/>
    <cellStyle name="20% - Accent6 9 2 2 3 2 3 2" xfId="39004"/>
    <cellStyle name="20% - Accent6 9 2 2 3 2 3 2 2" xfId="52208"/>
    <cellStyle name="20% - Accent6 9 2 2 3 2 3 3" xfId="52207"/>
    <cellStyle name="20% - Accent6 9 2 2 3 2 4" xfId="20208"/>
    <cellStyle name="20% - Accent6 9 2 2 3 2 4 2" xfId="41787"/>
    <cellStyle name="20% - Accent6 9 2 2 3 2 4 3" xfId="52209"/>
    <cellStyle name="20% - Accent6 9 2 2 3 2 5" xfId="22993"/>
    <cellStyle name="20% - Accent6 9 2 2 3 2 5 2" xfId="44570"/>
    <cellStyle name="20% - Accent6 9 2 2 3 2 6" xfId="25846"/>
    <cellStyle name="20% - Accent6 9 2 2 3 2 6 2" xfId="47421"/>
    <cellStyle name="20% - Accent6 9 2 2 3 2 7" xfId="12193"/>
    <cellStyle name="20% - Accent6 9 2 2 3 2 7 2" xfId="33816"/>
    <cellStyle name="20% - Accent6 9 2 2 3 2 8" xfId="6981"/>
    <cellStyle name="20% - Accent6 9 2 2 3 2 9" xfId="28627"/>
    <cellStyle name="20% - Accent6 9 2 2 3 3" xfId="8365"/>
    <cellStyle name="20% - Accent6 9 2 2 3 3 2" xfId="13929"/>
    <cellStyle name="20% - Accent6 9 2 2 3 3 2 2" xfId="35541"/>
    <cellStyle name="20% - Accent6 9 2 2 3 3 2 3" xfId="52211"/>
    <cellStyle name="20% - Accent6 9 2 2 3 3 3" xfId="30007"/>
    <cellStyle name="20% - Accent6 9 2 2 3 3 4" xfId="52210"/>
    <cellStyle name="20% - Accent6 9 2 2 3 4" xfId="16376"/>
    <cellStyle name="20% - Accent6 9 2 2 3 4 2" xfId="37969"/>
    <cellStyle name="20% - Accent6 9 2 2 3 4 2 2" xfId="52213"/>
    <cellStyle name="20% - Accent6 9 2 2 3 4 3" xfId="52212"/>
    <cellStyle name="20% - Accent6 9 2 2 3 5" xfId="19173"/>
    <cellStyle name="20% - Accent6 9 2 2 3 5 2" xfId="40752"/>
    <cellStyle name="20% - Accent6 9 2 2 3 5 3" xfId="52214"/>
    <cellStyle name="20% - Accent6 9 2 2 3 6" xfId="21958"/>
    <cellStyle name="20% - Accent6 9 2 2 3 6 2" xfId="43535"/>
    <cellStyle name="20% - Accent6 9 2 2 3 7" xfId="24811"/>
    <cellStyle name="20% - Accent6 9 2 2 3 7 2" xfId="46386"/>
    <cellStyle name="20% - Accent6 9 2 2 3 8" xfId="11158"/>
    <cellStyle name="20% - Accent6 9 2 2 3 8 2" xfId="32781"/>
    <cellStyle name="20% - Accent6 9 2 2 3 9" xfId="5895"/>
    <cellStyle name="20% - Accent6 9 2 2 4" xfId="2401"/>
    <cellStyle name="20% - Accent6 9 2 2 4 10" xfId="52215"/>
    <cellStyle name="20% - Accent6 9 2 2 4 2" xfId="4135"/>
    <cellStyle name="20% - Accent6 9 2 2 4 2 2" xfId="14248"/>
    <cellStyle name="20% - Accent6 9 2 2 4 2 2 2" xfId="35860"/>
    <cellStyle name="20% - Accent6 9 2 2 4 2 2 3" xfId="52217"/>
    <cellStyle name="20% - Accent6 9 2 2 4 2 3" xfId="8684"/>
    <cellStyle name="20% - Accent6 9 2 2 4 2 4" xfId="30326"/>
    <cellStyle name="20% - Accent6 9 2 2 4 2 5" xfId="52216"/>
    <cellStyle name="20% - Accent6 9 2 2 4 3" xfId="16695"/>
    <cellStyle name="20% - Accent6 9 2 2 4 3 2" xfId="38288"/>
    <cellStyle name="20% - Accent6 9 2 2 4 3 2 2" xfId="52219"/>
    <cellStyle name="20% - Accent6 9 2 2 4 3 3" xfId="52218"/>
    <cellStyle name="20% - Accent6 9 2 2 4 4" xfId="19492"/>
    <cellStyle name="20% - Accent6 9 2 2 4 4 2" xfId="41071"/>
    <cellStyle name="20% - Accent6 9 2 2 4 4 3" xfId="52220"/>
    <cellStyle name="20% - Accent6 9 2 2 4 5" xfId="22277"/>
    <cellStyle name="20% - Accent6 9 2 2 4 5 2" xfId="43854"/>
    <cellStyle name="20% - Accent6 9 2 2 4 6" xfId="25130"/>
    <cellStyle name="20% - Accent6 9 2 2 4 6 2" xfId="46705"/>
    <cellStyle name="20% - Accent6 9 2 2 4 7" xfId="11477"/>
    <cellStyle name="20% - Accent6 9 2 2 4 7 2" xfId="33100"/>
    <cellStyle name="20% - Accent6 9 2 2 4 8" xfId="6214"/>
    <cellStyle name="20% - Accent6 9 2 2 4 9" xfId="27911"/>
    <cellStyle name="20% - Accent6 9 2 2 5" xfId="3593"/>
    <cellStyle name="20% - Accent6 9 2 2 5 10" xfId="52221"/>
    <cellStyle name="20% - Accent6 9 2 2 5 2" xfId="9747"/>
    <cellStyle name="20% - Accent6 9 2 2 5 2 2" xfId="15309"/>
    <cellStyle name="20% - Accent6 9 2 2 5 2 2 2" xfId="36921"/>
    <cellStyle name="20% - Accent6 9 2 2 5 2 3" xfId="31387"/>
    <cellStyle name="20% - Accent6 9 2 2 5 2 4" xfId="52222"/>
    <cellStyle name="20% - Accent6 9 2 2 5 3" xfId="17756"/>
    <cellStyle name="20% - Accent6 9 2 2 5 3 2" xfId="39349"/>
    <cellStyle name="20% - Accent6 9 2 2 5 4" xfId="20553"/>
    <cellStyle name="20% - Accent6 9 2 2 5 4 2" xfId="42132"/>
    <cellStyle name="20% - Accent6 9 2 2 5 5" xfId="23338"/>
    <cellStyle name="20% - Accent6 9 2 2 5 5 2" xfId="44915"/>
    <cellStyle name="20% - Accent6 9 2 2 5 6" xfId="26191"/>
    <cellStyle name="20% - Accent6 9 2 2 5 6 2" xfId="47766"/>
    <cellStyle name="20% - Accent6 9 2 2 5 7" xfId="12538"/>
    <cellStyle name="20% - Accent6 9 2 2 5 7 2" xfId="34161"/>
    <cellStyle name="20% - Accent6 9 2 2 5 8" xfId="7329"/>
    <cellStyle name="20% - Accent6 9 2 2 5 9" xfId="28972"/>
    <cellStyle name="20% - Accent6 9 2 2 6" xfId="7649"/>
    <cellStyle name="20% - Accent6 9 2 2 6 2" xfId="18101"/>
    <cellStyle name="20% - Accent6 9 2 2 6 2 2" xfId="39694"/>
    <cellStyle name="20% - Accent6 9 2 2 6 2 3" xfId="52224"/>
    <cellStyle name="20% - Accent6 9 2 2 6 3" xfId="20898"/>
    <cellStyle name="20% - Accent6 9 2 2 6 3 2" xfId="42477"/>
    <cellStyle name="20% - Accent6 9 2 2 6 4" xfId="23683"/>
    <cellStyle name="20% - Accent6 9 2 2 6 4 2" xfId="45260"/>
    <cellStyle name="20% - Accent6 9 2 2 6 5" xfId="26536"/>
    <cellStyle name="20% - Accent6 9 2 2 6 5 2" xfId="48111"/>
    <cellStyle name="20% - Accent6 9 2 2 6 6" xfId="12893"/>
    <cellStyle name="20% - Accent6 9 2 2 6 6 2" xfId="34506"/>
    <cellStyle name="20% - Accent6 9 2 2 6 7" xfId="29291"/>
    <cellStyle name="20% - Accent6 9 2 2 6 8" xfId="52223"/>
    <cellStyle name="20% - Accent6 9 2 2 7" xfId="10466"/>
    <cellStyle name="20% - Accent6 9 2 2 7 2" xfId="32091"/>
    <cellStyle name="20% - Accent6 9 2 2 7 3" xfId="52225"/>
    <cellStyle name="20% - Accent6 9 2 2 8" xfId="13213"/>
    <cellStyle name="20% - Accent6 9 2 2 8 2" xfId="34825"/>
    <cellStyle name="20% - Accent6 9 2 2 9" xfId="15685"/>
    <cellStyle name="20% - Accent6 9 2 2 9 2" xfId="37279"/>
    <cellStyle name="20% - Accent6 9 2 3" xfId="348"/>
    <cellStyle name="20% - Accent6 9 2 3 10" xfId="18575"/>
    <cellStyle name="20% - Accent6 9 2 3 10 2" xfId="40154"/>
    <cellStyle name="20% - Accent6 9 2 3 11" xfId="21358"/>
    <cellStyle name="20% - Accent6 9 2 3 11 2" xfId="42937"/>
    <cellStyle name="20% - Accent6 9 2 3 12" xfId="24213"/>
    <cellStyle name="20% - Accent6 9 2 3 12 2" xfId="45788"/>
    <cellStyle name="20% - Accent6 9 2 3 13" xfId="10186"/>
    <cellStyle name="20% - Accent6 9 2 3 13 2" xfId="31826"/>
    <cellStyle name="20% - Accent6 9 2 3 14" xfId="5175"/>
    <cellStyle name="20% - Accent6 9 2 3 15" xfId="26875"/>
    <cellStyle name="20% - Accent6 9 2 3 16" xfId="52226"/>
    <cellStyle name="20% - Accent6 9 2 3 2" xfId="2965"/>
    <cellStyle name="20% - Accent6 9 2 3 2 10" xfId="27339"/>
    <cellStyle name="20% - Accent6 9 2 3 2 11" xfId="52227"/>
    <cellStyle name="20% - Accent6 9 2 3 2 2" xfId="4598"/>
    <cellStyle name="20% - Accent6 9 2 3 2 2 10" xfId="52228"/>
    <cellStyle name="20% - Accent6 9 2 3 2 2 2" xfId="9147"/>
    <cellStyle name="20% - Accent6 9 2 3 2 2 2 2" xfId="14711"/>
    <cellStyle name="20% - Accent6 9 2 3 2 2 2 2 2" xfId="36323"/>
    <cellStyle name="20% - Accent6 9 2 3 2 2 2 2 3" xfId="52230"/>
    <cellStyle name="20% - Accent6 9 2 3 2 2 2 3" xfId="30789"/>
    <cellStyle name="20% - Accent6 9 2 3 2 2 2 4" xfId="52229"/>
    <cellStyle name="20% - Accent6 9 2 3 2 2 3" xfId="17158"/>
    <cellStyle name="20% - Accent6 9 2 3 2 2 3 2" xfId="38751"/>
    <cellStyle name="20% - Accent6 9 2 3 2 2 3 2 2" xfId="52232"/>
    <cellStyle name="20% - Accent6 9 2 3 2 2 3 3" xfId="52231"/>
    <cellStyle name="20% - Accent6 9 2 3 2 2 4" xfId="19955"/>
    <cellStyle name="20% - Accent6 9 2 3 2 2 4 2" xfId="41534"/>
    <cellStyle name="20% - Accent6 9 2 3 2 2 4 3" xfId="52233"/>
    <cellStyle name="20% - Accent6 9 2 3 2 2 5" xfId="22740"/>
    <cellStyle name="20% - Accent6 9 2 3 2 2 5 2" xfId="44317"/>
    <cellStyle name="20% - Accent6 9 2 3 2 2 6" xfId="25593"/>
    <cellStyle name="20% - Accent6 9 2 3 2 2 6 2" xfId="47168"/>
    <cellStyle name="20% - Accent6 9 2 3 2 2 7" xfId="11940"/>
    <cellStyle name="20% - Accent6 9 2 3 2 2 7 2" xfId="33563"/>
    <cellStyle name="20% - Accent6 9 2 3 2 2 8" xfId="6726"/>
    <cellStyle name="20% - Accent6 9 2 3 2 2 9" xfId="28374"/>
    <cellStyle name="20% - Accent6 9 2 3 2 3" xfId="8112"/>
    <cellStyle name="20% - Accent6 9 2 3 2 3 2" xfId="13676"/>
    <cellStyle name="20% - Accent6 9 2 3 2 3 2 2" xfId="35288"/>
    <cellStyle name="20% - Accent6 9 2 3 2 3 2 3" xfId="52235"/>
    <cellStyle name="20% - Accent6 9 2 3 2 3 3" xfId="29754"/>
    <cellStyle name="20% - Accent6 9 2 3 2 3 4" xfId="52234"/>
    <cellStyle name="20% - Accent6 9 2 3 2 4" xfId="16123"/>
    <cellStyle name="20% - Accent6 9 2 3 2 4 2" xfId="37716"/>
    <cellStyle name="20% - Accent6 9 2 3 2 4 2 2" xfId="52237"/>
    <cellStyle name="20% - Accent6 9 2 3 2 4 3" xfId="52236"/>
    <cellStyle name="20% - Accent6 9 2 3 2 5" xfId="18920"/>
    <cellStyle name="20% - Accent6 9 2 3 2 5 2" xfId="40499"/>
    <cellStyle name="20% - Accent6 9 2 3 2 5 3" xfId="52238"/>
    <cellStyle name="20% - Accent6 9 2 3 2 6" xfId="21703"/>
    <cellStyle name="20% - Accent6 9 2 3 2 6 2" xfId="43282"/>
    <cellStyle name="20% - Accent6 9 2 3 2 7" xfId="24558"/>
    <cellStyle name="20% - Accent6 9 2 3 2 7 2" xfId="46133"/>
    <cellStyle name="20% - Accent6 9 2 3 2 8" xfId="10905"/>
    <cellStyle name="20% - Accent6 9 2 3 2 8 2" xfId="32528"/>
    <cellStyle name="20% - Accent6 9 2 3 2 9" xfId="5642"/>
    <cellStyle name="20% - Accent6 9 2 3 3" xfId="3343"/>
    <cellStyle name="20% - Accent6 9 2 3 3 10" xfId="27684"/>
    <cellStyle name="20% - Accent6 9 2 3 3 11" xfId="52239"/>
    <cellStyle name="20% - Accent6 9 2 3 3 2" xfId="4943"/>
    <cellStyle name="20% - Accent6 9 2 3 3 2 10" xfId="52240"/>
    <cellStyle name="20% - Accent6 9 2 3 3 2 2" xfId="9492"/>
    <cellStyle name="20% - Accent6 9 2 3 3 2 2 2" xfId="15056"/>
    <cellStyle name="20% - Accent6 9 2 3 3 2 2 2 2" xfId="36668"/>
    <cellStyle name="20% - Accent6 9 2 3 3 2 2 3" xfId="31134"/>
    <cellStyle name="20% - Accent6 9 2 3 3 2 2 4" xfId="52241"/>
    <cellStyle name="20% - Accent6 9 2 3 3 2 3" xfId="17503"/>
    <cellStyle name="20% - Accent6 9 2 3 3 2 3 2" xfId="39096"/>
    <cellStyle name="20% - Accent6 9 2 3 3 2 4" xfId="20300"/>
    <cellStyle name="20% - Accent6 9 2 3 3 2 4 2" xfId="41879"/>
    <cellStyle name="20% - Accent6 9 2 3 3 2 5" xfId="23085"/>
    <cellStyle name="20% - Accent6 9 2 3 3 2 5 2" xfId="44662"/>
    <cellStyle name="20% - Accent6 9 2 3 3 2 6" xfId="25938"/>
    <cellStyle name="20% - Accent6 9 2 3 3 2 6 2" xfId="47513"/>
    <cellStyle name="20% - Accent6 9 2 3 3 2 7" xfId="12285"/>
    <cellStyle name="20% - Accent6 9 2 3 3 2 7 2" xfId="33908"/>
    <cellStyle name="20% - Accent6 9 2 3 3 2 8" xfId="7073"/>
    <cellStyle name="20% - Accent6 9 2 3 3 2 9" xfId="28719"/>
    <cellStyle name="20% - Accent6 9 2 3 3 3" xfId="8457"/>
    <cellStyle name="20% - Accent6 9 2 3 3 3 2" xfId="14021"/>
    <cellStyle name="20% - Accent6 9 2 3 3 3 2 2" xfId="35633"/>
    <cellStyle name="20% - Accent6 9 2 3 3 3 2 3" xfId="52243"/>
    <cellStyle name="20% - Accent6 9 2 3 3 3 3" xfId="30099"/>
    <cellStyle name="20% - Accent6 9 2 3 3 3 4" xfId="52242"/>
    <cellStyle name="20% - Accent6 9 2 3 3 4" xfId="16468"/>
    <cellStyle name="20% - Accent6 9 2 3 3 4 2" xfId="38061"/>
    <cellStyle name="20% - Accent6 9 2 3 3 4 3" xfId="52244"/>
    <cellStyle name="20% - Accent6 9 2 3 3 5" xfId="19265"/>
    <cellStyle name="20% - Accent6 9 2 3 3 5 2" xfId="40844"/>
    <cellStyle name="20% - Accent6 9 2 3 3 6" xfId="22050"/>
    <cellStyle name="20% - Accent6 9 2 3 3 6 2" xfId="43627"/>
    <cellStyle name="20% - Accent6 9 2 3 3 7" xfId="24903"/>
    <cellStyle name="20% - Accent6 9 2 3 3 7 2" xfId="46478"/>
    <cellStyle name="20% - Accent6 9 2 3 3 8" xfId="11250"/>
    <cellStyle name="20% - Accent6 9 2 3 3 8 2" xfId="32873"/>
    <cellStyle name="20% - Accent6 9 2 3 3 9" xfId="5987"/>
    <cellStyle name="20% - Accent6 9 2 3 4" xfId="2402"/>
    <cellStyle name="20% - Accent6 9 2 3 4 10" xfId="52245"/>
    <cellStyle name="20% - Accent6 9 2 3 4 2" xfId="4136"/>
    <cellStyle name="20% - Accent6 9 2 3 4 2 2" xfId="14249"/>
    <cellStyle name="20% - Accent6 9 2 3 4 2 2 2" xfId="35861"/>
    <cellStyle name="20% - Accent6 9 2 3 4 2 3" xfId="8685"/>
    <cellStyle name="20% - Accent6 9 2 3 4 2 4" xfId="30327"/>
    <cellStyle name="20% - Accent6 9 2 3 4 2 5" xfId="52246"/>
    <cellStyle name="20% - Accent6 9 2 3 4 3" xfId="16696"/>
    <cellStyle name="20% - Accent6 9 2 3 4 3 2" xfId="38289"/>
    <cellStyle name="20% - Accent6 9 2 3 4 4" xfId="19493"/>
    <cellStyle name="20% - Accent6 9 2 3 4 4 2" xfId="41072"/>
    <cellStyle name="20% - Accent6 9 2 3 4 5" xfId="22278"/>
    <cellStyle name="20% - Accent6 9 2 3 4 5 2" xfId="43855"/>
    <cellStyle name="20% - Accent6 9 2 3 4 6" xfId="25131"/>
    <cellStyle name="20% - Accent6 9 2 3 4 6 2" xfId="46706"/>
    <cellStyle name="20% - Accent6 9 2 3 4 7" xfId="11478"/>
    <cellStyle name="20% - Accent6 9 2 3 4 7 2" xfId="33101"/>
    <cellStyle name="20% - Accent6 9 2 3 4 8" xfId="6215"/>
    <cellStyle name="20% - Accent6 9 2 3 4 9" xfId="27912"/>
    <cellStyle name="20% - Accent6 9 2 3 5" xfId="3594"/>
    <cellStyle name="20% - Accent6 9 2 3 5 10" xfId="52247"/>
    <cellStyle name="20% - Accent6 9 2 3 5 2" xfId="9839"/>
    <cellStyle name="20% - Accent6 9 2 3 5 2 2" xfId="15401"/>
    <cellStyle name="20% - Accent6 9 2 3 5 2 2 2" xfId="37013"/>
    <cellStyle name="20% - Accent6 9 2 3 5 2 3" xfId="31479"/>
    <cellStyle name="20% - Accent6 9 2 3 5 2 4" xfId="52248"/>
    <cellStyle name="20% - Accent6 9 2 3 5 3" xfId="17848"/>
    <cellStyle name="20% - Accent6 9 2 3 5 3 2" xfId="39441"/>
    <cellStyle name="20% - Accent6 9 2 3 5 4" xfId="20645"/>
    <cellStyle name="20% - Accent6 9 2 3 5 4 2" xfId="42224"/>
    <cellStyle name="20% - Accent6 9 2 3 5 5" xfId="23430"/>
    <cellStyle name="20% - Accent6 9 2 3 5 5 2" xfId="45007"/>
    <cellStyle name="20% - Accent6 9 2 3 5 6" xfId="26283"/>
    <cellStyle name="20% - Accent6 9 2 3 5 6 2" xfId="47858"/>
    <cellStyle name="20% - Accent6 9 2 3 5 7" xfId="12630"/>
    <cellStyle name="20% - Accent6 9 2 3 5 7 2" xfId="34253"/>
    <cellStyle name="20% - Accent6 9 2 3 5 8" xfId="7421"/>
    <cellStyle name="20% - Accent6 9 2 3 5 9" xfId="29064"/>
    <cellStyle name="20% - Accent6 9 2 3 6" xfId="7650"/>
    <cellStyle name="20% - Accent6 9 2 3 6 2" xfId="18193"/>
    <cellStyle name="20% - Accent6 9 2 3 6 2 2" xfId="39786"/>
    <cellStyle name="20% - Accent6 9 2 3 6 3" xfId="20990"/>
    <cellStyle name="20% - Accent6 9 2 3 6 3 2" xfId="42569"/>
    <cellStyle name="20% - Accent6 9 2 3 6 4" xfId="23775"/>
    <cellStyle name="20% - Accent6 9 2 3 6 4 2" xfId="45352"/>
    <cellStyle name="20% - Accent6 9 2 3 6 5" xfId="26628"/>
    <cellStyle name="20% - Accent6 9 2 3 6 5 2" xfId="48203"/>
    <cellStyle name="20% - Accent6 9 2 3 6 6" xfId="12985"/>
    <cellStyle name="20% - Accent6 9 2 3 6 6 2" xfId="34598"/>
    <cellStyle name="20% - Accent6 9 2 3 6 7" xfId="29292"/>
    <cellStyle name="20% - Accent6 9 2 3 6 8" xfId="52249"/>
    <cellStyle name="20% - Accent6 9 2 3 7" xfId="10558"/>
    <cellStyle name="20% - Accent6 9 2 3 7 2" xfId="32183"/>
    <cellStyle name="20% - Accent6 9 2 3 8" xfId="13214"/>
    <cellStyle name="20% - Accent6 9 2 3 8 2" xfId="34826"/>
    <cellStyle name="20% - Accent6 9 2 3 9" xfId="15777"/>
    <cellStyle name="20% - Accent6 9 2 3 9 2" xfId="37371"/>
    <cellStyle name="20% - Accent6 9 2 4" xfId="2735"/>
    <cellStyle name="20% - Accent6 9 2 4 10" xfId="27109"/>
    <cellStyle name="20% - Accent6 9 2 4 11" xfId="52250"/>
    <cellStyle name="20% - Accent6 9 2 4 2" xfId="4368"/>
    <cellStyle name="20% - Accent6 9 2 4 2 10" xfId="52251"/>
    <cellStyle name="20% - Accent6 9 2 4 2 2" xfId="8917"/>
    <cellStyle name="20% - Accent6 9 2 4 2 2 2" xfId="14481"/>
    <cellStyle name="20% - Accent6 9 2 4 2 2 2 2" xfId="36093"/>
    <cellStyle name="20% - Accent6 9 2 4 2 2 2 3" xfId="52253"/>
    <cellStyle name="20% - Accent6 9 2 4 2 2 3" xfId="30559"/>
    <cellStyle name="20% - Accent6 9 2 4 2 2 4" xfId="52252"/>
    <cellStyle name="20% - Accent6 9 2 4 2 3" xfId="16928"/>
    <cellStyle name="20% - Accent6 9 2 4 2 3 2" xfId="38521"/>
    <cellStyle name="20% - Accent6 9 2 4 2 3 2 2" xfId="52255"/>
    <cellStyle name="20% - Accent6 9 2 4 2 3 3" xfId="52254"/>
    <cellStyle name="20% - Accent6 9 2 4 2 4" xfId="19725"/>
    <cellStyle name="20% - Accent6 9 2 4 2 4 2" xfId="41304"/>
    <cellStyle name="20% - Accent6 9 2 4 2 4 3" xfId="52256"/>
    <cellStyle name="20% - Accent6 9 2 4 2 5" xfId="22510"/>
    <cellStyle name="20% - Accent6 9 2 4 2 5 2" xfId="44087"/>
    <cellStyle name="20% - Accent6 9 2 4 2 6" xfId="25363"/>
    <cellStyle name="20% - Accent6 9 2 4 2 6 2" xfId="46938"/>
    <cellStyle name="20% - Accent6 9 2 4 2 7" xfId="11710"/>
    <cellStyle name="20% - Accent6 9 2 4 2 7 2" xfId="33333"/>
    <cellStyle name="20% - Accent6 9 2 4 2 8" xfId="6496"/>
    <cellStyle name="20% - Accent6 9 2 4 2 9" xfId="28144"/>
    <cellStyle name="20% - Accent6 9 2 4 3" xfId="7882"/>
    <cellStyle name="20% - Accent6 9 2 4 3 2" xfId="13446"/>
    <cellStyle name="20% - Accent6 9 2 4 3 2 2" xfId="35058"/>
    <cellStyle name="20% - Accent6 9 2 4 3 2 3" xfId="52258"/>
    <cellStyle name="20% - Accent6 9 2 4 3 3" xfId="29524"/>
    <cellStyle name="20% - Accent6 9 2 4 3 4" xfId="52257"/>
    <cellStyle name="20% - Accent6 9 2 4 4" xfId="15893"/>
    <cellStyle name="20% - Accent6 9 2 4 4 2" xfId="37486"/>
    <cellStyle name="20% - Accent6 9 2 4 4 2 2" xfId="52260"/>
    <cellStyle name="20% - Accent6 9 2 4 4 3" xfId="52259"/>
    <cellStyle name="20% - Accent6 9 2 4 5" xfId="18690"/>
    <cellStyle name="20% - Accent6 9 2 4 5 2" xfId="40269"/>
    <cellStyle name="20% - Accent6 9 2 4 5 3" xfId="52261"/>
    <cellStyle name="20% - Accent6 9 2 4 6" xfId="21473"/>
    <cellStyle name="20% - Accent6 9 2 4 6 2" xfId="43052"/>
    <cellStyle name="20% - Accent6 9 2 4 7" xfId="24328"/>
    <cellStyle name="20% - Accent6 9 2 4 7 2" xfId="45903"/>
    <cellStyle name="20% - Accent6 9 2 4 8" xfId="10675"/>
    <cellStyle name="20% - Accent6 9 2 4 8 2" xfId="32298"/>
    <cellStyle name="20% - Accent6 9 2 4 9" xfId="5412"/>
    <cellStyle name="20% - Accent6 9 2 5" xfId="3093"/>
    <cellStyle name="20% - Accent6 9 2 5 10" xfId="27454"/>
    <cellStyle name="20% - Accent6 9 2 5 11" xfId="52262"/>
    <cellStyle name="20% - Accent6 9 2 5 2" xfId="4713"/>
    <cellStyle name="20% - Accent6 9 2 5 2 10" xfId="52263"/>
    <cellStyle name="20% - Accent6 9 2 5 2 2" xfId="9262"/>
    <cellStyle name="20% - Accent6 9 2 5 2 2 2" xfId="14826"/>
    <cellStyle name="20% - Accent6 9 2 5 2 2 2 2" xfId="36438"/>
    <cellStyle name="20% - Accent6 9 2 5 2 2 3" xfId="30904"/>
    <cellStyle name="20% - Accent6 9 2 5 2 2 4" xfId="52264"/>
    <cellStyle name="20% - Accent6 9 2 5 2 3" xfId="17273"/>
    <cellStyle name="20% - Accent6 9 2 5 2 3 2" xfId="38866"/>
    <cellStyle name="20% - Accent6 9 2 5 2 4" xfId="20070"/>
    <cellStyle name="20% - Accent6 9 2 5 2 4 2" xfId="41649"/>
    <cellStyle name="20% - Accent6 9 2 5 2 5" xfId="22855"/>
    <cellStyle name="20% - Accent6 9 2 5 2 5 2" xfId="44432"/>
    <cellStyle name="20% - Accent6 9 2 5 2 6" xfId="25708"/>
    <cellStyle name="20% - Accent6 9 2 5 2 6 2" xfId="47283"/>
    <cellStyle name="20% - Accent6 9 2 5 2 7" xfId="12055"/>
    <cellStyle name="20% - Accent6 9 2 5 2 7 2" xfId="33678"/>
    <cellStyle name="20% - Accent6 9 2 5 2 8" xfId="6843"/>
    <cellStyle name="20% - Accent6 9 2 5 2 9" xfId="28489"/>
    <cellStyle name="20% - Accent6 9 2 5 3" xfId="8227"/>
    <cellStyle name="20% - Accent6 9 2 5 3 2" xfId="13791"/>
    <cellStyle name="20% - Accent6 9 2 5 3 2 2" xfId="35403"/>
    <cellStyle name="20% - Accent6 9 2 5 3 2 3" xfId="52266"/>
    <cellStyle name="20% - Accent6 9 2 5 3 3" xfId="29869"/>
    <cellStyle name="20% - Accent6 9 2 5 3 4" xfId="52265"/>
    <cellStyle name="20% - Accent6 9 2 5 4" xfId="16238"/>
    <cellStyle name="20% - Accent6 9 2 5 4 2" xfId="37831"/>
    <cellStyle name="20% - Accent6 9 2 5 4 3" xfId="52267"/>
    <cellStyle name="20% - Accent6 9 2 5 5" xfId="19035"/>
    <cellStyle name="20% - Accent6 9 2 5 5 2" xfId="40614"/>
    <cellStyle name="20% - Accent6 9 2 5 6" xfId="21820"/>
    <cellStyle name="20% - Accent6 9 2 5 6 2" xfId="43397"/>
    <cellStyle name="20% - Accent6 9 2 5 7" xfId="24673"/>
    <cellStyle name="20% - Accent6 9 2 5 7 2" xfId="46248"/>
    <cellStyle name="20% - Accent6 9 2 5 8" xfId="11020"/>
    <cellStyle name="20% - Accent6 9 2 5 8 2" xfId="32643"/>
    <cellStyle name="20% - Accent6 9 2 5 9" xfId="5757"/>
    <cellStyle name="20% - Accent6 9 2 6" xfId="2400"/>
    <cellStyle name="20% - Accent6 9 2 6 10" xfId="52268"/>
    <cellStyle name="20% - Accent6 9 2 6 2" xfId="4134"/>
    <cellStyle name="20% - Accent6 9 2 6 2 2" xfId="14247"/>
    <cellStyle name="20% - Accent6 9 2 6 2 2 2" xfId="35859"/>
    <cellStyle name="20% - Accent6 9 2 6 2 3" xfId="8683"/>
    <cellStyle name="20% - Accent6 9 2 6 2 4" xfId="30325"/>
    <cellStyle name="20% - Accent6 9 2 6 2 5" xfId="52269"/>
    <cellStyle name="20% - Accent6 9 2 6 3" xfId="16694"/>
    <cellStyle name="20% - Accent6 9 2 6 3 2" xfId="38287"/>
    <cellStyle name="20% - Accent6 9 2 6 4" xfId="19491"/>
    <cellStyle name="20% - Accent6 9 2 6 4 2" xfId="41070"/>
    <cellStyle name="20% - Accent6 9 2 6 5" xfId="22276"/>
    <cellStyle name="20% - Accent6 9 2 6 5 2" xfId="43853"/>
    <cellStyle name="20% - Accent6 9 2 6 6" xfId="25129"/>
    <cellStyle name="20% - Accent6 9 2 6 6 2" xfId="46704"/>
    <cellStyle name="20% - Accent6 9 2 6 7" xfId="11476"/>
    <cellStyle name="20% - Accent6 9 2 6 7 2" xfId="33099"/>
    <cellStyle name="20% - Accent6 9 2 6 8" xfId="6213"/>
    <cellStyle name="20% - Accent6 9 2 6 9" xfId="27910"/>
    <cellStyle name="20% - Accent6 9 2 7" xfId="3592"/>
    <cellStyle name="20% - Accent6 9 2 7 10" xfId="52270"/>
    <cellStyle name="20% - Accent6 9 2 7 2" xfId="9609"/>
    <cellStyle name="20% - Accent6 9 2 7 2 2" xfId="15171"/>
    <cellStyle name="20% - Accent6 9 2 7 2 2 2" xfId="36783"/>
    <cellStyle name="20% - Accent6 9 2 7 2 3" xfId="31249"/>
    <cellStyle name="20% - Accent6 9 2 7 2 4" xfId="52271"/>
    <cellStyle name="20% - Accent6 9 2 7 3" xfId="17618"/>
    <cellStyle name="20% - Accent6 9 2 7 3 2" xfId="39211"/>
    <cellStyle name="20% - Accent6 9 2 7 4" xfId="20415"/>
    <cellStyle name="20% - Accent6 9 2 7 4 2" xfId="41994"/>
    <cellStyle name="20% - Accent6 9 2 7 5" xfId="23200"/>
    <cellStyle name="20% - Accent6 9 2 7 5 2" xfId="44777"/>
    <cellStyle name="20% - Accent6 9 2 7 6" xfId="26053"/>
    <cellStyle name="20% - Accent6 9 2 7 6 2" xfId="47628"/>
    <cellStyle name="20% - Accent6 9 2 7 7" xfId="12400"/>
    <cellStyle name="20% - Accent6 9 2 7 7 2" xfId="34023"/>
    <cellStyle name="20% - Accent6 9 2 7 8" xfId="7191"/>
    <cellStyle name="20% - Accent6 9 2 7 9" xfId="28834"/>
    <cellStyle name="20% - Accent6 9 2 8" xfId="7648"/>
    <cellStyle name="20% - Accent6 9 2 8 2" xfId="17963"/>
    <cellStyle name="20% - Accent6 9 2 8 2 2" xfId="39556"/>
    <cellStyle name="20% - Accent6 9 2 8 3" xfId="20760"/>
    <cellStyle name="20% - Accent6 9 2 8 3 2" xfId="42339"/>
    <cellStyle name="20% - Accent6 9 2 8 4" xfId="23545"/>
    <cellStyle name="20% - Accent6 9 2 8 4 2" xfId="45122"/>
    <cellStyle name="20% - Accent6 9 2 8 5" xfId="26398"/>
    <cellStyle name="20% - Accent6 9 2 8 5 2" xfId="47973"/>
    <cellStyle name="20% - Accent6 9 2 8 6" xfId="12755"/>
    <cellStyle name="20% - Accent6 9 2 8 6 2" xfId="34368"/>
    <cellStyle name="20% - Accent6 9 2 8 7" xfId="29290"/>
    <cellStyle name="20% - Accent6 9 2 8 8" xfId="52272"/>
    <cellStyle name="20% - Accent6 9 2 9" xfId="10328"/>
    <cellStyle name="20% - Accent6 9 2 9 2" xfId="31953"/>
    <cellStyle name="20% - Accent6 9 3" xfId="349"/>
    <cellStyle name="20% - Accent6 9 3 10" xfId="13215"/>
    <cellStyle name="20% - Accent6 9 3 10 2" xfId="34827"/>
    <cellStyle name="20% - Accent6 9 3 11" xfId="15573"/>
    <cellStyle name="20% - Accent6 9 3 11 2" xfId="37167"/>
    <cellStyle name="20% - Accent6 9 3 12" xfId="18371"/>
    <cellStyle name="20% - Accent6 9 3 12 2" xfId="39950"/>
    <cellStyle name="20% - Accent6 9 3 13" xfId="21154"/>
    <cellStyle name="20% - Accent6 9 3 13 2" xfId="42733"/>
    <cellStyle name="20% - Accent6 9 3 14" xfId="24009"/>
    <cellStyle name="20% - Accent6 9 3 14 2" xfId="45584"/>
    <cellStyle name="20% - Accent6 9 3 15" xfId="9982"/>
    <cellStyle name="20% - Accent6 9 3 15 2" xfId="31622"/>
    <cellStyle name="20% - Accent6 9 3 16" xfId="5176"/>
    <cellStyle name="20% - Accent6 9 3 17" xfId="26876"/>
    <cellStyle name="20% - Accent6 9 3 18" xfId="52273"/>
    <cellStyle name="20% - Accent6 9 3 2" xfId="350"/>
    <cellStyle name="20% - Accent6 9 3 2 10" xfId="18509"/>
    <cellStyle name="20% - Accent6 9 3 2 10 2" xfId="40088"/>
    <cellStyle name="20% - Accent6 9 3 2 11" xfId="21292"/>
    <cellStyle name="20% - Accent6 9 3 2 11 2" xfId="42871"/>
    <cellStyle name="20% - Accent6 9 3 2 12" xfId="24147"/>
    <cellStyle name="20% - Accent6 9 3 2 12 2" xfId="45722"/>
    <cellStyle name="20% - Accent6 9 3 2 13" xfId="10120"/>
    <cellStyle name="20% - Accent6 9 3 2 13 2" xfId="31760"/>
    <cellStyle name="20% - Accent6 9 3 2 14" xfId="5177"/>
    <cellStyle name="20% - Accent6 9 3 2 15" xfId="26877"/>
    <cellStyle name="20% - Accent6 9 3 2 16" xfId="52274"/>
    <cellStyle name="20% - Accent6 9 3 2 2" xfId="2899"/>
    <cellStyle name="20% - Accent6 9 3 2 2 10" xfId="27273"/>
    <cellStyle name="20% - Accent6 9 3 2 2 11" xfId="52275"/>
    <cellStyle name="20% - Accent6 9 3 2 2 2" xfId="4532"/>
    <cellStyle name="20% - Accent6 9 3 2 2 2 10" xfId="52276"/>
    <cellStyle name="20% - Accent6 9 3 2 2 2 2" xfId="9081"/>
    <cellStyle name="20% - Accent6 9 3 2 2 2 2 2" xfId="14645"/>
    <cellStyle name="20% - Accent6 9 3 2 2 2 2 2 2" xfId="36257"/>
    <cellStyle name="20% - Accent6 9 3 2 2 2 2 2 3" xfId="52278"/>
    <cellStyle name="20% - Accent6 9 3 2 2 2 2 3" xfId="30723"/>
    <cellStyle name="20% - Accent6 9 3 2 2 2 2 4" xfId="52277"/>
    <cellStyle name="20% - Accent6 9 3 2 2 2 3" xfId="17092"/>
    <cellStyle name="20% - Accent6 9 3 2 2 2 3 2" xfId="38685"/>
    <cellStyle name="20% - Accent6 9 3 2 2 2 3 2 2" xfId="52280"/>
    <cellStyle name="20% - Accent6 9 3 2 2 2 3 3" xfId="52279"/>
    <cellStyle name="20% - Accent6 9 3 2 2 2 4" xfId="19889"/>
    <cellStyle name="20% - Accent6 9 3 2 2 2 4 2" xfId="41468"/>
    <cellStyle name="20% - Accent6 9 3 2 2 2 4 3" xfId="52281"/>
    <cellStyle name="20% - Accent6 9 3 2 2 2 5" xfId="22674"/>
    <cellStyle name="20% - Accent6 9 3 2 2 2 5 2" xfId="44251"/>
    <cellStyle name="20% - Accent6 9 3 2 2 2 6" xfId="25527"/>
    <cellStyle name="20% - Accent6 9 3 2 2 2 6 2" xfId="47102"/>
    <cellStyle name="20% - Accent6 9 3 2 2 2 7" xfId="11874"/>
    <cellStyle name="20% - Accent6 9 3 2 2 2 7 2" xfId="33497"/>
    <cellStyle name="20% - Accent6 9 3 2 2 2 8" xfId="6660"/>
    <cellStyle name="20% - Accent6 9 3 2 2 2 9" xfId="28308"/>
    <cellStyle name="20% - Accent6 9 3 2 2 3" xfId="8046"/>
    <cellStyle name="20% - Accent6 9 3 2 2 3 2" xfId="13610"/>
    <cellStyle name="20% - Accent6 9 3 2 2 3 2 2" xfId="35222"/>
    <cellStyle name="20% - Accent6 9 3 2 2 3 2 3" xfId="52283"/>
    <cellStyle name="20% - Accent6 9 3 2 2 3 3" xfId="29688"/>
    <cellStyle name="20% - Accent6 9 3 2 2 3 4" xfId="52282"/>
    <cellStyle name="20% - Accent6 9 3 2 2 4" xfId="16057"/>
    <cellStyle name="20% - Accent6 9 3 2 2 4 2" xfId="37650"/>
    <cellStyle name="20% - Accent6 9 3 2 2 4 2 2" xfId="52285"/>
    <cellStyle name="20% - Accent6 9 3 2 2 4 3" xfId="52284"/>
    <cellStyle name="20% - Accent6 9 3 2 2 5" xfId="18854"/>
    <cellStyle name="20% - Accent6 9 3 2 2 5 2" xfId="40433"/>
    <cellStyle name="20% - Accent6 9 3 2 2 5 3" xfId="52286"/>
    <cellStyle name="20% - Accent6 9 3 2 2 6" xfId="21637"/>
    <cellStyle name="20% - Accent6 9 3 2 2 6 2" xfId="43216"/>
    <cellStyle name="20% - Accent6 9 3 2 2 7" xfId="24492"/>
    <cellStyle name="20% - Accent6 9 3 2 2 7 2" xfId="46067"/>
    <cellStyle name="20% - Accent6 9 3 2 2 8" xfId="10839"/>
    <cellStyle name="20% - Accent6 9 3 2 2 8 2" xfId="32462"/>
    <cellStyle name="20% - Accent6 9 3 2 2 9" xfId="5576"/>
    <cellStyle name="20% - Accent6 9 3 2 3" xfId="3277"/>
    <cellStyle name="20% - Accent6 9 3 2 3 10" xfId="27618"/>
    <cellStyle name="20% - Accent6 9 3 2 3 11" xfId="52287"/>
    <cellStyle name="20% - Accent6 9 3 2 3 2" xfId="4877"/>
    <cellStyle name="20% - Accent6 9 3 2 3 2 10" xfId="52288"/>
    <cellStyle name="20% - Accent6 9 3 2 3 2 2" xfId="9426"/>
    <cellStyle name="20% - Accent6 9 3 2 3 2 2 2" xfId="14990"/>
    <cellStyle name="20% - Accent6 9 3 2 3 2 2 2 2" xfId="36602"/>
    <cellStyle name="20% - Accent6 9 3 2 3 2 2 3" xfId="31068"/>
    <cellStyle name="20% - Accent6 9 3 2 3 2 2 4" xfId="52289"/>
    <cellStyle name="20% - Accent6 9 3 2 3 2 3" xfId="17437"/>
    <cellStyle name="20% - Accent6 9 3 2 3 2 3 2" xfId="39030"/>
    <cellStyle name="20% - Accent6 9 3 2 3 2 4" xfId="20234"/>
    <cellStyle name="20% - Accent6 9 3 2 3 2 4 2" xfId="41813"/>
    <cellStyle name="20% - Accent6 9 3 2 3 2 5" xfId="23019"/>
    <cellStyle name="20% - Accent6 9 3 2 3 2 5 2" xfId="44596"/>
    <cellStyle name="20% - Accent6 9 3 2 3 2 6" xfId="25872"/>
    <cellStyle name="20% - Accent6 9 3 2 3 2 6 2" xfId="47447"/>
    <cellStyle name="20% - Accent6 9 3 2 3 2 7" xfId="12219"/>
    <cellStyle name="20% - Accent6 9 3 2 3 2 7 2" xfId="33842"/>
    <cellStyle name="20% - Accent6 9 3 2 3 2 8" xfId="7007"/>
    <cellStyle name="20% - Accent6 9 3 2 3 2 9" xfId="28653"/>
    <cellStyle name="20% - Accent6 9 3 2 3 3" xfId="8391"/>
    <cellStyle name="20% - Accent6 9 3 2 3 3 2" xfId="13955"/>
    <cellStyle name="20% - Accent6 9 3 2 3 3 2 2" xfId="35567"/>
    <cellStyle name="20% - Accent6 9 3 2 3 3 2 3" xfId="52291"/>
    <cellStyle name="20% - Accent6 9 3 2 3 3 3" xfId="30033"/>
    <cellStyle name="20% - Accent6 9 3 2 3 3 4" xfId="52290"/>
    <cellStyle name="20% - Accent6 9 3 2 3 4" xfId="16402"/>
    <cellStyle name="20% - Accent6 9 3 2 3 4 2" xfId="37995"/>
    <cellStyle name="20% - Accent6 9 3 2 3 4 3" xfId="52292"/>
    <cellStyle name="20% - Accent6 9 3 2 3 5" xfId="19199"/>
    <cellStyle name="20% - Accent6 9 3 2 3 5 2" xfId="40778"/>
    <cellStyle name="20% - Accent6 9 3 2 3 6" xfId="21984"/>
    <cellStyle name="20% - Accent6 9 3 2 3 6 2" xfId="43561"/>
    <cellStyle name="20% - Accent6 9 3 2 3 7" xfId="24837"/>
    <cellStyle name="20% - Accent6 9 3 2 3 7 2" xfId="46412"/>
    <cellStyle name="20% - Accent6 9 3 2 3 8" xfId="11184"/>
    <cellStyle name="20% - Accent6 9 3 2 3 8 2" xfId="32807"/>
    <cellStyle name="20% - Accent6 9 3 2 3 9" xfId="5921"/>
    <cellStyle name="20% - Accent6 9 3 2 4" xfId="2404"/>
    <cellStyle name="20% - Accent6 9 3 2 4 10" xfId="52293"/>
    <cellStyle name="20% - Accent6 9 3 2 4 2" xfId="4138"/>
    <cellStyle name="20% - Accent6 9 3 2 4 2 2" xfId="14251"/>
    <cellStyle name="20% - Accent6 9 3 2 4 2 2 2" xfId="35863"/>
    <cellStyle name="20% - Accent6 9 3 2 4 2 3" xfId="8687"/>
    <cellStyle name="20% - Accent6 9 3 2 4 2 4" xfId="30329"/>
    <cellStyle name="20% - Accent6 9 3 2 4 2 5" xfId="52294"/>
    <cellStyle name="20% - Accent6 9 3 2 4 3" xfId="16698"/>
    <cellStyle name="20% - Accent6 9 3 2 4 3 2" xfId="38291"/>
    <cellStyle name="20% - Accent6 9 3 2 4 4" xfId="19495"/>
    <cellStyle name="20% - Accent6 9 3 2 4 4 2" xfId="41074"/>
    <cellStyle name="20% - Accent6 9 3 2 4 5" xfId="22280"/>
    <cellStyle name="20% - Accent6 9 3 2 4 5 2" xfId="43857"/>
    <cellStyle name="20% - Accent6 9 3 2 4 6" xfId="25133"/>
    <cellStyle name="20% - Accent6 9 3 2 4 6 2" xfId="46708"/>
    <cellStyle name="20% - Accent6 9 3 2 4 7" xfId="11480"/>
    <cellStyle name="20% - Accent6 9 3 2 4 7 2" xfId="33103"/>
    <cellStyle name="20% - Accent6 9 3 2 4 8" xfId="6217"/>
    <cellStyle name="20% - Accent6 9 3 2 4 9" xfId="27914"/>
    <cellStyle name="20% - Accent6 9 3 2 5" xfId="3596"/>
    <cellStyle name="20% - Accent6 9 3 2 5 10" xfId="52295"/>
    <cellStyle name="20% - Accent6 9 3 2 5 2" xfId="9773"/>
    <cellStyle name="20% - Accent6 9 3 2 5 2 2" xfId="15335"/>
    <cellStyle name="20% - Accent6 9 3 2 5 2 2 2" xfId="36947"/>
    <cellStyle name="20% - Accent6 9 3 2 5 2 3" xfId="31413"/>
    <cellStyle name="20% - Accent6 9 3 2 5 2 4" xfId="52296"/>
    <cellStyle name="20% - Accent6 9 3 2 5 3" xfId="17782"/>
    <cellStyle name="20% - Accent6 9 3 2 5 3 2" xfId="39375"/>
    <cellStyle name="20% - Accent6 9 3 2 5 4" xfId="20579"/>
    <cellStyle name="20% - Accent6 9 3 2 5 4 2" xfId="42158"/>
    <cellStyle name="20% - Accent6 9 3 2 5 5" xfId="23364"/>
    <cellStyle name="20% - Accent6 9 3 2 5 5 2" xfId="44941"/>
    <cellStyle name="20% - Accent6 9 3 2 5 6" xfId="26217"/>
    <cellStyle name="20% - Accent6 9 3 2 5 6 2" xfId="47792"/>
    <cellStyle name="20% - Accent6 9 3 2 5 7" xfId="12564"/>
    <cellStyle name="20% - Accent6 9 3 2 5 7 2" xfId="34187"/>
    <cellStyle name="20% - Accent6 9 3 2 5 8" xfId="7355"/>
    <cellStyle name="20% - Accent6 9 3 2 5 9" xfId="28998"/>
    <cellStyle name="20% - Accent6 9 3 2 6" xfId="7652"/>
    <cellStyle name="20% - Accent6 9 3 2 6 2" xfId="18127"/>
    <cellStyle name="20% - Accent6 9 3 2 6 2 2" xfId="39720"/>
    <cellStyle name="20% - Accent6 9 3 2 6 3" xfId="20924"/>
    <cellStyle name="20% - Accent6 9 3 2 6 3 2" xfId="42503"/>
    <cellStyle name="20% - Accent6 9 3 2 6 4" xfId="23709"/>
    <cellStyle name="20% - Accent6 9 3 2 6 4 2" xfId="45286"/>
    <cellStyle name="20% - Accent6 9 3 2 6 5" xfId="26562"/>
    <cellStyle name="20% - Accent6 9 3 2 6 5 2" xfId="48137"/>
    <cellStyle name="20% - Accent6 9 3 2 6 6" xfId="12919"/>
    <cellStyle name="20% - Accent6 9 3 2 6 6 2" xfId="34532"/>
    <cellStyle name="20% - Accent6 9 3 2 6 7" xfId="29294"/>
    <cellStyle name="20% - Accent6 9 3 2 6 8" xfId="52297"/>
    <cellStyle name="20% - Accent6 9 3 2 7" xfId="10492"/>
    <cellStyle name="20% - Accent6 9 3 2 7 2" xfId="32117"/>
    <cellStyle name="20% - Accent6 9 3 2 8" xfId="13216"/>
    <cellStyle name="20% - Accent6 9 3 2 8 2" xfId="34828"/>
    <cellStyle name="20% - Accent6 9 3 2 9" xfId="15711"/>
    <cellStyle name="20% - Accent6 9 3 2 9 2" xfId="37305"/>
    <cellStyle name="20% - Accent6 9 3 3" xfId="351"/>
    <cellStyle name="20% - Accent6 9 3 3 10" xfId="18601"/>
    <cellStyle name="20% - Accent6 9 3 3 10 2" xfId="40180"/>
    <cellStyle name="20% - Accent6 9 3 3 11" xfId="21384"/>
    <cellStyle name="20% - Accent6 9 3 3 11 2" xfId="42963"/>
    <cellStyle name="20% - Accent6 9 3 3 12" xfId="24239"/>
    <cellStyle name="20% - Accent6 9 3 3 12 2" xfId="45814"/>
    <cellStyle name="20% - Accent6 9 3 3 13" xfId="10212"/>
    <cellStyle name="20% - Accent6 9 3 3 13 2" xfId="31852"/>
    <cellStyle name="20% - Accent6 9 3 3 14" xfId="5178"/>
    <cellStyle name="20% - Accent6 9 3 3 15" xfId="26878"/>
    <cellStyle name="20% - Accent6 9 3 3 16" xfId="52298"/>
    <cellStyle name="20% - Accent6 9 3 3 2" xfId="2991"/>
    <cellStyle name="20% - Accent6 9 3 3 2 10" xfId="27365"/>
    <cellStyle name="20% - Accent6 9 3 3 2 11" xfId="52299"/>
    <cellStyle name="20% - Accent6 9 3 3 2 2" xfId="4624"/>
    <cellStyle name="20% - Accent6 9 3 3 2 2 10" xfId="52300"/>
    <cellStyle name="20% - Accent6 9 3 3 2 2 2" xfId="9173"/>
    <cellStyle name="20% - Accent6 9 3 3 2 2 2 2" xfId="14737"/>
    <cellStyle name="20% - Accent6 9 3 3 2 2 2 2 2" xfId="36349"/>
    <cellStyle name="20% - Accent6 9 3 3 2 2 2 3" xfId="30815"/>
    <cellStyle name="20% - Accent6 9 3 3 2 2 2 4" xfId="52301"/>
    <cellStyle name="20% - Accent6 9 3 3 2 2 3" xfId="17184"/>
    <cellStyle name="20% - Accent6 9 3 3 2 2 3 2" xfId="38777"/>
    <cellStyle name="20% - Accent6 9 3 3 2 2 4" xfId="19981"/>
    <cellStyle name="20% - Accent6 9 3 3 2 2 4 2" xfId="41560"/>
    <cellStyle name="20% - Accent6 9 3 3 2 2 5" xfId="22766"/>
    <cellStyle name="20% - Accent6 9 3 3 2 2 5 2" xfId="44343"/>
    <cellStyle name="20% - Accent6 9 3 3 2 2 6" xfId="25619"/>
    <cellStyle name="20% - Accent6 9 3 3 2 2 6 2" xfId="47194"/>
    <cellStyle name="20% - Accent6 9 3 3 2 2 7" xfId="11966"/>
    <cellStyle name="20% - Accent6 9 3 3 2 2 7 2" xfId="33589"/>
    <cellStyle name="20% - Accent6 9 3 3 2 2 8" xfId="6752"/>
    <cellStyle name="20% - Accent6 9 3 3 2 2 9" xfId="28400"/>
    <cellStyle name="20% - Accent6 9 3 3 2 3" xfId="8138"/>
    <cellStyle name="20% - Accent6 9 3 3 2 3 2" xfId="13702"/>
    <cellStyle name="20% - Accent6 9 3 3 2 3 2 2" xfId="35314"/>
    <cellStyle name="20% - Accent6 9 3 3 2 3 2 3" xfId="52303"/>
    <cellStyle name="20% - Accent6 9 3 3 2 3 3" xfId="29780"/>
    <cellStyle name="20% - Accent6 9 3 3 2 3 4" xfId="52302"/>
    <cellStyle name="20% - Accent6 9 3 3 2 4" xfId="16149"/>
    <cellStyle name="20% - Accent6 9 3 3 2 4 2" xfId="37742"/>
    <cellStyle name="20% - Accent6 9 3 3 2 4 3" xfId="52304"/>
    <cellStyle name="20% - Accent6 9 3 3 2 5" xfId="18946"/>
    <cellStyle name="20% - Accent6 9 3 3 2 5 2" xfId="40525"/>
    <cellStyle name="20% - Accent6 9 3 3 2 6" xfId="21729"/>
    <cellStyle name="20% - Accent6 9 3 3 2 6 2" xfId="43308"/>
    <cellStyle name="20% - Accent6 9 3 3 2 7" xfId="24584"/>
    <cellStyle name="20% - Accent6 9 3 3 2 7 2" xfId="46159"/>
    <cellStyle name="20% - Accent6 9 3 3 2 8" xfId="10931"/>
    <cellStyle name="20% - Accent6 9 3 3 2 8 2" xfId="32554"/>
    <cellStyle name="20% - Accent6 9 3 3 2 9" xfId="5668"/>
    <cellStyle name="20% - Accent6 9 3 3 3" xfId="3369"/>
    <cellStyle name="20% - Accent6 9 3 3 3 10" xfId="27710"/>
    <cellStyle name="20% - Accent6 9 3 3 3 11" xfId="52305"/>
    <cellStyle name="20% - Accent6 9 3 3 3 2" xfId="4969"/>
    <cellStyle name="20% - Accent6 9 3 3 3 2 10" xfId="52306"/>
    <cellStyle name="20% - Accent6 9 3 3 3 2 2" xfId="9518"/>
    <cellStyle name="20% - Accent6 9 3 3 3 2 2 2" xfId="15082"/>
    <cellStyle name="20% - Accent6 9 3 3 3 2 2 2 2" xfId="36694"/>
    <cellStyle name="20% - Accent6 9 3 3 3 2 2 3" xfId="31160"/>
    <cellStyle name="20% - Accent6 9 3 3 3 2 3" xfId="17529"/>
    <cellStyle name="20% - Accent6 9 3 3 3 2 3 2" xfId="39122"/>
    <cellStyle name="20% - Accent6 9 3 3 3 2 4" xfId="20326"/>
    <cellStyle name="20% - Accent6 9 3 3 3 2 4 2" xfId="41905"/>
    <cellStyle name="20% - Accent6 9 3 3 3 2 5" xfId="23111"/>
    <cellStyle name="20% - Accent6 9 3 3 3 2 5 2" xfId="44688"/>
    <cellStyle name="20% - Accent6 9 3 3 3 2 6" xfId="25964"/>
    <cellStyle name="20% - Accent6 9 3 3 3 2 6 2" xfId="47539"/>
    <cellStyle name="20% - Accent6 9 3 3 3 2 7" xfId="12311"/>
    <cellStyle name="20% - Accent6 9 3 3 3 2 7 2" xfId="33934"/>
    <cellStyle name="20% - Accent6 9 3 3 3 2 8" xfId="7099"/>
    <cellStyle name="20% - Accent6 9 3 3 3 2 9" xfId="28745"/>
    <cellStyle name="20% - Accent6 9 3 3 3 3" xfId="8483"/>
    <cellStyle name="20% - Accent6 9 3 3 3 3 2" xfId="14047"/>
    <cellStyle name="20% - Accent6 9 3 3 3 3 2 2" xfId="35659"/>
    <cellStyle name="20% - Accent6 9 3 3 3 3 3" xfId="30125"/>
    <cellStyle name="20% - Accent6 9 3 3 3 4" xfId="16494"/>
    <cellStyle name="20% - Accent6 9 3 3 3 4 2" xfId="38087"/>
    <cellStyle name="20% - Accent6 9 3 3 3 5" xfId="19291"/>
    <cellStyle name="20% - Accent6 9 3 3 3 5 2" xfId="40870"/>
    <cellStyle name="20% - Accent6 9 3 3 3 6" xfId="22076"/>
    <cellStyle name="20% - Accent6 9 3 3 3 6 2" xfId="43653"/>
    <cellStyle name="20% - Accent6 9 3 3 3 7" xfId="24929"/>
    <cellStyle name="20% - Accent6 9 3 3 3 7 2" xfId="46504"/>
    <cellStyle name="20% - Accent6 9 3 3 3 8" xfId="11276"/>
    <cellStyle name="20% - Accent6 9 3 3 3 8 2" xfId="32899"/>
    <cellStyle name="20% - Accent6 9 3 3 3 9" xfId="6013"/>
    <cellStyle name="20% - Accent6 9 3 3 4" xfId="2405"/>
    <cellStyle name="20% - Accent6 9 3 3 4 10" xfId="52307"/>
    <cellStyle name="20% - Accent6 9 3 3 4 2" xfId="4139"/>
    <cellStyle name="20% - Accent6 9 3 3 4 2 2" xfId="14252"/>
    <cellStyle name="20% - Accent6 9 3 3 4 2 2 2" xfId="35864"/>
    <cellStyle name="20% - Accent6 9 3 3 4 2 3" xfId="8688"/>
    <cellStyle name="20% - Accent6 9 3 3 4 2 4" xfId="30330"/>
    <cellStyle name="20% - Accent6 9 3 3 4 2 5" xfId="52308"/>
    <cellStyle name="20% - Accent6 9 3 3 4 3" xfId="16699"/>
    <cellStyle name="20% - Accent6 9 3 3 4 3 2" xfId="38292"/>
    <cellStyle name="20% - Accent6 9 3 3 4 4" xfId="19496"/>
    <cellStyle name="20% - Accent6 9 3 3 4 4 2" xfId="41075"/>
    <cellStyle name="20% - Accent6 9 3 3 4 5" xfId="22281"/>
    <cellStyle name="20% - Accent6 9 3 3 4 5 2" xfId="43858"/>
    <cellStyle name="20% - Accent6 9 3 3 4 6" xfId="25134"/>
    <cellStyle name="20% - Accent6 9 3 3 4 6 2" xfId="46709"/>
    <cellStyle name="20% - Accent6 9 3 3 4 7" xfId="11481"/>
    <cellStyle name="20% - Accent6 9 3 3 4 7 2" xfId="33104"/>
    <cellStyle name="20% - Accent6 9 3 3 4 8" xfId="6218"/>
    <cellStyle name="20% - Accent6 9 3 3 4 9" xfId="27915"/>
    <cellStyle name="20% - Accent6 9 3 3 5" xfId="3597"/>
    <cellStyle name="20% - Accent6 9 3 3 5 10" xfId="52309"/>
    <cellStyle name="20% - Accent6 9 3 3 5 2" xfId="9865"/>
    <cellStyle name="20% - Accent6 9 3 3 5 2 2" xfId="15427"/>
    <cellStyle name="20% - Accent6 9 3 3 5 2 2 2" xfId="37039"/>
    <cellStyle name="20% - Accent6 9 3 3 5 2 3" xfId="31505"/>
    <cellStyle name="20% - Accent6 9 3 3 5 3" xfId="17874"/>
    <cellStyle name="20% - Accent6 9 3 3 5 3 2" xfId="39467"/>
    <cellStyle name="20% - Accent6 9 3 3 5 4" xfId="20671"/>
    <cellStyle name="20% - Accent6 9 3 3 5 4 2" xfId="42250"/>
    <cellStyle name="20% - Accent6 9 3 3 5 5" xfId="23456"/>
    <cellStyle name="20% - Accent6 9 3 3 5 5 2" xfId="45033"/>
    <cellStyle name="20% - Accent6 9 3 3 5 6" xfId="26309"/>
    <cellStyle name="20% - Accent6 9 3 3 5 6 2" xfId="47884"/>
    <cellStyle name="20% - Accent6 9 3 3 5 7" xfId="12656"/>
    <cellStyle name="20% - Accent6 9 3 3 5 7 2" xfId="34279"/>
    <cellStyle name="20% - Accent6 9 3 3 5 8" xfId="7447"/>
    <cellStyle name="20% - Accent6 9 3 3 5 9" xfId="29090"/>
    <cellStyle name="20% - Accent6 9 3 3 6" xfId="7653"/>
    <cellStyle name="20% - Accent6 9 3 3 6 2" xfId="18219"/>
    <cellStyle name="20% - Accent6 9 3 3 6 2 2" xfId="39812"/>
    <cellStyle name="20% - Accent6 9 3 3 6 3" xfId="21016"/>
    <cellStyle name="20% - Accent6 9 3 3 6 3 2" xfId="42595"/>
    <cellStyle name="20% - Accent6 9 3 3 6 4" xfId="23801"/>
    <cellStyle name="20% - Accent6 9 3 3 6 4 2" xfId="45378"/>
    <cellStyle name="20% - Accent6 9 3 3 6 5" xfId="26654"/>
    <cellStyle name="20% - Accent6 9 3 3 6 5 2" xfId="48229"/>
    <cellStyle name="20% - Accent6 9 3 3 6 6" xfId="13011"/>
    <cellStyle name="20% - Accent6 9 3 3 6 6 2" xfId="34624"/>
    <cellStyle name="20% - Accent6 9 3 3 6 7" xfId="29295"/>
    <cellStyle name="20% - Accent6 9 3 3 7" xfId="10584"/>
    <cellStyle name="20% - Accent6 9 3 3 7 2" xfId="32209"/>
    <cellStyle name="20% - Accent6 9 3 3 8" xfId="13217"/>
    <cellStyle name="20% - Accent6 9 3 3 8 2" xfId="34829"/>
    <cellStyle name="20% - Accent6 9 3 3 9" xfId="15803"/>
    <cellStyle name="20% - Accent6 9 3 3 9 2" xfId="37397"/>
    <cellStyle name="20% - Accent6 9 3 4" xfId="2761"/>
    <cellStyle name="20% - Accent6 9 3 4 10" xfId="27135"/>
    <cellStyle name="20% - Accent6 9 3 4 11" xfId="52310"/>
    <cellStyle name="20% - Accent6 9 3 4 2" xfId="4394"/>
    <cellStyle name="20% - Accent6 9 3 4 2 10" xfId="52311"/>
    <cellStyle name="20% - Accent6 9 3 4 2 2" xfId="8943"/>
    <cellStyle name="20% - Accent6 9 3 4 2 2 2" xfId="14507"/>
    <cellStyle name="20% - Accent6 9 3 4 2 2 2 2" xfId="36119"/>
    <cellStyle name="20% - Accent6 9 3 4 2 2 3" xfId="30585"/>
    <cellStyle name="20% - Accent6 9 3 4 2 2 4" xfId="52312"/>
    <cellStyle name="20% - Accent6 9 3 4 2 3" xfId="16954"/>
    <cellStyle name="20% - Accent6 9 3 4 2 3 2" xfId="38547"/>
    <cellStyle name="20% - Accent6 9 3 4 2 4" xfId="19751"/>
    <cellStyle name="20% - Accent6 9 3 4 2 4 2" xfId="41330"/>
    <cellStyle name="20% - Accent6 9 3 4 2 5" xfId="22536"/>
    <cellStyle name="20% - Accent6 9 3 4 2 5 2" xfId="44113"/>
    <cellStyle name="20% - Accent6 9 3 4 2 6" xfId="25389"/>
    <cellStyle name="20% - Accent6 9 3 4 2 6 2" xfId="46964"/>
    <cellStyle name="20% - Accent6 9 3 4 2 7" xfId="11736"/>
    <cellStyle name="20% - Accent6 9 3 4 2 7 2" xfId="33359"/>
    <cellStyle name="20% - Accent6 9 3 4 2 8" xfId="6522"/>
    <cellStyle name="20% - Accent6 9 3 4 2 9" xfId="28170"/>
    <cellStyle name="20% - Accent6 9 3 4 3" xfId="7908"/>
    <cellStyle name="20% - Accent6 9 3 4 3 2" xfId="13472"/>
    <cellStyle name="20% - Accent6 9 3 4 3 2 2" xfId="35084"/>
    <cellStyle name="20% - Accent6 9 3 4 3 2 3" xfId="52314"/>
    <cellStyle name="20% - Accent6 9 3 4 3 3" xfId="29550"/>
    <cellStyle name="20% - Accent6 9 3 4 3 4" xfId="52313"/>
    <cellStyle name="20% - Accent6 9 3 4 4" xfId="15919"/>
    <cellStyle name="20% - Accent6 9 3 4 4 2" xfId="37512"/>
    <cellStyle name="20% - Accent6 9 3 4 4 3" xfId="52315"/>
    <cellStyle name="20% - Accent6 9 3 4 5" xfId="18716"/>
    <cellStyle name="20% - Accent6 9 3 4 5 2" xfId="40295"/>
    <cellStyle name="20% - Accent6 9 3 4 6" xfId="21499"/>
    <cellStyle name="20% - Accent6 9 3 4 6 2" xfId="43078"/>
    <cellStyle name="20% - Accent6 9 3 4 7" xfId="24354"/>
    <cellStyle name="20% - Accent6 9 3 4 7 2" xfId="45929"/>
    <cellStyle name="20% - Accent6 9 3 4 8" xfId="10701"/>
    <cellStyle name="20% - Accent6 9 3 4 8 2" xfId="32324"/>
    <cellStyle name="20% - Accent6 9 3 4 9" xfId="5438"/>
    <cellStyle name="20% - Accent6 9 3 5" xfId="3119"/>
    <cellStyle name="20% - Accent6 9 3 5 10" xfId="27480"/>
    <cellStyle name="20% - Accent6 9 3 5 11" xfId="52316"/>
    <cellStyle name="20% - Accent6 9 3 5 2" xfId="4739"/>
    <cellStyle name="20% - Accent6 9 3 5 2 10" xfId="52317"/>
    <cellStyle name="20% - Accent6 9 3 5 2 2" xfId="9288"/>
    <cellStyle name="20% - Accent6 9 3 5 2 2 2" xfId="14852"/>
    <cellStyle name="20% - Accent6 9 3 5 2 2 2 2" xfId="36464"/>
    <cellStyle name="20% - Accent6 9 3 5 2 2 3" xfId="30930"/>
    <cellStyle name="20% - Accent6 9 3 5 2 3" xfId="17299"/>
    <cellStyle name="20% - Accent6 9 3 5 2 3 2" xfId="38892"/>
    <cellStyle name="20% - Accent6 9 3 5 2 4" xfId="20096"/>
    <cellStyle name="20% - Accent6 9 3 5 2 4 2" xfId="41675"/>
    <cellStyle name="20% - Accent6 9 3 5 2 5" xfId="22881"/>
    <cellStyle name="20% - Accent6 9 3 5 2 5 2" xfId="44458"/>
    <cellStyle name="20% - Accent6 9 3 5 2 6" xfId="25734"/>
    <cellStyle name="20% - Accent6 9 3 5 2 6 2" xfId="47309"/>
    <cellStyle name="20% - Accent6 9 3 5 2 7" xfId="12081"/>
    <cellStyle name="20% - Accent6 9 3 5 2 7 2" xfId="33704"/>
    <cellStyle name="20% - Accent6 9 3 5 2 8" xfId="6869"/>
    <cellStyle name="20% - Accent6 9 3 5 2 9" xfId="28515"/>
    <cellStyle name="20% - Accent6 9 3 5 3" xfId="8253"/>
    <cellStyle name="20% - Accent6 9 3 5 3 2" xfId="13817"/>
    <cellStyle name="20% - Accent6 9 3 5 3 2 2" xfId="35429"/>
    <cellStyle name="20% - Accent6 9 3 5 3 3" xfId="29895"/>
    <cellStyle name="20% - Accent6 9 3 5 4" xfId="16264"/>
    <cellStyle name="20% - Accent6 9 3 5 4 2" xfId="37857"/>
    <cellStyle name="20% - Accent6 9 3 5 5" xfId="19061"/>
    <cellStyle name="20% - Accent6 9 3 5 5 2" xfId="40640"/>
    <cellStyle name="20% - Accent6 9 3 5 6" xfId="21846"/>
    <cellStyle name="20% - Accent6 9 3 5 6 2" xfId="43423"/>
    <cellStyle name="20% - Accent6 9 3 5 7" xfId="24699"/>
    <cellStyle name="20% - Accent6 9 3 5 7 2" xfId="46274"/>
    <cellStyle name="20% - Accent6 9 3 5 8" xfId="11046"/>
    <cellStyle name="20% - Accent6 9 3 5 8 2" xfId="32669"/>
    <cellStyle name="20% - Accent6 9 3 5 9" xfId="5783"/>
    <cellStyle name="20% - Accent6 9 3 6" xfId="2403"/>
    <cellStyle name="20% - Accent6 9 3 6 10" xfId="52318"/>
    <cellStyle name="20% - Accent6 9 3 6 2" xfId="4137"/>
    <cellStyle name="20% - Accent6 9 3 6 2 2" xfId="14250"/>
    <cellStyle name="20% - Accent6 9 3 6 2 2 2" xfId="35862"/>
    <cellStyle name="20% - Accent6 9 3 6 2 3" xfId="8686"/>
    <cellStyle name="20% - Accent6 9 3 6 2 4" xfId="30328"/>
    <cellStyle name="20% - Accent6 9 3 6 2 5" xfId="52319"/>
    <cellStyle name="20% - Accent6 9 3 6 3" xfId="16697"/>
    <cellStyle name="20% - Accent6 9 3 6 3 2" xfId="38290"/>
    <cellStyle name="20% - Accent6 9 3 6 4" xfId="19494"/>
    <cellStyle name="20% - Accent6 9 3 6 4 2" xfId="41073"/>
    <cellStyle name="20% - Accent6 9 3 6 5" xfId="22279"/>
    <cellStyle name="20% - Accent6 9 3 6 5 2" xfId="43856"/>
    <cellStyle name="20% - Accent6 9 3 6 6" xfId="25132"/>
    <cellStyle name="20% - Accent6 9 3 6 6 2" xfId="46707"/>
    <cellStyle name="20% - Accent6 9 3 6 7" xfId="11479"/>
    <cellStyle name="20% - Accent6 9 3 6 7 2" xfId="33102"/>
    <cellStyle name="20% - Accent6 9 3 6 8" xfId="6216"/>
    <cellStyle name="20% - Accent6 9 3 6 9" xfId="27913"/>
    <cellStyle name="20% - Accent6 9 3 7" xfId="3595"/>
    <cellStyle name="20% - Accent6 9 3 7 10" xfId="52320"/>
    <cellStyle name="20% - Accent6 9 3 7 2" xfId="9635"/>
    <cellStyle name="20% - Accent6 9 3 7 2 2" xfId="15197"/>
    <cellStyle name="20% - Accent6 9 3 7 2 2 2" xfId="36809"/>
    <cellStyle name="20% - Accent6 9 3 7 2 3" xfId="31275"/>
    <cellStyle name="20% - Accent6 9 3 7 3" xfId="17644"/>
    <cellStyle name="20% - Accent6 9 3 7 3 2" xfId="39237"/>
    <cellStyle name="20% - Accent6 9 3 7 4" xfId="20441"/>
    <cellStyle name="20% - Accent6 9 3 7 4 2" xfId="42020"/>
    <cellStyle name="20% - Accent6 9 3 7 5" xfId="23226"/>
    <cellStyle name="20% - Accent6 9 3 7 5 2" xfId="44803"/>
    <cellStyle name="20% - Accent6 9 3 7 6" xfId="26079"/>
    <cellStyle name="20% - Accent6 9 3 7 6 2" xfId="47654"/>
    <cellStyle name="20% - Accent6 9 3 7 7" xfId="12426"/>
    <cellStyle name="20% - Accent6 9 3 7 7 2" xfId="34049"/>
    <cellStyle name="20% - Accent6 9 3 7 8" xfId="7217"/>
    <cellStyle name="20% - Accent6 9 3 7 9" xfId="28860"/>
    <cellStyle name="20% - Accent6 9 3 8" xfId="7651"/>
    <cellStyle name="20% - Accent6 9 3 8 2" xfId="17989"/>
    <cellStyle name="20% - Accent6 9 3 8 2 2" xfId="39582"/>
    <cellStyle name="20% - Accent6 9 3 8 3" xfId="20786"/>
    <cellStyle name="20% - Accent6 9 3 8 3 2" xfId="42365"/>
    <cellStyle name="20% - Accent6 9 3 8 4" xfId="23571"/>
    <cellStyle name="20% - Accent6 9 3 8 4 2" xfId="45148"/>
    <cellStyle name="20% - Accent6 9 3 8 5" xfId="26424"/>
    <cellStyle name="20% - Accent6 9 3 8 5 2" xfId="47999"/>
    <cellStyle name="20% - Accent6 9 3 8 6" xfId="12781"/>
    <cellStyle name="20% - Accent6 9 3 8 6 2" xfId="34394"/>
    <cellStyle name="20% - Accent6 9 3 8 7" xfId="29293"/>
    <cellStyle name="20% - Accent6 9 3 9" xfId="10354"/>
    <cellStyle name="20% - Accent6 9 3 9 2" xfId="31979"/>
    <cellStyle name="20% - Accent6 9 4" xfId="352"/>
    <cellStyle name="20% - Accent6 9 4 10" xfId="13218"/>
    <cellStyle name="20% - Accent6 9 4 10 2" xfId="34830"/>
    <cellStyle name="20% - Accent6 9 4 11" xfId="15597"/>
    <cellStyle name="20% - Accent6 9 4 11 2" xfId="37191"/>
    <cellStyle name="20% - Accent6 9 4 12" xfId="18395"/>
    <cellStyle name="20% - Accent6 9 4 12 2" xfId="39974"/>
    <cellStyle name="20% - Accent6 9 4 13" xfId="21178"/>
    <cellStyle name="20% - Accent6 9 4 13 2" xfId="42757"/>
    <cellStyle name="20% - Accent6 9 4 14" xfId="24033"/>
    <cellStyle name="20% - Accent6 9 4 14 2" xfId="45608"/>
    <cellStyle name="20% - Accent6 9 4 15" xfId="10006"/>
    <cellStyle name="20% - Accent6 9 4 15 2" xfId="31646"/>
    <cellStyle name="20% - Accent6 9 4 16" xfId="5179"/>
    <cellStyle name="20% - Accent6 9 4 17" xfId="26879"/>
    <cellStyle name="20% - Accent6 9 4 18" xfId="52321"/>
    <cellStyle name="20% - Accent6 9 4 2" xfId="353"/>
    <cellStyle name="20% - Accent6 9 4 2 10" xfId="18533"/>
    <cellStyle name="20% - Accent6 9 4 2 10 2" xfId="40112"/>
    <cellStyle name="20% - Accent6 9 4 2 11" xfId="21316"/>
    <cellStyle name="20% - Accent6 9 4 2 11 2" xfId="42895"/>
    <cellStyle name="20% - Accent6 9 4 2 12" xfId="24171"/>
    <cellStyle name="20% - Accent6 9 4 2 12 2" xfId="45746"/>
    <cellStyle name="20% - Accent6 9 4 2 13" xfId="10144"/>
    <cellStyle name="20% - Accent6 9 4 2 13 2" xfId="31784"/>
    <cellStyle name="20% - Accent6 9 4 2 14" xfId="5180"/>
    <cellStyle name="20% - Accent6 9 4 2 15" xfId="26880"/>
    <cellStyle name="20% - Accent6 9 4 2 16" xfId="52322"/>
    <cellStyle name="20% - Accent6 9 4 2 2" xfId="2923"/>
    <cellStyle name="20% - Accent6 9 4 2 2 10" xfId="27297"/>
    <cellStyle name="20% - Accent6 9 4 2 2 11" xfId="52323"/>
    <cellStyle name="20% - Accent6 9 4 2 2 2" xfId="4556"/>
    <cellStyle name="20% - Accent6 9 4 2 2 2 10" xfId="52324"/>
    <cellStyle name="20% - Accent6 9 4 2 2 2 2" xfId="9105"/>
    <cellStyle name="20% - Accent6 9 4 2 2 2 2 2" xfId="14669"/>
    <cellStyle name="20% - Accent6 9 4 2 2 2 2 2 2" xfId="36281"/>
    <cellStyle name="20% - Accent6 9 4 2 2 2 2 3" xfId="30747"/>
    <cellStyle name="20% - Accent6 9 4 2 2 2 2 4" xfId="52325"/>
    <cellStyle name="20% - Accent6 9 4 2 2 2 3" xfId="17116"/>
    <cellStyle name="20% - Accent6 9 4 2 2 2 3 2" xfId="38709"/>
    <cellStyle name="20% - Accent6 9 4 2 2 2 4" xfId="19913"/>
    <cellStyle name="20% - Accent6 9 4 2 2 2 4 2" xfId="41492"/>
    <cellStyle name="20% - Accent6 9 4 2 2 2 5" xfId="22698"/>
    <cellStyle name="20% - Accent6 9 4 2 2 2 5 2" xfId="44275"/>
    <cellStyle name="20% - Accent6 9 4 2 2 2 6" xfId="25551"/>
    <cellStyle name="20% - Accent6 9 4 2 2 2 6 2" xfId="47126"/>
    <cellStyle name="20% - Accent6 9 4 2 2 2 7" xfId="11898"/>
    <cellStyle name="20% - Accent6 9 4 2 2 2 7 2" xfId="33521"/>
    <cellStyle name="20% - Accent6 9 4 2 2 2 8" xfId="6684"/>
    <cellStyle name="20% - Accent6 9 4 2 2 2 9" xfId="28332"/>
    <cellStyle name="20% - Accent6 9 4 2 2 3" xfId="8070"/>
    <cellStyle name="20% - Accent6 9 4 2 2 3 2" xfId="13634"/>
    <cellStyle name="20% - Accent6 9 4 2 2 3 2 2" xfId="35246"/>
    <cellStyle name="20% - Accent6 9 4 2 2 3 2 3" xfId="52327"/>
    <cellStyle name="20% - Accent6 9 4 2 2 3 3" xfId="29712"/>
    <cellStyle name="20% - Accent6 9 4 2 2 3 4" xfId="52326"/>
    <cellStyle name="20% - Accent6 9 4 2 2 4" xfId="16081"/>
    <cellStyle name="20% - Accent6 9 4 2 2 4 2" xfId="37674"/>
    <cellStyle name="20% - Accent6 9 4 2 2 4 3" xfId="52328"/>
    <cellStyle name="20% - Accent6 9 4 2 2 5" xfId="18878"/>
    <cellStyle name="20% - Accent6 9 4 2 2 5 2" xfId="40457"/>
    <cellStyle name="20% - Accent6 9 4 2 2 6" xfId="21661"/>
    <cellStyle name="20% - Accent6 9 4 2 2 6 2" xfId="43240"/>
    <cellStyle name="20% - Accent6 9 4 2 2 7" xfId="24516"/>
    <cellStyle name="20% - Accent6 9 4 2 2 7 2" xfId="46091"/>
    <cellStyle name="20% - Accent6 9 4 2 2 8" xfId="10863"/>
    <cellStyle name="20% - Accent6 9 4 2 2 8 2" xfId="32486"/>
    <cellStyle name="20% - Accent6 9 4 2 2 9" xfId="5600"/>
    <cellStyle name="20% - Accent6 9 4 2 3" xfId="3301"/>
    <cellStyle name="20% - Accent6 9 4 2 3 10" xfId="27642"/>
    <cellStyle name="20% - Accent6 9 4 2 3 11" xfId="52329"/>
    <cellStyle name="20% - Accent6 9 4 2 3 2" xfId="4901"/>
    <cellStyle name="20% - Accent6 9 4 2 3 2 10" xfId="52330"/>
    <cellStyle name="20% - Accent6 9 4 2 3 2 2" xfId="9450"/>
    <cellStyle name="20% - Accent6 9 4 2 3 2 2 2" xfId="15014"/>
    <cellStyle name="20% - Accent6 9 4 2 3 2 2 2 2" xfId="36626"/>
    <cellStyle name="20% - Accent6 9 4 2 3 2 2 3" xfId="31092"/>
    <cellStyle name="20% - Accent6 9 4 2 3 2 3" xfId="17461"/>
    <cellStyle name="20% - Accent6 9 4 2 3 2 3 2" xfId="39054"/>
    <cellStyle name="20% - Accent6 9 4 2 3 2 4" xfId="20258"/>
    <cellStyle name="20% - Accent6 9 4 2 3 2 4 2" xfId="41837"/>
    <cellStyle name="20% - Accent6 9 4 2 3 2 5" xfId="23043"/>
    <cellStyle name="20% - Accent6 9 4 2 3 2 5 2" xfId="44620"/>
    <cellStyle name="20% - Accent6 9 4 2 3 2 6" xfId="25896"/>
    <cellStyle name="20% - Accent6 9 4 2 3 2 6 2" xfId="47471"/>
    <cellStyle name="20% - Accent6 9 4 2 3 2 7" xfId="12243"/>
    <cellStyle name="20% - Accent6 9 4 2 3 2 7 2" xfId="33866"/>
    <cellStyle name="20% - Accent6 9 4 2 3 2 8" xfId="7031"/>
    <cellStyle name="20% - Accent6 9 4 2 3 2 9" xfId="28677"/>
    <cellStyle name="20% - Accent6 9 4 2 3 3" xfId="8415"/>
    <cellStyle name="20% - Accent6 9 4 2 3 3 2" xfId="13979"/>
    <cellStyle name="20% - Accent6 9 4 2 3 3 2 2" xfId="35591"/>
    <cellStyle name="20% - Accent6 9 4 2 3 3 3" xfId="30057"/>
    <cellStyle name="20% - Accent6 9 4 2 3 4" xfId="16426"/>
    <cellStyle name="20% - Accent6 9 4 2 3 4 2" xfId="38019"/>
    <cellStyle name="20% - Accent6 9 4 2 3 5" xfId="19223"/>
    <cellStyle name="20% - Accent6 9 4 2 3 5 2" xfId="40802"/>
    <cellStyle name="20% - Accent6 9 4 2 3 6" xfId="22008"/>
    <cellStyle name="20% - Accent6 9 4 2 3 6 2" xfId="43585"/>
    <cellStyle name="20% - Accent6 9 4 2 3 7" xfId="24861"/>
    <cellStyle name="20% - Accent6 9 4 2 3 7 2" xfId="46436"/>
    <cellStyle name="20% - Accent6 9 4 2 3 8" xfId="11208"/>
    <cellStyle name="20% - Accent6 9 4 2 3 8 2" xfId="32831"/>
    <cellStyle name="20% - Accent6 9 4 2 3 9" xfId="5945"/>
    <cellStyle name="20% - Accent6 9 4 2 4" xfId="2407"/>
    <cellStyle name="20% - Accent6 9 4 2 4 10" xfId="52331"/>
    <cellStyle name="20% - Accent6 9 4 2 4 2" xfId="4141"/>
    <cellStyle name="20% - Accent6 9 4 2 4 2 2" xfId="14254"/>
    <cellStyle name="20% - Accent6 9 4 2 4 2 2 2" xfId="35866"/>
    <cellStyle name="20% - Accent6 9 4 2 4 2 3" xfId="8690"/>
    <cellStyle name="20% - Accent6 9 4 2 4 2 4" xfId="30332"/>
    <cellStyle name="20% - Accent6 9 4 2 4 2 5" xfId="52332"/>
    <cellStyle name="20% - Accent6 9 4 2 4 3" xfId="16701"/>
    <cellStyle name="20% - Accent6 9 4 2 4 3 2" xfId="38294"/>
    <cellStyle name="20% - Accent6 9 4 2 4 4" xfId="19498"/>
    <cellStyle name="20% - Accent6 9 4 2 4 4 2" xfId="41077"/>
    <cellStyle name="20% - Accent6 9 4 2 4 5" xfId="22283"/>
    <cellStyle name="20% - Accent6 9 4 2 4 5 2" xfId="43860"/>
    <cellStyle name="20% - Accent6 9 4 2 4 6" xfId="25136"/>
    <cellStyle name="20% - Accent6 9 4 2 4 6 2" xfId="46711"/>
    <cellStyle name="20% - Accent6 9 4 2 4 7" xfId="11483"/>
    <cellStyle name="20% - Accent6 9 4 2 4 7 2" xfId="33106"/>
    <cellStyle name="20% - Accent6 9 4 2 4 8" xfId="6220"/>
    <cellStyle name="20% - Accent6 9 4 2 4 9" xfId="27917"/>
    <cellStyle name="20% - Accent6 9 4 2 5" xfId="3599"/>
    <cellStyle name="20% - Accent6 9 4 2 5 10" xfId="52333"/>
    <cellStyle name="20% - Accent6 9 4 2 5 2" xfId="9797"/>
    <cellStyle name="20% - Accent6 9 4 2 5 2 2" xfId="15359"/>
    <cellStyle name="20% - Accent6 9 4 2 5 2 2 2" xfId="36971"/>
    <cellStyle name="20% - Accent6 9 4 2 5 2 3" xfId="31437"/>
    <cellStyle name="20% - Accent6 9 4 2 5 3" xfId="17806"/>
    <cellStyle name="20% - Accent6 9 4 2 5 3 2" xfId="39399"/>
    <cellStyle name="20% - Accent6 9 4 2 5 4" xfId="20603"/>
    <cellStyle name="20% - Accent6 9 4 2 5 4 2" xfId="42182"/>
    <cellStyle name="20% - Accent6 9 4 2 5 5" xfId="23388"/>
    <cellStyle name="20% - Accent6 9 4 2 5 5 2" xfId="44965"/>
    <cellStyle name="20% - Accent6 9 4 2 5 6" xfId="26241"/>
    <cellStyle name="20% - Accent6 9 4 2 5 6 2" xfId="47816"/>
    <cellStyle name="20% - Accent6 9 4 2 5 7" xfId="12588"/>
    <cellStyle name="20% - Accent6 9 4 2 5 7 2" xfId="34211"/>
    <cellStyle name="20% - Accent6 9 4 2 5 8" xfId="7379"/>
    <cellStyle name="20% - Accent6 9 4 2 5 9" xfId="29022"/>
    <cellStyle name="20% - Accent6 9 4 2 6" xfId="7655"/>
    <cellStyle name="20% - Accent6 9 4 2 6 2" xfId="18151"/>
    <cellStyle name="20% - Accent6 9 4 2 6 2 2" xfId="39744"/>
    <cellStyle name="20% - Accent6 9 4 2 6 3" xfId="20948"/>
    <cellStyle name="20% - Accent6 9 4 2 6 3 2" xfId="42527"/>
    <cellStyle name="20% - Accent6 9 4 2 6 4" xfId="23733"/>
    <cellStyle name="20% - Accent6 9 4 2 6 4 2" xfId="45310"/>
    <cellStyle name="20% - Accent6 9 4 2 6 5" xfId="26586"/>
    <cellStyle name="20% - Accent6 9 4 2 6 5 2" xfId="48161"/>
    <cellStyle name="20% - Accent6 9 4 2 6 6" xfId="12943"/>
    <cellStyle name="20% - Accent6 9 4 2 6 6 2" xfId="34556"/>
    <cellStyle name="20% - Accent6 9 4 2 6 7" xfId="29297"/>
    <cellStyle name="20% - Accent6 9 4 2 7" xfId="10516"/>
    <cellStyle name="20% - Accent6 9 4 2 7 2" xfId="32141"/>
    <cellStyle name="20% - Accent6 9 4 2 8" xfId="13219"/>
    <cellStyle name="20% - Accent6 9 4 2 8 2" xfId="34831"/>
    <cellStyle name="20% - Accent6 9 4 2 9" xfId="15735"/>
    <cellStyle name="20% - Accent6 9 4 2 9 2" xfId="37329"/>
    <cellStyle name="20% - Accent6 9 4 3" xfId="354"/>
    <cellStyle name="20% - Accent6 9 4 3 10" xfId="18625"/>
    <cellStyle name="20% - Accent6 9 4 3 10 2" xfId="40204"/>
    <cellStyle name="20% - Accent6 9 4 3 11" xfId="21408"/>
    <cellStyle name="20% - Accent6 9 4 3 11 2" xfId="42987"/>
    <cellStyle name="20% - Accent6 9 4 3 12" xfId="24263"/>
    <cellStyle name="20% - Accent6 9 4 3 12 2" xfId="45838"/>
    <cellStyle name="20% - Accent6 9 4 3 13" xfId="10236"/>
    <cellStyle name="20% - Accent6 9 4 3 13 2" xfId="31876"/>
    <cellStyle name="20% - Accent6 9 4 3 14" xfId="5181"/>
    <cellStyle name="20% - Accent6 9 4 3 15" xfId="26881"/>
    <cellStyle name="20% - Accent6 9 4 3 16" xfId="52334"/>
    <cellStyle name="20% - Accent6 9 4 3 2" xfId="3015"/>
    <cellStyle name="20% - Accent6 9 4 3 2 10" xfId="27389"/>
    <cellStyle name="20% - Accent6 9 4 3 2 11" xfId="52335"/>
    <cellStyle name="20% - Accent6 9 4 3 2 2" xfId="4648"/>
    <cellStyle name="20% - Accent6 9 4 3 2 2 10" xfId="52336"/>
    <cellStyle name="20% - Accent6 9 4 3 2 2 2" xfId="9197"/>
    <cellStyle name="20% - Accent6 9 4 3 2 2 2 2" xfId="14761"/>
    <cellStyle name="20% - Accent6 9 4 3 2 2 2 2 2" xfId="36373"/>
    <cellStyle name="20% - Accent6 9 4 3 2 2 2 3" xfId="30839"/>
    <cellStyle name="20% - Accent6 9 4 3 2 2 3" xfId="17208"/>
    <cellStyle name="20% - Accent6 9 4 3 2 2 3 2" xfId="38801"/>
    <cellStyle name="20% - Accent6 9 4 3 2 2 4" xfId="20005"/>
    <cellStyle name="20% - Accent6 9 4 3 2 2 4 2" xfId="41584"/>
    <cellStyle name="20% - Accent6 9 4 3 2 2 5" xfId="22790"/>
    <cellStyle name="20% - Accent6 9 4 3 2 2 5 2" xfId="44367"/>
    <cellStyle name="20% - Accent6 9 4 3 2 2 6" xfId="25643"/>
    <cellStyle name="20% - Accent6 9 4 3 2 2 6 2" xfId="47218"/>
    <cellStyle name="20% - Accent6 9 4 3 2 2 7" xfId="11990"/>
    <cellStyle name="20% - Accent6 9 4 3 2 2 7 2" xfId="33613"/>
    <cellStyle name="20% - Accent6 9 4 3 2 2 8" xfId="6776"/>
    <cellStyle name="20% - Accent6 9 4 3 2 2 9" xfId="28424"/>
    <cellStyle name="20% - Accent6 9 4 3 2 3" xfId="8162"/>
    <cellStyle name="20% - Accent6 9 4 3 2 3 2" xfId="13726"/>
    <cellStyle name="20% - Accent6 9 4 3 2 3 2 2" xfId="35338"/>
    <cellStyle name="20% - Accent6 9 4 3 2 3 3" xfId="29804"/>
    <cellStyle name="20% - Accent6 9 4 3 2 4" xfId="16173"/>
    <cellStyle name="20% - Accent6 9 4 3 2 4 2" xfId="37766"/>
    <cellStyle name="20% - Accent6 9 4 3 2 5" xfId="18970"/>
    <cellStyle name="20% - Accent6 9 4 3 2 5 2" xfId="40549"/>
    <cellStyle name="20% - Accent6 9 4 3 2 6" xfId="21753"/>
    <cellStyle name="20% - Accent6 9 4 3 2 6 2" xfId="43332"/>
    <cellStyle name="20% - Accent6 9 4 3 2 7" xfId="24608"/>
    <cellStyle name="20% - Accent6 9 4 3 2 7 2" xfId="46183"/>
    <cellStyle name="20% - Accent6 9 4 3 2 8" xfId="10955"/>
    <cellStyle name="20% - Accent6 9 4 3 2 8 2" xfId="32578"/>
    <cellStyle name="20% - Accent6 9 4 3 2 9" xfId="5692"/>
    <cellStyle name="20% - Accent6 9 4 3 3" xfId="3393"/>
    <cellStyle name="20% - Accent6 9 4 3 3 10" xfId="27734"/>
    <cellStyle name="20% - Accent6 9 4 3 3 11" xfId="52337"/>
    <cellStyle name="20% - Accent6 9 4 3 3 2" xfId="4993"/>
    <cellStyle name="20% - Accent6 9 4 3 3 2 10" xfId="52338"/>
    <cellStyle name="20% - Accent6 9 4 3 3 2 2" xfId="9542"/>
    <cellStyle name="20% - Accent6 9 4 3 3 2 2 2" xfId="15106"/>
    <cellStyle name="20% - Accent6 9 4 3 3 2 2 2 2" xfId="36718"/>
    <cellStyle name="20% - Accent6 9 4 3 3 2 2 3" xfId="31184"/>
    <cellStyle name="20% - Accent6 9 4 3 3 2 3" xfId="17553"/>
    <cellStyle name="20% - Accent6 9 4 3 3 2 3 2" xfId="39146"/>
    <cellStyle name="20% - Accent6 9 4 3 3 2 4" xfId="20350"/>
    <cellStyle name="20% - Accent6 9 4 3 3 2 4 2" xfId="41929"/>
    <cellStyle name="20% - Accent6 9 4 3 3 2 5" xfId="23135"/>
    <cellStyle name="20% - Accent6 9 4 3 3 2 5 2" xfId="44712"/>
    <cellStyle name="20% - Accent6 9 4 3 3 2 6" xfId="25988"/>
    <cellStyle name="20% - Accent6 9 4 3 3 2 6 2" xfId="47563"/>
    <cellStyle name="20% - Accent6 9 4 3 3 2 7" xfId="12335"/>
    <cellStyle name="20% - Accent6 9 4 3 3 2 7 2" xfId="33958"/>
    <cellStyle name="20% - Accent6 9 4 3 3 2 8" xfId="7123"/>
    <cellStyle name="20% - Accent6 9 4 3 3 2 9" xfId="28769"/>
    <cellStyle name="20% - Accent6 9 4 3 3 3" xfId="8507"/>
    <cellStyle name="20% - Accent6 9 4 3 3 3 2" xfId="14071"/>
    <cellStyle name="20% - Accent6 9 4 3 3 3 2 2" xfId="35683"/>
    <cellStyle name="20% - Accent6 9 4 3 3 3 3" xfId="30149"/>
    <cellStyle name="20% - Accent6 9 4 3 3 4" xfId="16518"/>
    <cellStyle name="20% - Accent6 9 4 3 3 4 2" xfId="38111"/>
    <cellStyle name="20% - Accent6 9 4 3 3 5" xfId="19315"/>
    <cellStyle name="20% - Accent6 9 4 3 3 5 2" xfId="40894"/>
    <cellStyle name="20% - Accent6 9 4 3 3 6" xfId="22100"/>
    <cellStyle name="20% - Accent6 9 4 3 3 6 2" xfId="43677"/>
    <cellStyle name="20% - Accent6 9 4 3 3 7" xfId="24953"/>
    <cellStyle name="20% - Accent6 9 4 3 3 7 2" xfId="46528"/>
    <cellStyle name="20% - Accent6 9 4 3 3 8" xfId="11300"/>
    <cellStyle name="20% - Accent6 9 4 3 3 8 2" xfId="32923"/>
    <cellStyle name="20% - Accent6 9 4 3 3 9" xfId="6037"/>
    <cellStyle name="20% - Accent6 9 4 3 4" xfId="2408"/>
    <cellStyle name="20% - Accent6 9 4 3 4 10" xfId="52339"/>
    <cellStyle name="20% - Accent6 9 4 3 4 2" xfId="4142"/>
    <cellStyle name="20% - Accent6 9 4 3 4 2 2" xfId="14255"/>
    <cellStyle name="20% - Accent6 9 4 3 4 2 2 2" xfId="35867"/>
    <cellStyle name="20% - Accent6 9 4 3 4 2 3" xfId="8691"/>
    <cellStyle name="20% - Accent6 9 4 3 4 2 4" xfId="30333"/>
    <cellStyle name="20% - Accent6 9 4 3 4 3" xfId="16702"/>
    <cellStyle name="20% - Accent6 9 4 3 4 3 2" xfId="38295"/>
    <cellStyle name="20% - Accent6 9 4 3 4 4" xfId="19499"/>
    <cellStyle name="20% - Accent6 9 4 3 4 4 2" xfId="41078"/>
    <cellStyle name="20% - Accent6 9 4 3 4 5" xfId="22284"/>
    <cellStyle name="20% - Accent6 9 4 3 4 5 2" xfId="43861"/>
    <cellStyle name="20% - Accent6 9 4 3 4 6" xfId="25137"/>
    <cellStyle name="20% - Accent6 9 4 3 4 6 2" xfId="46712"/>
    <cellStyle name="20% - Accent6 9 4 3 4 7" xfId="11484"/>
    <cellStyle name="20% - Accent6 9 4 3 4 7 2" xfId="33107"/>
    <cellStyle name="20% - Accent6 9 4 3 4 8" xfId="6221"/>
    <cellStyle name="20% - Accent6 9 4 3 4 9" xfId="27918"/>
    <cellStyle name="20% - Accent6 9 4 3 5" xfId="3600"/>
    <cellStyle name="20% - Accent6 9 4 3 5 2" xfId="9889"/>
    <cellStyle name="20% - Accent6 9 4 3 5 2 2" xfId="15451"/>
    <cellStyle name="20% - Accent6 9 4 3 5 2 2 2" xfId="37063"/>
    <cellStyle name="20% - Accent6 9 4 3 5 2 3" xfId="31529"/>
    <cellStyle name="20% - Accent6 9 4 3 5 3" xfId="17898"/>
    <cellStyle name="20% - Accent6 9 4 3 5 3 2" xfId="39491"/>
    <cellStyle name="20% - Accent6 9 4 3 5 4" xfId="20695"/>
    <cellStyle name="20% - Accent6 9 4 3 5 4 2" xfId="42274"/>
    <cellStyle name="20% - Accent6 9 4 3 5 5" xfId="23480"/>
    <cellStyle name="20% - Accent6 9 4 3 5 5 2" xfId="45057"/>
    <cellStyle name="20% - Accent6 9 4 3 5 6" xfId="26333"/>
    <cellStyle name="20% - Accent6 9 4 3 5 6 2" xfId="47908"/>
    <cellStyle name="20% - Accent6 9 4 3 5 7" xfId="12680"/>
    <cellStyle name="20% - Accent6 9 4 3 5 7 2" xfId="34303"/>
    <cellStyle name="20% - Accent6 9 4 3 5 8" xfId="7471"/>
    <cellStyle name="20% - Accent6 9 4 3 5 9" xfId="29114"/>
    <cellStyle name="20% - Accent6 9 4 3 6" xfId="7656"/>
    <cellStyle name="20% - Accent6 9 4 3 6 2" xfId="18243"/>
    <cellStyle name="20% - Accent6 9 4 3 6 2 2" xfId="39836"/>
    <cellStyle name="20% - Accent6 9 4 3 6 3" xfId="21040"/>
    <cellStyle name="20% - Accent6 9 4 3 6 3 2" xfId="42619"/>
    <cellStyle name="20% - Accent6 9 4 3 6 4" xfId="23825"/>
    <cellStyle name="20% - Accent6 9 4 3 6 4 2" xfId="45402"/>
    <cellStyle name="20% - Accent6 9 4 3 6 5" xfId="26678"/>
    <cellStyle name="20% - Accent6 9 4 3 6 5 2" xfId="48253"/>
    <cellStyle name="20% - Accent6 9 4 3 6 6" xfId="13035"/>
    <cellStyle name="20% - Accent6 9 4 3 6 6 2" xfId="34648"/>
    <cellStyle name="20% - Accent6 9 4 3 6 7" xfId="29298"/>
    <cellStyle name="20% - Accent6 9 4 3 7" xfId="10608"/>
    <cellStyle name="20% - Accent6 9 4 3 7 2" xfId="32233"/>
    <cellStyle name="20% - Accent6 9 4 3 8" xfId="13220"/>
    <cellStyle name="20% - Accent6 9 4 3 8 2" xfId="34832"/>
    <cellStyle name="20% - Accent6 9 4 3 9" xfId="15827"/>
    <cellStyle name="20% - Accent6 9 4 3 9 2" xfId="37421"/>
    <cellStyle name="20% - Accent6 9 4 4" xfId="2785"/>
    <cellStyle name="20% - Accent6 9 4 4 10" xfId="27159"/>
    <cellStyle name="20% - Accent6 9 4 4 11" xfId="52340"/>
    <cellStyle name="20% - Accent6 9 4 4 2" xfId="4418"/>
    <cellStyle name="20% - Accent6 9 4 4 2 10" xfId="52341"/>
    <cellStyle name="20% - Accent6 9 4 4 2 2" xfId="8967"/>
    <cellStyle name="20% - Accent6 9 4 4 2 2 2" xfId="14531"/>
    <cellStyle name="20% - Accent6 9 4 4 2 2 2 2" xfId="36143"/>
    <cellStyle name="20% - Accent6 9 4 4 2 2 3" xfId="30609"/>
    <cellStyle name="20% - Accent6 9 4 4 2 3" xfId="16978"/>
    <cellStyle name="20% - Accent6 9 4 4 2 3 2" xfId="38571"/>
    <cellStyle name="20% - Accent6 9 4 4 2 4" xfId="19775"/>
    <cellStyle name="20% - Accent6 9 4 4 2 4 2" xfId="41354"/>
    <cellStyle name="20% - Accent6 9 4 4 2 5" xfId="22560"/>
    <cellStyle name="20% - Accent6 9 4 4 2 5 2" xfId="44137"/>
    <cellStyle name="20% - Accent6 9 4 4 2 6" xfId="25413"/>
    <cellStyle name="20% - Accent6 9 4 4 2 6 2" xfId="46988"/>
    <cellStyle name="20% - Accent6 9 4 4 2 7" xfId="11760"/>
    <cellStyle name="20% - Accent6 9 4 4 2 7 2" xfId="33383"/>
    <cellStyle name="20% - Accent6 9 4 4 2 8" xfId="6546"/>
    <cellStyle name="20% - Accent6 9 4 4 2 9" xfId="28194"/>
    <cellStyle name="20% - Accent6 9 4 4 3" xfId="7932"/>
    <cellStyle name="20% - Accent6 9 4 4 3 2" xfId="13496"/>
    <cellStyle name="20% - Accent6 9 4 4 3 2 2" xfId="35108"/>
    <cellStyle name="20% - Accent6 9 4 4 3 3" xfId="29574"/>
    <cellStyle name="20% - Accent6 9 4 4 4" xfId="15943"/>
    <cellStyle name="20% - Accent6 9 4 4 4 2" xfId="37536"/>
    <cellStyle name="20% - Accent6 9 4 4 5" xfId="18740"/>
    <cellStyle name="20% - Accent6 9 4 4 5 2" xfId="40319"/>
    <cellStyle name="20% - Accent6 9 4 4 6" xfId="21523"/>
    <cellStyle name="20% - Accent6 9 4 4 6 2" xfId="43102"/>
    <cellStyle name="20% - Accent6 9 4 4 7" xfId="24378"/>
    <cellStyle name="20% - Accent6 9 4 4 7 2" xfId="45953"/>
    <cellStyle name="20% - Accent6 9 4 4 8" xfId="10725"/>
    <cellStyle name="20% - Accent6 9 4 4 8 2" xfId="32348"/>
    <cellStyle name="20% - Accent6 9 4 4 9" xfId="5462"/>
    <cellStyle name="20% - Accent6 9 4 5" xfId="3143"/>
    <cellStyle name="20% - Accent6 9 4 5 10" xfId="27504"/>
    <cellStyle name="20% - Accent6 9 4 5 11" xfId="52342"/>
    <cellStyle name="20% - Accent6 9 4 5 2" xfId="4763"/>
    <cellStyle name="20% - Accent6 9 4 5 2 10" xfId="52343"/>
    <cellStyle name="20% - Accent6 9 4 5 2 2" xfId="9312"/>
    <cellStyle name="20% - Accent6 9 4 5 2 2 2" xfId="14876"/>
    <cellStyle name="20% - Accent6 9 4 5 2 2 2 2" xfId="36488"/>
    <cellStyle name="20% - Accent6 9 4 5 2 2 3" xfId="30954"/>
    <cellStyle name="20% - Accent6 9 4 5 2 3" xfId="17323"/>
    <cellStyle name="20% - Accent6 9 4 5 2 3 2" xfId="38916"/>
    <cellStyle name="20% - Accent6 9 4 5 2 4" xfId="20120"/>
    <cellStyle name="20% - Accent6 9 4 5 2 4 2" xfId="41699"/>
    <cellStyle name="20% - Accent6 9 4 5 2 5" xfId="22905"/>
    <cellStyle name="20% - Accent6 9 4 5 2 5 2" xfId="44482"/>
    <cellStyle name="20% - Accent6 9 4 5 2 6" xfId="25758"/>
    <cellStyle name="20% - Accent6 9 4 5 2 6 2" xfId="47333"/>
    <cellStyle name="20% - Accent6 9 4 5 2 7" xfId="12105"/>
    <cellStyle name="20% - Accent6 9 4 5 2 7 2" xfId="33728"/>
    <cellStyle name="20% - Accent6 9 4 5 2 8" xfId="6893"/>
    <cellStyle name="20% - Accent6 9 4 5 2 9" xfId="28539"/>
    <cellStyle name="20% - Accent6 9 4 5 3" xfId="8277"/>
    <cellStyle name="20% - Accent6 9 4 5 3 2" xfId="13841"/>
    <cellStyle name="20% - Accent6 9 4 5 3 2 2" xfId="35453"/>
    <cellStyle name="20% - Accent6 9 4 5 3 3" xfId="29919"/>
    <cellStyle name="20% - Accent6 9 4 5 4" xfId="16288"/>
    <cellStyle name="20% - Accent6 9 4 5 4 2" xfId="37881"/>
    <cellStyle name="20% - Accent6 9 4 5 5" xfId="19085"/>
    <cellStyle name="20% - Accent6 9 4 5 5 2" xfId="40664"/>
    <cellStyle name="20% - Accent6 9 4 5 6" xfId="21870"/>
    <cellStyle name="20% - Accent6 9 4 5 6 2" xfId="43447"/>
    <cellStyle name="20% - Accent6 9 4 5 7" xfId="24723"/>
    <cellStyle name="20% - Accent6 9 4 5 7 2" xfId="46298"/>
    <cellStyle name="20% - Accent6 9 4 5 8" xfId="11070"/>
    <cellStyle name="20% - Accent6 9 4 5 8 2" xfId="32693"/>
    <cellStyle name="20% - Accent6 9 4 5 9" xfId="5807"/>
    <cellStyle name="20% - Accent6 9 4 6" xfId="2406"/>
    <cellStyle name="20% - Accent6 9 4 6 10" xfId="52344"/>
    <cellStyle name="20% - Accent6 9 4 6 2" xfId="4140"/>
    <cellStyle name="20% - Accent6 9 4 6 2 2" xfId="14253"/>
    <cellStyle name="20% - Accent6 9 4 6 2 2 2" xfId="35865"/>
    <cellStyle name="20% - Accent6 9 4 6 2 3" xfId="8689"/>
    <cellStyle name="20% - Accent6 9 4 6 2 4" xfId="30331"/>
    <cellStyle name="20% - Accent6 9 4 6 3" xfId="16700"/>
    <cellStyle name="20% - Accent6 9 4 6 3 2" xfId="38293"/>
    <cellStyle name="20% - Accent6 9 4 6 4" xfId="19497"/>
    <cellStyle name="20% - Accent6 9 4 6 4 2" xfId="41076"/>
    <cellStyle name="20% - Accent6 9 4 6 5" xfId="22282"/>
    <cellStyle name="20% - Accent6 9 4 6 5 2" xfId="43859"/>
    <cellStyle name="20% - Accent6 9 4 6 6" xfId="25135"/>
    <cellStyle name="20% - Accent6 9 4 6 6 2" xfId="46710"/>
    <cellStyle name="20% - Accent6 9 4 6 7" xfId="11482"/>
    <cellStyle name="20% - Accent6 9 4 6 7 2" xfId="33105"/>
    <cellStyle name="20% - Accent6 9 4 6 8" xfId="6219"/>
    <cellStyle name="20% - Accent6 9 4 6 9" xfId="27916"/>
    <cellStyle name="20% - Accent6 9 4 7" xfId="3598"/>
    <cellStyle name="20% - Accent6 9 4 7 2" xfId="9659"/>
    <cellStyle name="20% - Accent6 9 4 7 2 2" xfId="15221"/>
    <cellStyle name="20% - Accent6 9 4 7 2 2 2" xfId="36833"/>
    <cellStyle name="20% - Accent6 9 4 7 2 3" xfId="31299"/>
    <cellStyle name="20% - Accent6 9 4 7 3" xfId="17668"/>
    <cellStyle name="20% - Accent6 9 4 7 3 2" xfId="39261"/>
    <cellStyle name="20% - Accent6 9 4 7 4" xfId="20465"/>
    <cellStyle name="20% - Accent6 9 4 7 4 2" xfId="42044"/>
    <cellStyle name="20% - Accent6 9 4 7 5" xfId="23250"/>
    <cellStyle name="20% - Accent6 9 4 7 5 2" xfId="44827"/>
    <cellStyle name="20% - Accent6 9 4 7 6" xfId="26103"/>
    <cellStyle name="20% - Accent6 9 4 7 6 2" xfId="47678"/>
    <cellStyle name="20% - Accent6 9 4 7 7" xfId="12450"/>
    <cellStyle name="20% - Accent6 9 4 7 7 2" xfId="34073"/>
    <cellStyle name="20% - Accent6 9 4 7 8" xfId="7241"/>
    <cellStyle name="20% - Accent6 9 4 7 9" xfId="28884"/>
    <cellStyle name="20% - Accent6 9 4 8" xfId="7654"/>
    <cellStyle name="20% - Accent6 9 4 8 2" xfId="18013"/>
    <cellStyle name="20% - Accent6 9 4 8 2 2" xfId="39606"/>
    <cellStyle name="20% - Accent6 9 4 8 3" xfId="20810"/>
    <cellStyle name="20% - Accent6 9 4 8 3 2" xfId="42389"/>
    <cellStyle name="20% - Accent6 9 4 8 4" xfId="23595"/>
    <cellStyle name="20% - Accent6 9 4 8 4 2" xfId="45172"/>
    <cellStyle name="20% - Accent6 9 4 8 5" xfId="26448"/>
    <cellStyle name="20% - Accent6 9 4 8 5 2" xfId="48023"/>
    <cellStyle name="20% - Accent6 9 4 8 6" xfId="12805"/>
    <cellStyle name="20% - Accent6 9 4 8 6 2" xfId="34418"/>
    <cellStyle name="20% - Accent6 9 4 8 7" xfId="29296"/>
    <cellStyle name="20% - Accent6 9 4 9" xfId="10378"/>
    <cellStyle name="20% - Accent6 9 4 9 2" xfId="32003"/>
    <cellStyle name="20% - Accent6 9 5" xfId="355"/>
    <cellStyle name="20% - Accent6 9 5 10" xfId="13221"/>
    <cellStyle name="20% - Accent6 9 5 10 2" xfId="34833"/>
    <cellStyle name="20% - Accent6 9 5 11" xfId="15621"/>
    <cellStyle name="20% - Accent6 9 5 11 2" xfId="37215"/>
    <cellStyle name="20% - Accent6 9 5 12" xfId="18419"/>
    <cellStyle name="20% - Accent6 9 5 12 2" xfId="39998"/>
    <cellStyle name="20% - Accent6 9 5 13" xfId="21202"/>
    <cellStyle name="20% - Accent6 9 5 13 2" xfId="42781"/>
    <cellStyle name="20% - Accent6 9 5 14" xfId="24057"/>
    <cellStyle name="20% - Accent6 9 5 14 2" xfId="45632"/>
    <cellStyle name="20% - Accent6 9 5 15" xfId="10030"/>
    <cellStyle name="20% - Accent6 9 5 15 2" xfId="31670"/>
    <cellStyle name="20% - Accent6 9 5 16" xfId="5182"/>
    <cellStyle name="20% - Accent6 9 5 17" xfId="26882"/>
    <cellStyle name="20% - Accent6 9 5 18" xfId="52345"/>
    <cellStyle name="20% - Accent6 9 5 2" xfId="356"/>
    <cellStyle name="20% - Accent6 9 5 2 10" xfId="18557"/>
    <cellStyle name="20% - Accent6 9 5 2 10 2" xfId="40136"/>
    <cellStyle name="20% - Accent6 9 5 2 11" xfId="21340"/>
    <cellStyle name="20% - Accent6 9 5 2 11 2" xfId="42919"/>
    <cellStyle name="20% - Accent6 9 5 2 12" xfId="24195"/>
    <cellStyle name="20% - Accent6 9 5 2 12 2" xfId="45770"/>
    <cellStyle name="20% - Accent6 9 5 2 13" xfId="10168"/>
    <cellStyle name="20% - Accent6 9 5 2 13 2" xfId="31808"/>
    <cellStyle name="20% - Accent6 9 5 2 14" xfId="5183"/>
    <cellStyle name="20% - Accent6 9 5 2 15" xfId="26883"/>
    <cellStyle name="20% - Accent6 9 5 2 16" xfId="52346"/>
    <cellStyle name="20% - Accent6 9 5 2 2" xfId="2947"/>
    <cellStyle name="20% - Accent6 9 5 2 2 10" xfId="27321"/>
    <cellStyle name="20% - Accent6 9 5 2 2 11" xfId="52347"/>
    <cellStyle name="20% - Accent6 9 5 2 2 2" xfId="4580"/>
    <cellStyle name="20% - Accent6 9 5 2 2 2 10" xfId="52348"/>
    <cellStyle name="20% - Accent6 9 5 2 2 2 2" xfId="9129"/>
    <cellStyle name="20% - Accent6 9 5 2 2 2 2 2" xfId="14693"/>
    <cellStyle name="20% - Accent6 9 5 2 2 2 2 2 2" xfId="36305"/>
    <cellStyle name="20% - Accent6 9 5 2 2 2 2 3" xfId="30771"/>
    <cellStyle name="20% - Accent6 9 5 2 2 2 3" xfId="17140"/>
    <cellStyle name="20% - Accent6 9 5 2 2 2 3 2" xfId="38733"/>
    <cellStyle name="20% - Accent6 9 5 2 2 2 4" xfId="19937"/>
    <cellStyle name="20% - Accent6 9 5 2 2 2 4 2" xfId="41516"/>
    <cellStyle name="20% - Accent6 9 5 2 2 2 5" xfId="22722"/>
    <cellStyle name="20% - Accent6 9 5 2 2 2 5 2" xfId="44299"/>
    <cellStyle name="20% - Accent6 9 5 2 2 2 6" xfId="25575"/>
    <cellStyle name="20% - Accent6 9 5 2 2 2 6 2" xfId="47150"/>
    <cellStyle name="20% - Accent6 9 5 2 2 2 7" xfId="11922"/>
    <cellStyle name="20% - Accent6 9 5 2 2 2 7 2" xfId="33545"/>
    <cellStyle name="20% - Accent6 9 5 2 2 2 8" xfId="6708"/>
    <cellStyle name="20% - Accent6 9 5 2 2 2 9" xfId="28356"/>
    <cellStyle name="20% - Accent6 9 5 2 2 3" xfId="8094"/>
    <cellStyle name="20% - Accent6 9 5 2 2 3 2" xfId="13658"/>
    <cellStyle name="20% - Accent6 9 5 2 2 3 2 2" xfId="35270"/>
    <cellStyle name="20% - Accent6 9 5 2 2 3 3" xfId="29736"/>
    <cellStyle name="20% - Accent6 9 5 2 2 4" xfId="16105"/>
    <cellStyle name="20% - Accent6 9 5 2 2 4 2" xfId="37698"/>
    <cellStyle name="20% - Accent6 9 5 2 2 5" xfId="18902"/>
    <cellStyle name="20% - Accent6 9 5 2 2 5 2" xfId="40481"/>
    <cellStyle name="20% - Accent6 9 5 2 2 6" xfId="21685"/>
    <cellStyle name="20% - Accent6 9 5 2 2 6 2" xfId="43264"/>
    <cellStyle name="20% - Accent6 9 5 2 2 7" xfId="24540"/>
    <cellStyle name="20% - Accent6 9 5 2 2 7 2" xfId="46115"/>
    <cellStyle name="20% - Accent6 9 5 2 2 8" xfId="10887"/>
    <cellStyle name="20% - Accent6 9 5 2 2 8 2" xfId="32510"/>
    <cellStyle name="20% - Accent6 9 5 2 2 9" xfId="5624"/>
    <cellStyle name="20% - Accent6 9 5 2 3" xfId="3325"/>
    <cellStyle name="20% - Accent6 9 5 2 3 10" xfId="27666"/>
    <cellStyle name="20% - Accent6 9 5 2 3 11" xfId="52349"/>
    <cellStyle name="20% - Accent6 9 5 2 3 2" xfId="4925"/>
    <cellStyle name="20% - Accent6 9 5 2 3 2 10" xfId="52350"/>
    <cellStyle name="20% - Accent6 9 5 2 3 2 2" xfId="9474"/>
    <cellStyle name="20% - Accent6 9 5 2 3 2 2 2" xfId="15038"/>
    <cellStyle name="20% - Accent6 9 5 2 3 2 2 2 2" xfId="36650"/>
    <cellStyle name="20% - Accent6 9 5 2 3 2 2 3" xfId="31116"/>
    <cellStyle name="20% - Accent6 9 5 2 3 2 3" xfId="17485"/>
    <cellStyle name="20% - Accent6 9 5 2 3 2 3 2" xfId="39078"/>
    <cellStyle name="20% - Accent6 9 5 2 3 2 4" xfId="20282"/>
    <cellStyle name="20% - Accent6 9 5 2 3 2 4 2" xfId="41861"/>
    <cellStyle name="20% - Accent6 9 5 2 3 2 5" xfId="23067"/>
    <cellStyle name="20% - Accent6 9 5 2 3 2 5 2" xfId="44644"/>
    <cellStyle name="20% - Accent6 9 5 2 3 2 6" xfId="25920"/>
    <cellStyle name="20% - Accent6 9 5 2 3 2 6 2" xfId="47495"/>
    <cellStyle name="20% - Accent6 9 5 2 3 2 7" xfId="12267"/>
    <cellStyle name="20% - Accent6 9 5 2 3 2 7 2" xfId="33890"/>
    <cellStyle name="20% - Accent6 9 5 2 3 2 8" xfId="7055"/>
    <cellStyle name="20% - Accent6 9 5 2 3 2 9" xfId="28701"/>
    <cellStyle name="20% - Accent6 9 5 2 3 3" xfId="8439"/>
    <cellStyle name="20% - Accent6 9 5 2 3 3 2" xfId="14003"/>
    <cellStyle name="20% - Accent6 9 5 2 3 3 2 2" xfId="35615"/>
    <cellStyle name="20% - Accent6 9 5 2 3 3 3" xfId="30081"/>
    <cellStyle name="20% - Accent6 9 5 2 3 4" xfId="16450"/>
    <cellStyle name="20% - Accent6 9 5 2 3 4 2" xfId="38043"/>
    <cellStyle name="20% - Accent6 9 5 2 3 5" xfId="19247"/>
    <cellStyle name="20% - Accent6 9 5 2 3 5 2" xfId="40826"/>
    <cellStyle name="20% - Accent6 9 5 2 3 6" xfId="22032"/>
    <cellStyle name="20% - Accent6 9 5 2 3 6 2" xfId="43609"/>
    <cellStyle name="20% - Accent6 9 5 2 3 7" xfId="24885"/>
    <cellStyle name="20% - Accent6 9 5 2 3 7 2" xfId="46460"/>
    <cellStyle name="20% - Accent6 9 5 2 3 8" xfId="11232"/>
    <cellStyle name="20% - Accent6 9 5 2 3 8 2" xfId="32855"/>
    <cellStyle name="20% - Accent6 9 5 2 3 9" xfId="5969"/>
    <cellStyle name="20% - Accent6 9 5 2 4" xfId="2410"/>
    <cellStyle name="20% - Accent6 9 5 2 4 10" xfId="52351"/>
    <cellStyle name="20% - Accent6 9 5 2 4 2" xfId="4144"/>
    <cellStyle name="20% - Accent6 9 5 2 4 2 2" xfId="14257"/>
    <cellStyle name="20% - Accent6 9 5 2 4 2 2 2" xfId="35869"/>
    <cellStyle name="20% - Accent6 9 5 2 4 2 3" xfId="8693"/>
    <cellStyle name="20% - Accent6 9 5 2 4 2 4" xfId="30335"/>
    <cellStyle name="20% - Accent6 9 5 2 4 3" xfId="16704"/>
    <cellStyle name="20% - Accent6 9 5 2 4 3 2" xfId="38297"/>
    <cellStyle name="20% - Accent6 9 5 2 4 4" xfId="19501"/>
    <cellStyle name="20% - Accent6 9 5 2 4 4 2" xfId="41080"/>
    <cellStyle name="20% - Accent6 9 5 2 4 5" xfId="22286"/>
    <cellStyle name="20% - Accent6 9 5 2 4 5 2" xfId="43863"/>
    <cellStyle name="20% - Accent6 9 5 2 4 6" xfId="25139"/>
    <cellStyle name="20% - Accent6 9 5 2 4 6 2" xfId="46714"/>
    <cellStyle name="20% - Accent6 9 5 2 4 7" xfId="11486"/>
    <cellStyle name="20% - Accent6 9 5 2 4 7 2" xfId="33109"/>
    <cellStyle name="20% - Accent6 9 5 2 4 8" xfId="6223"/>
    <cellStyle name="20% - Accent6 9 5 2 4 9" xfId="27920"/>
    <cellStyle name="20% - Accent6 9 5 2 5" xfId="3602"/>
    <cellStyle name="20% - Accent6 9 5 2 5 2" xfId="9821"/>
    <cellStyle name="20% - Accent6 9 5 2 5 2 2" xfId="15383"/>
    <cellStyle name="20% - Accent6 9 5 2 5 2 2 2" xfId="36995"/>
    <cellStyle name="20% - Accent6 9 5 2 5 2 3" xfId="31461"/>
    <cellStyle name="20% - Accent6 9 5 2 5 3" xfId="17830"/>
    <cellStyle name="20% - Accent6 9 5 2 5 3 2" xfId="39423"/>
    <cellStyle name="20% - Accent6 9 5 2 5 4" xfId="20627"/>
    <cellStyle name="20% - Accent6 9 5 2 5 4 2" xfId="42206"/>
    <cellStyle name="20% - Accent6 9 5 2 5 5" xfId="23412"/>
    <cellStyle name="20% - Accent6 9 5 2 5 5 2" xfId="44989"/>
    <cellStyle name="20% - Accent6 9 5 2 5 6" xfId="26265"/>
    <cellStyle name="20% - Accent6 9 5 2 5 6 2" xfId="47840"/>
    <cellStyle name="20% - Accent6 9 5 2 5 7" xfId="12612"/>
    <cellStyle name="20% - Accent6 9 5 2 5 7 2" xfId="34235"/>
    <cellStyle name="20% - Accent6 9 5 2 5 8" xfId="7403"/>
    <cellStyle name="20% - Accent6 9 5 2 5 9" xfId="29046"/>
    <cellStyle name="20% - Accent6 9 5 2 6" xfId="7658"/>
    <cellStyle name="20% - Accent6 9 5 2 6 2" xfId="18175"/>
    <cellStyle name="20% - Accent6 9 5 2 6 2 2" xfId="39768"/>
    <cellStyle name="20% - Accent6 9 5 2 6 3" xfId="20972"/>
    <cellStyle name="20% - Accent6 9 5 2 6 3 2" xfId="42551"/>
    <cellStyle name="20% - Accent6 9 5 2 6 4" xfId="23757"/>
    <cellStyle name="20% - Accent6 9 5 2 6 4 2" xfId="45334"/>
    <cellStyle name="20% - Accent6 9 5 2 6 5" xfId="26610"/>
    <cellStyle name="20% - Accent6 9 5 2 6 5 2" xfId="48185"/>
    <cellStyle name="20% - Accent6 9 5 2 6 6" xfId="12967"/>
    <cellStyle name="20% - Accent6 9 5 2 6 6 2" xfId="34580"/>
    <cellStyle name="20% - Accent6 9 5 2 6 7" xfId="29300"/>
    <cellStyle name="20% - Accent6 9 5 2 7" xfId="10540"/>
    <cellStyle name="20% - Accent6 9 5 2 7 2" xfId="32165"/>
    <cellStyle name="20% - Accent6 9 5 2 8" xfId="13222"/>
    <cellStyle name="20% - Accent6 9 5 2 8 2" xfId="34834"/>
    <cellStyle name="20% - Accent6 9 5 2 9" xfId="15759"/>
    <cellStyle name="20% - Accent6 9 5 2 9 2" xfId="37353"/>
    <cellStyle name="20% - Accent6 9 5 3" xfId="357"/>
    <cellStyle name="20% - Accent6 9 5 3 10" xfId="18649"/>
    <cellStyle name="20% - Accent6 9 5 3 10 2" xfId="40228"/>
    <cellStyle name="20% - Accent6 9 5 3 11" xfId="21432"/>
    <cellStyle name="20% - Accent6 9 5 3 11 2" xfId="43011"/>
    <cellStyle name="20% - Accent6 9 5 3 12" xfId="24287"/>
    <cellStyle name="20% - Accent6 9 5 3 12 2" xfId="45862"/>
    <cellStyle name="20% - Accent6 9 5 3 13" xfId="10260"/>
    <cellStyle name="20% - Accent6 9 5 3 13 2" xfId="31900"/>
    <cellStyle name="20% - Accent6 9 5 3 14" xfId="5184"/>
    <cellStyle name="20% - Accent6 9 5 3 15" xfId="26884"/>
    <cellStyle name="20% - Accent6 9 5 3 16" xfId="52352"/>
    <cellStyle name="20% - Accent6 9 5 3 2" xfId="3039"/>
    <cellStyle name="20% - Accent6 9 5 3 2 10" xfId="27413"/>
    <cellStyle name="20% - Accent6 9 5 3 2 11" xfId="52353"/>
    <cellStyle name="20% - Accent6 9 5 3 2 2" xfId="4672"/>
    <cellStyle name="20% - Accent6 9 5 3 2 2 2" xfId="9221"/>
    <cellStyle name="20% - Accent6 9 5 3 2 2 2 2" xfId="14785"/>
    <cellStyle name="20% - Accent6 9 5 3 2 2 2 2 2" xfId="36397"/>
    <cellStyle name="20% - Accent6 9 5 3 2 2 2 3" xfId="30863"/>
    <cellStyle name="20% - Accent6 9 5 3 2 2 3" xfId="17232"/>
    <cellStyle name="20% - Accent6 9 5 3 2 2 3 2" xfId="38825"/>
    <cellStyle name="20% - Accent6 9 5 3 2 2 4" xfId="20029"/>
    <cellStyle name="20% - Accent6 9 5 3 2 2 4 2" xfId="41608"/>
    <cellStyle name="20% - Accent6 9 5 3 2 2 5" xfId="22814"/>
    <cellStyle name="20% - Accent6 9 5 3 2 2 5 2" xfId="44391"/>
    <cellStyle name="20% - Accent6 9 5 3 2 2 6" xfId="25667"/>
    <cellStyle name="20% - Accent6 9 5 3 2 2 6 2" xfId="47242"/>
    <cellStyle name="20% - Accent6 9 5 3 2 2 7" xfId="12014"/>
    <cellStyle name="20% - Accent6 9 5 3 2 2 7 2" xfId="33637"/>
    <cellStyle name="20% - Accent6 9 5 3 2 2 8" xfId="6800"/>
    <cellStyle name="20% - Accent6 9 5 3 2 2 9" xfId="28448"/>
    <cellStyle name="20% - Accent6 9 5 3 2 3" xfId="8186"/>
    <cellStyle name="20% - Accent6 9 5 3 2 3 2" xfId="13750"/>
    <cellStyle name="20% - Accent6 9 5 3 2 3 2 2" xfId="35362"/>
    <cellStyle name="20% - Accent6 9 5 3 2 3 3" xfId="29828"/>
    <cellStyle name="20% - Accent6 9 5 3 2 4" xfId="16197"/>
    <cellStyle name="20% - Accent6 9 5 3 2 4 2" xfId="37790"/>
    <cellStyle name="20% - Accent6 9 5 3 2 5" xfId="18994"/>
    <cellStyle name="20% - Accent6 9 5 3 2 5 2" xfId="40573"/>
    <cellStyle name="20% - Accent6 9 5 3 2 6" xfId="21777"/>
    <cellStyle name="20% - Accent6 9 5 3 2 6 2" xfId="43356"/>
    <cellStyle name="20% - Accent6 9 5 3 2 7" xfId="24632"/>
    <cellStyle name="20% - Accent6 9 5 3 2 7 2" xfId="46207"/>
    <cellStyle name="20% - Accent6 9 5 3 2 8" xfId="10979"/>
    <cellStyle name="20% - Accent6 9 5 3 2 8 2" xfId="32602"/>
    <cellStyle name="20% - Accent6 9 5 3 2 9" xfId="5716"/>
    <cellStyle name="20% - Accent6 9 5 3 3" xfId="3417"/>
    <cellStyle name="20% - Accent6 9 5 3 3 10" xfId="27758"/>
    <cellStyle name="20% - Accent6 9 5 3 3 2" xfId="5017"/>
    <cellStyle name="20% - Accent6 9 5 3 3 2 2" xfId="9566"/>
    <cellStyle name="20% - Accent6 9 5 3 3 2 2 2" xfId="15130"/>
    <cellStyle name="20% - Accent6 9 5 3 3 2 2 2 2" xfId="36742"/>
    <cellStyle name="20% - Accent6 9 5 3 3 2 2 3" xfId="31208"/>
    <cellStyle name="20% - Accent6 9 5 3 3 2 3" xfId="17577"/>
    <cellStyle name="20% - Accent6 9 5 3 3 2 3 2" xfId="39170"/>
    <cellStyle name="20% - Accent6 9 5 3 3 2 4" xfId="20374"/>
    <cellStyle name="20% - Accent6 9 5 3 3 2 4 2" xfId="41953"/>
    <cellStyle name="20% - Accent6 9 5 3 3 2 5" xfId="23159"/>
    <cellStyle name="20% - Accent6 9 5 3 3 2 5 2" xfId="44736"/>
    <cellStyle name="20% - Accent6 9 5 3 3 2 6" xfId="26012"/>
    <cellStyle name="20% - Accent6 9 5 3 3 2 6 2" xfId="47587"/>
    <cellStyle name="20% - Accent6 9 5 3 3 2 7" xfId="12359"/>
    <cellStyle name="20% - Accent6 9 5 3 3 2 7 2" xfId="33982"/>
    <cellStyle name="20% - Accent6 9 5 3 3 2 8" xfId="7147"/>
    <cellStyle name="20% - Accent6 9 5 3 3 2 9" xfId="28793"/>
    <cellStyle name="20% - Accent6 9 5 3 3 3" xfId="8531"/>
    <cellStyle name="20% - Accent6 9 5 3 3 3 2" xfId="14095"/>
    <cellStyle name="20% - Accent6 9 5 3 3 3 2 2" xfId="35707"/>
    <cellStyle name="20% - Accent6 9 5 3 3 3 3" xfId="30173"/>
    <cellStyle name="20% - Accent6 9 5 3 3 4" xfId="16542"/>
    <cellStyle name="20% - Accent6 9 5 3 3 4 2" xfId="38135"/>
    <cellStyle name="20% - Accent6 9 5 3 3 5" xfId="19339"/>
    <cellStyle name="20% - Accent6 9 5 3 3 5 2" xfId="40918"/>
    <cellStyle name="20% - Accent6 9 5 3 3 6" xfId="22124"/>
    <cellStyle name="20% - Accent6 9 5 3 3 6 2" xfId="43701"/>
    <cellStyle name="20% - Accent6 9 5 3 3 7" xfId="24977"/>
    <cellStyle name="20% - Accent6 9 5 3 3 7 2" xfId="46552"/>
    <cellStyle name="20% - Accent6 9 5 3 3 8" xfId="11324"/>
    <cellStyle name="20% - Accent6 9 5 3 3 8 2" xfId="32947"/>
    <cellStyle name="20% - Accent6 9 5 3 3 9" xfId="6061"/>
    <cellStyle name="20% - Accent6 9 5 3 4" xfId="2411"/>
    <cellStyle name="20% - Accent6 9 5 3 4 2" xfId="4145"/>
    <cellStyle name="20% - Accent6 9 5 3 4 2 2" xfId="14258"/>
    <cellStyle name="20% - Accent6 9 5 3 4 2 2 2" xfId="35870"/>
    <cellStyle name="20% - Accent6 9 5 3 4 2 3" xfId="8694"/>
    <cellStyle name="20% - Accent6 9 5 3 4 2 4" xfId="30336"/>
    <cellStyle name="20% - Accent6 9 5 3 4 3" xfId="16705"/>
    <cellStyle name="20% - Accent6 9 5 3 4 3 2" xfId="38298"/>
    <cellStyle name="20% - Accent6 9 5 3 4 4" xfId="19502"/>
    <cellStyle name="20% - Accent6 9 5 3 4 4 2" xfId="41081"/>
    <cellStyle name="20% - Accent6 9 5 3 4 5" xfId="22287"/>
    <cellStyle name="20% - Accent6 9 5 3 4 5 2" xfId="43864"/>
    <cellStyle name="20% - Accent6 9 5 3 4 6" xfId="25140"/>
    <cellStyle name="20% - Accent6 9 5 3 4 6 2" xfId="46715"/>
    <cellStyle name="20% - Accent6 9 5 3 4 7" xfId="11487"/>
    <cellStyle name="20% - Accent6 9 5 3 4 7 2" xfId="33110"/>
    <cellStyle name="20% - Accent6 9 5 3 4 8" xfId="6224"/>
    <cellStyle name="20% - Accent6 9 5 3 4 9" xfId="27921"/>
    <cellStyle name="20% - Accent6 9 5 3 5" xfId="3603"/>
    <cellStyle name="20% - Accent6 9 5 3 5 2" xfId="9913"/>
    <cellStyle name="20% - Accent6 9 5 3 5 2 2" xfId="15475"/>
    <cellStyle name="20% - Accent6 9 5 3 5 2 2 2" xfId="37087"/>
    <cellStyle name="20% - Accent6 9 5 3 5 2 3" xfId="31553"/>
    <cellStyle name="20% - Accent6 9 5 3 5 3" xfId="17922"/>
    <cellStyle name="20% - Accent6 9 5 3 5 3 2" xfId="39515"/>
    <cellStyle name="20% - Accent6 9 5 3 5 4" xfId="20719"/>
    <cellStyle name="20% - Accent6 9 5 3 5 4 2" xfId="42298"/>
    <cellStyle name="20% - Accent6 9 5 3 5 5" xfId="23504"/>
    <cellStyle name="20% - Accent6 9 5 3 5 5 2" xfId="45081"/>
    <cellStyle name="20% - Accent6 9 5 3 5 6" xfId="26357"/>
    <cellStyle name="20% - Accent6 9 5 3 5 6 2" xfId="47932"/>
    <cellStyle name="20% - Accent6 9 5 3 5 7" xfId="12704"/>
    <cellStyle name="20% - Accent6 9 5 3 5 7 2" xfId="34327"/>
    <cellStyle name="20% - Accent6 9 5 3 5 8" xfId="7495"/>
    <cellStyle name="20% - Accent6 9 5 3 5 9" xfId="29138"/>
    <cellStyle name="20% - Accent6 9 5 3 6" xfId="7659"/>
    <cellStyle name="20% - Accent6 9 5 3 6 2" xfId="18267"/>
    <cellStyle name="20% - Accent6 9 5 3 6 2 2" xfId="39860"/>
    <cellStyle name="20% - Accent6 9 5 3 6 3" xfId="21064"/>
    <cellStyle name="20% - Accent6 9 5 3 6 3 2" xfId="42643"/>
    <cellStyle name="20% - Accent6 9 5 3 6 4" xfId="23849"/>
    <cellStyle name="20% - Accent6 9 5 3 6 4 2" xfId="45426"/>
    <cellStyle name="20% - Accent6 9 5 3 6 5" xfId="26702"/>
    <cellStyle name="20% - Accent6 9 5 3 6 5 2" xfId="48277"/>
    <cellStyle name="20% - Accent6 9 5 3 6 6" xfId="13059"/>
    <cellStyle name="20% - Accent6 9 5 3 6 6 2" xfId="34672"/>
    <cellStyle name="20% - Accent6 9 5 3 6 7" xfId="29301"/>
    <cellStyle name="20% - Accent6 9 5 3 7" xfId="10632"/>
    <cellStyle name="20% - Accent6 9 5 3 7 2" xfId="32257"/>
    <cellStyle name="20% - Accent6 9 5 3 8" xfId="13223"/>
    <cellStyle name="20% - Accent6 9 5 3 8 2" xfId="34835"/>
    <cellStyle name="20% - Accent6 9 5 3 9" xfId="15851"/>
    <cellStyle name="20% - Accent6 9 5 3 9 2" xfId="37445"/>
    <cellStyle name="20% - Accent6 9 5 4" xfId="2809"/>
    <cellStyle name="20% - Accent6 9 5 4 10" xfId="27183"/>
    <cellStyle name="20% - Accent6 9 5 4 11" xfId="52354"/>
    <cellStyle name="20% - Accent6 9 5 4 2" xfId="4442"/>
    <cellStyle name="20% - Accent6 9 5 4 2 10" xfId="52355"/>
    <cellStyle name="20% - Accent6 9 5 4 2 2" xfId="8991"/>
    <cellStyle name="20% - Accent6 9 5 4 2 2 2" xfId="14555"/>
    <cellStyle name="20% - Accent6 9 5 4 2 2 2 2" xfId="36167"/>
    <cellStyle name="20% - Accent6 9 5 4 2 2 3" xfId="30633"/>
    <cellStyle name="20% - Accent6 9 5 4 2 3" xfId="17002"/>
    <cellStyle name="20% - Accent6 9 5 4 2 3 2" xfId="38595"/>
    <cellStyle name="20% - Accent6 9 5 4 2 4" xfId="19799"/>
    <cellStyle name="20% - Accent6 9 5 4 2 4 2" xfId="41378"/>
    <cellStyle name="20% - Accent6 9 5 4 2 5" xfId="22584"/>
    <cellStyle name="20% - Accent6 9 5 4 2 5 2" xfId="44161"/>
    <cellStyle name="20% - Accent6 9 5 4 2 6" xfId="25437"/>
    <cellStyle name="20% - Accent6 9 5 4 2 6 2" xfId="47012"/>
    <cellStyle name="20% - Accent6 9 5 4 2 7" xfId="11784"/>
    <cellStyle name="20% - Accent6 9 5 4 2 7 2" xfId="33407"/>
    <cellStyle name="20% - Accent6 9 5 4 2 8" xfId="6570"/>
    <cellStyle name="20% - Accent6 9 5 4 2 9" xfId="28218"/>
    <cellStyle name="20% - Accent6 9 5 4 3" xfId="7956"/>
    <cellStyle name="20% - Accent6 9 5 4 3 2" xfId="13520"/>
    <cellStyle name="20% - Accent6 9 5 4 3 2 2" xfId="35132"/>
    <cellStyle name="20% - Accent6 9 5 4 3 3" xfId="29598"/>
    <cellStyle name="20% - Accent6 9 5 4 4" xfId="15967"/>
    <cellStyle name="20% - Accent6 9 5 4 4 2" xfId="37560"/>
    <cellStyle name="20% - Accent6 9 5 4 5" xfId="18764"/>
    <cellStyle name="20% - Accent6 9 5 4 5 2" xfId="40343"/>
    <cellStyle name="20% - Accent6 9 5 4 6" xfId="21547"/>
    <cellStyle name="20% - Accent6 9 5 4 6 2" xfId="43126"/>
    <cellStyle name="20% - Accent6 9 5 4 7" xfId="24402"/>
    <cellStyle name="20% - Accent6 9 5 4 7 2" xfId="45977"/>
    <cellStyle name="20% - Accent6 9 5 4 8" xfId="10749"/>
    <cellStyle name="20% - Accent6 9 5 4 8 2" xfId="32372"/>
    <cellStyle name="20% - Accent6 9 5 4 9" xfId="5486"/>
    <cellStyle name="20% - Accent6 9 5 5" xfId="3167"/>
    <cellStyle name="20% - Accent6 9 5 5 10" xfId="27528"/>
    <cellStyle name="20% - Accent6 9 5 5 11" xfId="52356"/>
    <cellStyle name="20% - Accent6 9 5 5 2" xfId="4787"/>
    <cellStyle name="20% - Accent6 9 5 5 2 2" xfId="9336"/>
    <cellStyle name="20% - Accent6 9 5 5 2 2 2" xfId="14900"/>
    <cellStyle name="20% - Accent6 9 5 5 2 2 2 2" xfId="36512"/>
    <cellStyle name="20% - Accent6 9 5 5 2 2 3" xfId="30978"/>
    <cellStyle name="20% - Accent6 9 5 5 2 3" xfId="17347"/>
    <cellStyle name="20% - Accent6 9 5 5 2 3 2" xfId="38940"/>
    <cellStyle name="20% - Accent6 9 5 5 2 4" xfId="20144"/>
    <cellStyle name="20% - Accent6 9 5 5 2 4 2" xfId="41723"/>
    <cellStyle name="20% - Accent6 9 5 5 2 5" xfId="22929"/>
    <cellStyle name="20% - Accent6 9 5 5 2 5 2" xfId="44506"/>
    <cellStyle name="20% - Accent6 9 5 5 2 6" xfId="25782"/>
    <cellStyle name="20% - Accent6 9 5 5 2 6 2" xfId="47357"/>
    <cellStyle name="20% - Accent6 9 5 5 2 7" xfId="12129"/>
    <cellStyle name="20% - Accent6 9 5 5 2 7 2" xfId="33752"/>
    <cellStyle name="20% - Accent6 9 5 5 2 8" xfId="6917"/>
    <cellStyle name="20% - Accent6 9 5 5 2 9" xfId="28563"/>
    <cellStyle name="20% - Accent6 9 5 5 3" xfId="8301"/>
    <cellStyle name="20% - Accent6 9 5 5 3 2" xfId="13865"/>
    <cellStyle name="20% - Accent6 9 5 5 3 2 2" xfId="35477"/>
    <cellStyle name="20% - Accent6 9 5 5 3 3" xfId="29943"/>
    <cellStyle name="20% - Accent6 9 5 5 4" xfId="16312"/>
    <cellStyle name="20% - Accent6 9 5 5 4 2" xfId="37905"/>
    <cellStyle name="20% - Accent6 9 5 5 5" xfId="19109"/>
    <cellStyle name="20% - Accent6 9 5 5 5 2" xfId="40688"/>
    <cellStyle name="20% - Accent6 9 5 5 6" xfId="21894"/>
    <cellStyle name="20% - Accent6 9 5 5 6 2" xfId="43471"/>
    <cellStyle name="20% - Accent6 9 5 5 7" xfId="24747"/>
    <cellStyle name="20% - Accent6 9 5 5 7 2" xfId="46322"/>
    <cellStyle name="20% - Accent6 9 5 5 8" xfId="11094"/>
    <cellStyle name="20% - Accent6 9 5 5 8 2" xfId="32717"/>
    <cellStyle name="20% - Accent6 9 5 5 9" xfId="5831"/>
    <cellStyle name="20% - Accent6 9 5 6" xfId="2409"/>
    <cellStyle name="20% - Accent6 9 5 6 2" xfId="4143"/>
    <cellStyle name="20% - Accent6 9 5 6 2 2" xfId="14256"/>
    <cellStyle name="20% - Accent6 9 5 6 2 2 2" xfId="35868"/>
    <cellStyle name="20% - Accent6 9 5 6 2 3" xfId="8692"/>
    <cellStyle name="20% - Accent6 9 5 6 2 4" xfId="30334"/>
    <cellStyle name="20% - Accent6 9 5 6 3" xfId="16703"/>
    <cellStyle name="20% - Accent6 9 5 6 3 2" xfId="38296"/>
    <cellStyle name="20% - Accent6 9 5 6 4" xfId="19500"/>
    <cellStyle name="20% - Accent6 9 5 6 4 2" xfId="41079"/>
    <cellStyle name="20% - Accent6 9 5 6 5" xfId="22285"/>
    <cellStyle name="20% - Accent6 9 5 6 5 2" xfId="43862"/>
    <cellStyle name="20% - Accent6 9 5 6 6" xfId="25138"/>
    <cellStyle name="20% - Accent6 9 5 6 6 2" xfId="46713"/>
    <cellStyle name="20% - Accent6 9 5 6 7" xfId="11485"/>
    <cellStyle name="20% - Accent6 9 5 6 7 2" xfId="33108"/>
    <cellStyle name="20% - Accent6 9 5 6 8" xfId="6222"/>
    <cellStyle name="20% - Accent6 9 5 6 9" xfId="27919"/>
    <cellStyle name="20% - Accent6 9 5 7" xfId="3601"/>
    <cellStyle name="20% - Accent6 9 5 7 2" xfId="9683"/>
    <cellStyle name="20% - Accent6 9 5 7 2 2" xfId="15245"/>
    <cellStyle name="20% - Accent6 9 5 7 2 2 2" xfId="36857"/>
    <cellStyle name="20% - Accent6 9 5 7 2 3" xfId="31323"/>
    <cellStyle name="20% - Accent6 9 5 7 3" xfId="17692"/>
    <cellStyle name="20% - Accent6 9 5 7 3 2" xfId="39285"/>
    <cellStyle name="20% - Accent6 9 5 7 4" xfId="20489"/>
    <cellStyle name="20% - Accent6 9 5 7 4 2" xfId="42068"/>
    <cellStyle name="20% - Accent6 9 5 7 5" xfId="23274"/>
    <cellStyle name="20% - Accent6 9 5 7 5 2" xfId="44851"/>
    <cellStyle name="20% - Accent6 9 5 7 6" xfId="26127"/>
    <cellStyle name="20% - Accent6 9 5 7 6 2" xfId="47702"/>
    <cellStyle name="20% - Accent6 9 5 7 7" xfId="12474"/>
    <cellStyle name="20% - Accent6 9 5 7 7 2" xfId="34097"/>
    <cellStyle name="20% - Accent6 9 5 7 8" xfId="7265"/>
    <cellStyle name="20% - Accent6 9 5 7 9" xfId="28908"/>
    <cellStyle name="20% - Accent6 9 5 8" xfId="7657"/>
    <cellStyle name="20% - Accent6 9 5 8 2" xfId="18037"/>
    <cellStyle name="20% - Accent6 9 5 8 2 2" xfId="39630"/>
    <cellStyle name="20% - Accent6 9 5 8 3" xfId="20834"/>
    <cellStyle name="20% - Accent6 9 5 8 3 2" xfId="42413"/>
    <cellStyle name="20% - Accent6 9 5 8 4" xfId="23619"/>
    <cellStyle name="20% - Accent6 9 5 8 4 2" xfId="45196"/>
    <cellStyle name="20% - Accent6 9 5 8 5" xfId="26472"/>
    <cellStyle name="20% - Accent6 9 5 8 5 2" xfId="48047"/>
    <cellStyle name="20% - Accent6 9 5 8 6" xfId="12829"/>
    <cellStyle name="20% - Accent6 9 5 8 6 2" xfId="34442"/>
    <cellStyle name="20% - Accent6 9 5 8 7" xfId="29299"/>
    <cellStyle name="20% - Accent6 9 5 9" xfId="10402"/>
    <cellStyle name="20% - Accent6 9 5 9 2" xfId="32027"/>
    <cellStyle name="20% - Accent6 9 6" xfId="52357"/>
    <cellStyle name="20% - Accent6 9 6 2" xfId="52358"/>
    <cellStyle name="20% - Accent6 9 6 2 2" xfId="52359"/>
    <cellStyle name="20% - Accent6 9 6 3" xfId="52360"/>
    <cellStyle name="20% - Accent6 9 6 3 2" xfId="52361"/>
    <cellStyle name="20% - Accent6 9 6 4" xfId="52362"/>
    <cellStyle name="20% - Accent6 9 7" xfId="52363"/>
    <cellStyle name="20% - Accent6 9 7 2" xfId="52364"/>
    <cellStyle name="20% - Accent6 9 8" xfId="52365"/>
    <cellStyle name="20% - Accent6 9 8 2" xfId="52366"/>
    <cellStyle name="20% - Accent6 9 9" xfId="52367"/>
    <cellStyle name="20% - Accent6 9 9 2" xfId="52368"/>
    <cellStyle name="40% - Accent1" xfId="358" builtinId="31" customBuiltin="1"/>
    <cellStyle name="40% - Accent1 10" xfId="359"/>
    <cellStyle name="40% - Accent1 10 10" xfId="52369"/>
    <cellStyle name="40% - Accent1 10 2" xfId="52370"/>
    <cellStyle name="40% - Accent1 10 2 2" xfId="52371"/>
    <cellStyle name="40% - Accent1 10 2 2 2" xfId="52372"/>
    <cellStyle name="40% - Accent1 10 2 2 2 2" xfId="52373"/>
    <cellStyle name="40% - Accent1 10 2 2 2 2 2" xfId="52374"/>
    <cellStyle name="40% - Accent1 10 2 2 2 2 2 2" xfId="52375"/>
    <cellStyle name="40% - Accent1 10 2 2 2 2 3" xfId="52376"/>
    <cellStyle name="40% - Accent1 10 2 2 2 2 3 2" xfId="52377"/>
    <cellStyle name="40% - Accent1 10 2 2 2 2 4" xfId="52378"/>
    <cellStyle name="40% - Accent1 10 2 2 2 3" xfId="52379"/>
    <cellStyle name="40% - Accent1 10 2 2 2 3 2" xfId="52380"/>
    <cellStyle name="40% - Accent1 10 2 2 2 4" xfId="52381"/>
    <cellStyle name="40% - Accent1 10 2 2 2 4 2" xfId="52382"/>
    <cellStyle name="40% - Accent1 10 2 2 2 5" xfId="52383"/>
    <cellStyle name="40% - Accent1 10 2 2 3" xfId="52384"/>
    <cellStyle name="40% - Accent1 10 2 2 3 2" xfId="52385"/>
    <cellStyle name="40% - Accent1 10 2 2 3 2 2" xfId="52386"/>
    <cellStyle name="40% - Accent1 10 2 2 3 3" xfId="52387"/>
    <cellStyle name="40% - Accent1 10 2 2 3 3 2" xfId="52388"/>
    <cellStyle name="40% - Accent1 10 2 2 3 4" xfId="52389"/>
    <cellStyle name="40% - Accent1 10 2 2 4" xfId="52390"/>
    <cellStyle name="40% - Accent1 10 2 2 4 2" xfId="52391"/>
    <cellStyle name="40% - Accent1 10 2 2 5" xfId="52392"/>
    <cellStyle name="40% - Accent1 10 2 2 5 2" xfId="52393"/>
    <cellStyle name="40% - Accent1 10 2 2 6" xfId="52394"/>
    <cellStyle name="40% - Accent1 10 2 3" xfId="52395"/>
    <cellStyle name="40% - Accent1 10 2 3 2" xfId="52396"/>
    <cellStyle name="40% - Accent1 10 2 3 2 2" xfId="52397"/>
    <cellStyle name="40% - Accent1 10 2 3 2 2 2" xfId="52398"/>
    <cellStyle name="40% - Accent1 10 2 3 2 3" xfId="52399"/>
    <cellStyle name="40% - Accent1 10 2 3 2 3 2" xfId="52400"/>
    <cellStyle name="40% - Accent1 10 2 3 2 4" xfId="52401"/>
    <cellStyle name="40% - Accent1 10 2 3 3" xfId="52402"/>
    <cellStyle name="40% - Accent1 10 2 3 3 2" xfId="52403"/>
    <cellStyle name="40% - Accent1 10 2 3 4" xfId="52404"/>
    <cellStyle name="40% - Accent1 10 2 3 4 2" xfId="52405"/>
    <cellStyle name="40% - Accent1 10 2 3 5" xfId="52406"/>
    <cellStyle name="40% - Accent1 10 2 4" xfId="52407"/>
    <cellStyle name="40% - Accent1 10 2 4 2" xfId="52408"/>
    <cellStyle name="40% - Accent1 10 2 4 2 2" xfId="52409"/>
    <cellStyle name="40% - Accent1 10 2 4 3" xfId="52410"/>
    <cellStyle name="40% - Accent1 10 2 4 3 2" xfId="52411"/>
    <cellStyle name="40% - Accent1 10 2 4 4" xfId="52412"/>
    <cellStyle name="40% - Accent1 10 2 5" xfId="52413"/>
    <cellStyle name="40% - Accent1 10 2 5 2" xfId="52414"/>
    <cellStyle name="40% - Accent1 10 2 6" xfId="52415"/>
    <cellStyle name="40% - Accent1 10 2 6 2" xfId="52416"/>
    <cellStyle name="40% - Accent1 10 2 7" xfId="52417"/>
    <cellStyle name="40% - Accent1 10 3" xfId="52418"/>
    <cellStyle name="40% - Accent1 10 3 2" xfId="52419"/>
    <cellStyle name="40% - Accent1 10 3 2 2" xfId="52420"/>
    <cellStyle name="40% - Accent1 10 3 2 2 2" xfId="52421"/>
    <cellStyle name="40% - Accent1 10 3 2 2 2 2" xfId="52422"/>
    <cellStyle name="40% - Accent1 10 3 2 2 3" xfId="52423"/>
    <cellStyle name="40% - Accent1 10 3 2 2 3 2" xfId="52424"/>
    <cellStyle name="40% - Accent1 10 3 2 2 4" xfId="52425"/>
    <cellStyle name="40% - Accent1 10 3 2 3" xfId="52426"/>
    <cellStyle name="40% - Accent1 10 3 2 3 2" xfId="52427"/>
    <cellStyle name="40% - Accent1 10 3 2 4" xfId="52428"/>
    <cellStyle name="40% - Accent1 10 3 2 4 2" xfId="52429"/>
    <cellStyle name="40% - Accent1 10 3 2 5" xfId="52430"/>
    <cellStyle name="40% - Accent1 10 3 3" xfId="52431"/>
    <cellStyle name="40% - Accent1 10 3 3 2" xfId="52432"/>
    <cellStyle name="40% - Accent1 10 3 3 2 2" xfId="52433"/>
    <cellStyle name="40% - Accent1 10 3 3 3" xfId="52434"/>
    <cellStyle name="40% - Accent1 10 3 3 3 2" xfId="52435"/>
    <cellStyle name="40% - Accent1 10 3 3 4" xfId="52436"/>
    <cellStyle name="40% - Accent1 10 3 4" xfId="52437"/>
    <cellStyle name="40% - Accent1 10 3 4 2" xfId="52438"/>
    <cellStyle name="40% - Accent1 10 3 5" xfId="52439"/>
    <cellStyle name="40% - Accent1 10 3 5 2" xfId="52440"/>
    <cellStyle name="40% - Accent1 10 3 6" xfId="52441"/>
    <cellStyle name="40% - Accent1 10 4" xfId="52442"/>
    <cellStyle name="40% - Accent1 10 4 2" xfId="52443"/>
    <cellStyle name="40% - Accent1 10 4 2 2" xfId="52444"/>
    <cellStyle name="40% - Accent1 10 4 2 2 2" xfId="52445"/>
    <cellStyle name="40% - Accent1 10 4 2 3" xfId="52446"/>
    <cellStyle name="40% - Accent1 10 4 2 3 2" xfId="52447"/>
    <cellStyle name="40% - Accent1 10 4 2 4" xfId="52448"/>
    <cellStyle name="40% - Accent1 10 4 3" xfId="52449"/>
    <cellStyle name="40% - Accent1 10 4 3 2" xfId="52450"/>
    <cellStyle name="40% - Accent1 10 4 4" xfId="52451"/>
    <cellStyle name="40% - Accent1 10 4 4 2" xfId="52452"/>
    <cellStyle name="40% - Accent1 10 4 5" xfId="52453"/>
    <cellStyle name="40% - Accent1 10 5" xfId="52454"/>
    <cellStyle name="40% - Accent1 10 5 2" xfId="52455"/>
    <cellStyle name="40% - Accent1 10 5 2 2" xfId="52456"/>
    <cellStyle name="40% - Accent1 10 5 3" xfId="52457"/>
    <cellStyle name="40% - Accent1 10 5 3 2" xfId="52458"/>
    <cellStyle name="40% - Accent1 10 5 4" xfId="52459"/>
    <cellStyle name="40% - Accent1 10 6" xfId="52460"/>
    <cellStyle name="40% - Accent1 10 6 2" xfId="52461"/>
    <cellStyle name="40% - Accent1 10 7" xfId="52462"/>
    <cellStyle name="40% - Accent1 10 7 2" xfId="52463"/>
    <cellStyle name="40% - Accent1 10 8" xfId="52464"/>
    <cellStyle name="40% - Accent1 10 8 2" xfId="52465"/>
    <cellStyle name="40% - Accent1 10 9" xfId="52466"/>
    <cellStyle name="40% - Accent1 11" xfId="360"/>
    <cellStyle name="40% - Accent1 11 10" xfId="52467"/>
    <cellStyle name="40% - Accent1 11 2" xfId="52468"/>
    <cellStyle name="40% - Accent1 11 2 2" xfId="52469"/>
    <cellStyle name="40% - Accent1 11 2 2 2" xfId="52470"/>
    <cellStyle name="40% - Accent1 11 2 2 2 2" xfId="52471"/>
    <cellStyle name="40% - Accent1 11 2 2 2 2 2" xfId="52472"/>
    <cellStyle name="40% - Accent1 11 2 2 2 2 2 2" xfId="52473"/>
    <cellStyle name="40% - Accent1 11 2 2 2 2 3" xfId="52474"/>
    <cellStyle name="40% - Accent1 11 2 2 2 2 3 2" xfId="52475"/>
    <cellStyle name="40% - Accent1 11 2 2 2 2 4" xfId="52476"/>
    <cellStyle name="40% - Accent1 11 2 2 2 3" xfId="52477"/>
    <cellStyle name="40% - Accent1 11 2 2 2 3 2" xfId="52478"/>
    <cellStyle name="40% - Accent1 11 2 2 2 4" xfId="52479"/>
    <cellStyle name="40% - Accent1 11 2 2 2 4 2" xfId="52480"/>
    <cellStyle name="40% - Accent1 11 2 2 2 5" xfId="52481"/>
    <cellStyle name="40% - Accent1 11 2 2 3" xfId="52482"/>
    <cellStyle name="40% - Accent1 11 2 2 3 2" xfId="52483"/>
    <cellStyle name="40% - Accent1 11 2 2 3 2 2" xfId="52484"/>
    <cellStyle name="40% - Accent1 11 2 2 3 3" xfId="52485"/>
    <cellStyle name="40% - Accent1 11 2 2 3 3 2" xfId="52486"/>
    <cellStyle name="40% - Accent1 11 2 2 3 4" xfId="52487"/>
    <cellStyle name="40% - Accent1 11 2 2 4" xfId="52488"/>
    <cellStyle name="40% - Accent1 11 2 2 4 2" xfId="52489"/>
    <cellStyle name="40% - Accent1 11 2 2 5" xfId="52490"/>
    <cellStyle name="40% - Accent1 11 2 2 5 2" xfId="52491"/>
    <cellStyle name="40% - Accent1 11 2 2 6" xfId="52492"/>
    <cellStyle name="40% - Accent1 11 2 3" xfId="52493"/>
    <cellStyle name="40% - Accent1 11 2 3 2" xfId="52494"/>
    <cellStyle name="40% - Accent1 11 2 3 2 2" xfId="52495"/>
    <cellStyle name="40% - Accent1 11 2 3 2 2 2" xfId="52496"/>
    <cellStyle name="40% - Accent1 11 2 3 2 3" xfId="52497"/>
    <cellStyle name="40% - Accent1 11 2 3 2 3 2" xfId="52498"/>
    <cellStyle name="40% - Accent1 11 2 3 2 4" xfId="52499"/>
    <cellStyle name="40% - Accent1 11 2 3 3" xfId="52500"/>
    <cellStyle name="40% - Accent1 11 2 3 3 2" xfId="52501"/>
    <cellStyle name="40% - Accent1 11 2 3 4" xfId="52502"/>
    <cellStyle name="40% - Accent1 11 2 3 4 2" xfId="52503"/>
    <cellStyle name="40% - Accent1 11 2 3 5" xfId="52504"/>
    <cellStyle name="40% - Accent1 11 2 4" xfId="52505"/>
    <cellStyle name="40% - Accent1 11 2 4 2" xfId="52506"/>
    <cellStyle name="40% - Accent1 11 2 4 2 2" xfId="52507"/>
    <cellStyle name="40% - Accent1 11 2 4 3" xfId="52508"/>
    <cellStyle name="40% - Accent1 11 2 4 3 2" xfId="52509"/>
    <cellStyle name="40% - Accent1 11 2 4 4" xfId="52510"/>
    <cellStyle name="40% - Accent1 11 2 5" xfId="52511"/>
    <cellStyle name="40% - Accent1 11 2 5 2" xfId="52512"/>
    <cellStyle name="40% - Accent1 11 2 6" xfId="52513"/>
    <cellStyle name="40% - Accent1 11 2 6 2" xfId="52514"/>
    <cellStyle name="40% - Accent1 11 2 7" xfId="52515"/>
    <cellStyle name="40% - Accent1 11 3" xfId="52516"/>
    <cellStyle name="40% - Accent1 11 3 2" xfId="52517"/>
    <cellStyle name="40% - Accent1 11 3 2 2" xfId="52518"/>
    <cellStyle name="40% - Accent1 11 3 2 2 2" xfId="52519"/>
    <cellStyle name="40% - Accent1 11 3 2 2 2 2" xfId="52520"/>
    <cellStyle name="40% - Accent1 11 3 2 2 3" xfId="52521"/>
    <cellStyle name="40% - Accent1 11 3 2 2 3 2" xfId="52522"/>
    <cellStyle name="40% - Accent1 11 3 2 2 4" xfId="52523"/>
    <cellStyle name="40% - Accent1 11 3 2 3" xfId="52524"/>
    <cellStyle name="40% - Accent1 11 3 2 3 2" xfId="52525"/>
    <cellStyle name="40% - Accent1 11 3 2 4" xfId="52526"/>
    <cellStyle name="40% - Accent1 11 3 2 4 2" xfId="52527"/>
    <cellStyle name="40% - Accent1 11 3 2 5" xfId="52528"/>
    <cellStyle name="40% - Accent1 11 3 3" xfId="52529"/>
    <cellStyle name="40% - Accent1 11 3 3 2" xfId="52530"/>
    <cellStyle name="40% - Accent1 11 3 3 2 2" xfId="52531"/>
    <cellStyle name="40% - Accent1 11 3 3 3" xfId="52532"/>
    <cellStyle name="40% - Accent1 11 3 3 3 2" xfId="52533"/>
    <cellStyle name="40% - Accent1 11 3 3 4" xfId="52534"/>
    <cellStyle name="40% - Accent1 11 3 4" xfId="52535"/>
    <cellStyle name="40% - Accent1 11 3 4 2" xfId="52536"/>
    <cellStyle name="40% - Accent1 11 3 5" xfId="52537"/>
    <cellStyle name="40% - Accent1 11 3 5 2" xfId="52538"/>
    <cellStyle name="40% - Accent1 11 3 6" xfId="52539"/>
    <cellStyle name="40% - Accent1 11 4" xfId="52540"/>
    <cellStyle name="40% - Accent1 11 4 2" xfId="52541"/>
    <cellStyle name="40% - Accent1 11 4 2 2" xfId="52542"/>
    <cellStyle name="40% - Accent1 11 4 2 2 2" xfId="52543"/>
    <cellStyle name="40% - Accent1 11 4 2 3" xfId="52544"/>
    <cellStyle name="40% - Accent1 11 4 2 3 2" xfId="52545"/>
    <cellStyle name="40% - Accent1 11 4 2 4" xfId="52546"/>
    <cellStyle name="40% - Accent1 11 4 3" xfId="52547"/>
    <cellStyle name="40% - Accent1 11 4 3 2" xfId="52548"/>
    <cellStyle name="40% - Accent1 11 4 4" xfId="52549"/>
    <cellStyle name="40% - Accent1 11 4 4 2" xfId="52550"/>
    <cellStyle name="40% - Accent1 11 4 5" xfId="52551"/>
    <cellStyle name="40% - Accent1 11 5" xfId="52552"/>
    <cellStyle name="40% - Accent1 11 5 2" xfId="52553"/>
    <cellStyle name="40% - Accent1 11 5 2 2" xfId="52554"/>
    <cellStyle name="40% - Accent1 11 5 3" xfId="52555"/>
    <cellStyle name="40% - Accent1 11 5 3 2" xfId="52556"/>
    <cellStyle name="40% - Accent1 11 5 4" xfId="52557"/>
    <cellStyle name="40% - Accent1 11 6" xfId="52558"/>
    <cellStyle name="40% - Accent1 11 6 2" xfId="52559"/>
    <cellStyle name="40% - Accent1 11 7" xfId="52560"/>
    <cellStyle name="40% - Accent1 11 7 2" xfId="52561"/>
    <cellStyle name="40% - Accent1 11 8" xfId="52562"/>
    <cellStyle name="40% - Accent1 11 8 2" xfId="52563"/>
    <cellStyle name="40% - Accent1 11 9" xfId="52564"/>
    <cellStyle name="40% - Accent1 12" xfId="361"/>
    <cellStyle name="40% - Accent1 12 2" xfId="52566"/>
    <cellStyle name="40% - Accent1 12 2 2" xfId="52567"/>
    <cellStyle name="40% - Accent1 12 2 2 2" xfId="52568"/>
    <cellStyle name="40% - Accent1 12 2 2 2 2" xfId="52569"/>
    <cellStyle name="40% - Accent1 12 2 2 2 2 2" xfId="52570"/>
    <cellStyle name="40% - Accent1 12 2 2 2 3" xfId="52571"/>
    <cellStyle name="40% - Accent1 12 2 2 2 3 2" xfId="52572"/>
    <cellStyle name="40% - Accent1 12 2 2 2 4" xfId="52573"/>
    <cellStyle name="40% - Accent1 12 2 2 3" xfId="52574"/>
    <cellStyle name="40% - Accent1 12 2 2 3 2" xfId="52575"/>
    <cellStyle name="40% - Accent1 12 2 2 4" xfId="52576"/>
    <cellStyle name="40% - Accent1 12 2 2 4 2" xfId="52577"/>
    <cellStyle name="40% - Accent1 12 2 2 5" xfId="52578"/>
    <cellStyle name="40% - Accent1 12 2 3" xfId="52579"/>
    <cellStyle name="40% - Accent1 12 2 3 2" xfId="52580"/>
    <cellStyle name="40% - Accent1 12 2 3 2 2" xfId="52581"/>
    <cellStyle name="40% - Accent1 12 2 3 3" xfId="52582"/>
    <cellStyle name="40% - Accent1 12 2 3 3 2" xfId="52583"/>
    <cellStyle name="40% - Accent1 12 2 3 4" xfId="52584"/>
    <cellStyle name="40% - Accent1 12 2 4" xfId="52585"/>
    <cellStyle name="40% - Accent1 12 2 4 2" xfId="52586"/>
    <cellStyle name="40% - Accent1 12 2 5" xfId="52587"/>
    <cellStyle name="40% - Accent1 12 2 5 2" xfId="52588"/>
    <cellStyle name="40% - Accent1 12 2 6" xfId="52589"/>
    <cellStyle name="40% - Accent1 12 3" xfId="52590"/>
    <cellStyle name="40% - Accent1 12 3 2" xfId="52591"/>
    <cellStyle name="40% - Accent1 12 3 2 2" xfId="52592"/>
    <cellStyle name="40% - Accent1 12 3 2 2 2" xfId="52593"/>
    <cellStyle name="40% - Accent1 12 3 2 3" xfId="52594"/>
    <cellStyle name="40% - Accent1 12 3 2 3 2" xfId="52595"/>
    <cellStyle name="40% - Accent1 12 3 2 4" xfId="52596"/>
    <cellStyle name="40% - Accent1 12 3 3" xfId="52597"/>
    <cellStyle name="40% - Accent1 12 3 3 2" xfId="52598"/>
    <cellStyle name="40% - Accent1 12 3 4" xfId="52599"/>
    <cellStyle name="40% - Accent1 12 3 4 2" xfId="52600"/>
    <cellStyle name="40% - Accent1 12 3 5" xfId="52601"/>
    <cellStyle name="40% - Accent1 12 4" xfId="52602"/>
    <cellStyle name="40% - Accent1 12 4 2" xfId="52603"/>
    <cellStyle name="40% - Accent1 12 4 2 2" xfId="52604"/>
    <cellStyle name="40% - Accent1 12 4 3" xfId="52605"/>
    <cellStyle name="40% - Accent1 12 4 3 2" xfId="52606"/>
    <cellStyle name="40% - Accent1 12 4 4" xfId="52607"/>
    <cellStyle name="40% - Accent1 12 5" xfId="52608"/>
    <cellStyle name="40% - Accent1 12 5 2" xfId="52609"/>
    <cellStyle name="40% - Accent1 12 6" xfId="52610"/>
    <cellStyle name="40% - Accent1 12 6 2" xfId="52611"/>
    <cellStyle name="40% - Accent1 12 7" xfId="52612"/>
    <cellStyle name="40% - Accent1 12 8" xfId="52565"/>
    <cellStyle name="40% - Accent1 13" xfId="362"/>
    <cellStyle name="40% - Accent1 13 2" xfId="52614"/>
    <cellStyle name="40% - Accent1 13 2 2" xfId="52615"/>
    <cellStyle name="40% - Accent1 13 2 2 2" xfId="52616"/>
    <cellStyle name="40% - Accent1 13 2 2 2 2" xfId="52617"/>
    <cellStyle name="40% - Accent1 13 2 2 3" xfId="52618"/>
    <cellStyle name="40% - Accent1 13 2 2 3 2" xfId="52619"/>
    <cellStyle name="40% - Accent1 13 2 2 4" xfId="52620"/>
    <cellStyle name="40% - Accent1 13 2 3" xfId="52621"/>
    <cellStyle name="40% - Accent1 13 2 3 2" xfId="52622"/>
    <cellStyle name="40% - Accent1 13 2 4" xfId="52623"/>
    <cellStyle name="40% - Accent1 13 2 4 2" xfId="52624"/>
    <cellStyle name="40% - Accent1 13 2 5" xfId="52625"/>
    <cellStyle name="40% - Accent1 13 3" xfId="52626"/>
    <cellStyle name="40% - Accent1 13 3 2" xfId="52627"/>
    <cellStyle name="40% - Accent1 13 3 2 2" xfId="52628"/>
    <cellStyle name="40% - Accent1 13 3 3" xfId="52629"/>
    <cellStyle name="40% - Accent1 13 3 3 2" xfId="52630"/>
    <cellStyle name="40% - Accent1 13 3 4" xfId="52631"/>
    <cellStyle name="40% - Accent1 13 4" xfId="52632"/>
    <cellStyle name="40% - Accent1 13 4 2" xfId="52633"/>
    <cellStyle name="40% - Accent1 13 5" xfId="52634"/>
    <cellStyle name="40% - Accent1 13 5 2" xfId="52635"/>
    <cellStyle name="40% - Accent1 13 6" xfId="52636"/>
    <cellStyle name="40% - Accent1 13 7" xfId="52613"/>
    <cellStyle name="40% - Accent1 14" xfId="363"/>
    <cellStyle name="40% - Accent1 14 2" xfId="52638"/>
    <cellStyle name="40% - Accent1 14 2 2" xfId="52639"/>
    <cellStyle name="40% - Accent1 14 2 2 2" xfId="52640"/>
    <cellStyle name="40% - Accent1 14 2 3" xfId="52641"/>
    <cellStyle name="40% - Accent1 14 2 3 2" xfId="52642"/>
    <cellStyle name="40% - Accent1 14 2 4" xfId="52643"/>
    <cellStyle name="40% - Accent1 14 3" xfId="52644"/>
    <cellStyle name="40% - Accent1 14 3 2" xfId="52645"/>
    <cellStyle name="40% - Accent1 14 4" xfId="52646"/>
    <cellStyle name="40% - Accent1 14 4 2" xfId="52647"/>
    <cellStyle name="40% - Accent1 14 5" xfId="52648"/>
    <cellStyle name="40% - Accent1 14 6" xfId="52637"/>
    <cellStyle name="40% - Accent1 15" xfId="364"/>
    <cellStyle name="40% - Accent1 15 2" xfId="52650"/>
    <cellStyle name="40% - Accent1 15 2 2" xfId="52651"/>
    <cellStyle name="40% - Accent1 15 3" xfId="52652"/>
    <cellStyle name="40% - Accent1 15 3 2" xfId="52653"/>
    <cellStyle name="40% - Accent1 15 4" xfId="52654"/>
    <cellStyle name="40% - Accent1 15 5" xfId="52649"/>
    <cellStyle name="40% - Accent1 16" xfId="365"/>
    <cellStyle name="40% - Accent1 16 10" xfId="18445"/>
    <cellStyle name="40% - Accent1 16 10 2" xfId="40024"/>
    <cellStyle name="40% - Accent1 16 11" xfId="21228"/>
    <cellStyle name="40% - Accent1 16 11 2" xfId="42807"/>
    <cellStyle name="40% - Accent1 16 12" xfId="24083"/>
    <cellStyle name="40% - Accent1 16 12 2" xfId="45658"/>
    <cellStyle name="40% - Accent1 16 13" xfId="10056"/>
    <cellStyle name="40% - Accent1 16 13 2" xfId="31696"/>
    <cellStyle name="40% - Accent1 16 14" xfId="5185"/>
    <cellStyle name="40% - Accent1 16 15" xfId="26885"/>
    <cellStyle name="40% - Accent1 16 16" xfId="52655"/>
    <cellStyle name="40% - Accent1 16 2" xfId="366"/>
    <cellStyle name="40% - Accent1 16 2 10" xfId="27209"/>
    <cellStyle name="40% - Accent1 16 2 11" xfId="52656"/>
    <cellStyle name="40% - Accent1 16 2 2" xfId="2835"/>
    <cellStyle name="40% - Accent1 16 2 2 2" xfId="4468"/>
    <cellStyle name="40% - Accent1 16 2 2 2 2" xfId="14581"/>
    <cellStyle name="40% - Accent1 16 2 2 2 2 2" xfId="36193"/>
    <cellStyle name="40% - Accent1 16 2 2 2 3" xfId="9017"/>
    <cellStyle name="40% - Accent1 16 2 2 2 4" xfId="30659"/>
    <cellStyle name="40% - Accent1 16 2 2 3" xfId="17028"/>
    <cellStyle name="40% - Accent1 16 2 2 3 2" xfId="38621"/>
    <cellStyle name="40% - Accent1 16 2 2 4" xfId="19825"/>
    <cellStyle name="40% - Accent1 16 2 2 4 2" xfId="41404"/>
    <cellStyle name="40% - Accent1 16 2 2 5" xfId="22610"/>
    <cellStyle name="40% - Accent1 16 2 2 5 2" xfId="44187"/>
    <cellStyle name="40% - Accent1 16 2 2 6" xfId="25463"/>
    <cellStyle name="40% - Accent1 16 2 2 6 2" xfId="47038"/>
    <cellStyle name="40% - Accent1 16 2 2 7" xfId="11810"/>
    <cellStyle name="40% - Accent1 16 2 2 7 2" xfId="33433"/>
    <cellStyle name="40% - Accent1 16 2 2 8" xfId="6596"/>
    <cellStyle name="40% - Accent1 16 2 2 9" xfId="28244"/>
    <cellStyle name="40% - Accent1 16 2 3" xfId="7982"/>
    <cellStyle name="40% - Accent1 16 2 3 2" xfId="13546"/>
    <cellStyle name="40% - Accent1 16 2 3 2 2" xfId="35158"/>
    <cellStyle name="40% - Accent1 16 2 3 3" xfId="29624"/>
    <cellStyle name="40% - Accent1 16 2 4" xfId="15993"/>
    <cellStyle name="40% - Accent1 16 2 4 2" xfId="37586"/>
    <cellStyle name="40% - Accent1 16 2 5" xfId="18790"/>
    <cellStyle name="40% - Accent1 16 2 5 2" xfId="40369"/>
    <cellStyle name="40% - Accent1 16 2 6" xfId="21573"/>
    <cellStyle name="40% - Accent1 16 2 6 2" xfId="43152"/>
    <cellStyle name="40% - Accent1 16 2 7" xfId="24428"/>
    <cellStyle name="40% - Accent1 16 2 7 2" xfId="46003"/>
    <cellStyle name="40% - Accent1 16 2 8" xfId="10775"/>
    <cellStyle name="40% - Accent1 16 2 8 2" xfId="32398"/>
    <cellStyle name="40% - Accent1 16 2 9" xfId="5512"/>
    <cellStyle name="40% - Accent1 16 3" xfId="3213"/>
    <cellStyle name="40% - Accent1 16 3 10" xfId="27554"/>
    <cellStyle name="40% - Accent1 16 3 2" xfId="4813"/>
    <cellStyle name="40% - Accent1 16 3 2 2" xfId="9362"/>
    <cellStyle name="40% - Accent1 16 3 2 2 2" xfId="14926"/>
    <cellStyle name="40% - Accent1 16 3 2 2 2 2" xfId="36538"/>
    <cellStyle name="40% - Accent1 16 3 2 2 3" xfId="31004"/>
    <cellStyle name="40% - Accent1 16 3 2 3" xfId="17373"/>
    <cellStyle name="40% - Accent1 16 3 2 3 2" xfId="38966"/>
    <cellStyle name="40% - Accent1 16 3 2 4" xfId="20170"/>
    <cellStyle name="40% - Accent1 16 3 2 4 2" xfId="41749"/>
    <cellStyle name="40% - Accent1 16 3 2 5" xfId="22955"/>
    <cellStyle name="40% - Accent1 16 3 2 5 2" xfId="44532"/>
    <cellStyle name="40% - Accent1 16 3 2 6" xfId="25808"/>
    <cellStyle name="40% - Accent1 16 3 2 6 2" xfId="47383"/>
    <cellStyle name="40% - Accent1 16 3 2 7" xfId="12155"/>
    <cellStyle name="40% - Accent1 16 3 2 7 2" xfId="33778"/>
    <cellStyle name="40% - Accent1 16 3 2 8" xfId="6943"/>
    <cellStyle name="40% - Accent1 16 3 2 9" xfId="28589"/>
    <cellStyle name="40% - Accent1 16 3 3" xfId="8327"/>
    <cellStyle name="40% - Accent1 16 3 3 2" xfId="13891"/>
    <cellStyle name="40% - Accent1 16 3 3 2 2" xfId="35503"/>
    <cellStyle name="40% - Accent1 16 3 3 3" xfId="29969"/>
    <cellStyle name="40% - Accent1 16 3 4" xfId="16338"/>
    <cellStyle name="40% - Accent1 16 3 4 2" xfId="37931"/>
    <cellStyle name="40% - Accent1 16 3 5" xfId="19135"/>
    <cellStyle name="40% - Accent1 16 3 5 2" xfId="40714"/>
    <cellStyle name="40% - Accent1 16 3 6" xfId="21920"/>
    <cellStyle name="40% - Accent1 16 3 6 2" xfId="43497"/>
    <cellStyle name="40% - Accent1 16 3 7" xfId="24773"/>
    <cellStyle name="40% - Accent1 16 3 7 2" xfId="46348"/>
    <cellStyle name="40% - Accent1 16 3 8" xfId="11120"/>
    <cellStyle name="40% - Accent1 16 3 8 2" xfId="32743"/>
    <cellStyle name="40% - Accent1 16 3 9" xfId="5857"/>
    <cellStyle name="40% - Accent1 16 4" xfId="2412"/>
    <cellStyle name="40% - Accent1 16 4 2" xfId="4146"/>
    <cellStyle name="40% - Accent1 16 4 2 2" xfId="14259"/>
    <cellStyle name="40% - Accent1 16 4 2 2 2" xfId="35871"/>
    <cellStyle name="40% - Accent1 16 4 2 3" xfId="8695"/>
    <cellStyle name="40% - Accent1 16 4 2 4" xfId="30337"/>
    <cellStyle name="40% - Accent1 16 4 3" xfId="16706"/>
    <cellStyle name="40% - Accent1 16 4 3 2" xfId="38299"/>
    <cellStyle name="40% - Accent1 16 4 4" xfId="19503"/>
    <cellStyle name="40% - Accent1 16 4 4 2" xfId="41082"/>
    <cellStyle name="40% - Accent1 16 4 5" xfId="22288"/>
    <cellStyle name="40% - Accent1 16 4 5 2" xfId="43865"/>
    <cellStyle name="40% - Accent1 16 4 6" xfId="25141"/>
    <cellStyle name="40% - Accent1 16 4 6 2" xfId="46716"/>
    <cellStyle name="40% - Accent1 16 4 7" xfId="11488"/>
    <cellStyle name="40% - Accent1 16 4 7 2" xfId="33111"/>
    <cellStyle name="40% - Accent1 16 4 8" xfId="6225"/>
    <cellStyle name="40% - Accent1 16 4 9" xfId="27922"/>
    <cellStyle name="40% - Accent1 16 5" xfId="3604"/>
    <cellStyle name="40% - Accent1 16 5 2" xfId="9709"/>
    <cellStyle name="40% - Accent1 16 5 2 2" xfId="15271"/>
    <cellStyle name="40% - Accent1 16 5 2 2 2" xfId="36883"/>
    <cellStyle name="40% - Accent1 16 5 2 3" xfId="31349"/>
    <cellStyle name="40% - Accent1 16 5 3" xfId="17718"/>
    <cellStyle name="40% - Accent1 16 5 3 2" xfId="39311"/>
    <cellStyle name="40% - Accent1 16 5 4" xfId="20515"/>
    <cellStyle name="40% - Accent1 16 5 4 2" xfId="42094"/>
    <cellStyle name="40% - Accent1 16 5 5" xfId="23300"/>
    <cellStyle name="40% - Accent1 16 5 5 2" xfId="44877"/>
    <cellStyle name="40% - Accent1 16 5 6" xfId="26153"/>
    <cellStyle name="40% - Accent1 16 5 6 2" xfId="47728"/>
    <cellStyle name="40% - Accent1 16 5 7" xfId="12500"/>
    <cellStyle name="40% - Accent1 16 5 7 2" xfId="34123"/>
    <cellStyle name="40% - Accent1 16 5 8" xfId="7291"/>
    <cellStyle name="40% - Accent1 16 5 9" xfId="28934"/>
    <cellStyle name="40% - Accent1 16 6" xfId="7660"/>
    <cellStyle name="40% - Accent1 16 6 2" xfId="18063"/>
    <cellStyle name="40% - Accent1 16 6 2 2" xfId="39656"/>
    <cellStyle name="40% - Accent1 16 6 3" xfId="20860"/>
    <cellStyle name="40% - Accent1 16 6 3 2" xfId="42439"/>
    <cellStyle name="40% - Accent1 16 6 4" xfId="23645"/>
    <cellStyle name="40% - Accent1 16 6 4 2" xfId="45222"/>
    <cellStyle name="40% - Accent1 16 6 5" xfId="26498"/>
    <cellStyle name="40% - Accent1 16 6 5 2" xfId="48073"/>
    <cellStyle name="40% - Accent1 16 6 6" xfId="12855"/>
    <cellStyle name="40% - Accent1 16 6 6 2" xfId="34468"/>
    <cellStyle name="40% - Accent1 16 6 7" xfId="29302"/>
    <cellStyle name="40% - Accent1 16 7" xfId="10428"/>
    <cellStyle name="40% - Accent1 16 7 2" xfId="32053"/>
    <cellStyle name="40% - Accent1 16 8" xfId="13224"/>
    <cellStyle name="40% - Accent1 16 8 2" xfId="34836"/>
    <cellStyle name="40% - Accent1 16 9" xfId="15647"/>
    <cellStyle name="40% - Accent1 16 9 2" xfId="37241"/>
    <cellStyle name="40% - Accent1 17" xfId="367"/>
    <cellStyle name="40% - Accent1 17 10" xfId="18442"/>
    <cellStyle name="40% - Accent1 17 10 2" xfId="40021"/>
    <cellStyle name="40% - Accent1 17 11" xfId="21225"/>
    <cellStyle name="40% - Accent1 17 11 2" xfId="42804"/>
    <cellStyle name="40% - Accent1 17 12" xfId="24080"/>
    <cellStyle name="40% - Accent1 17 12 2" xfId="45655"/>
    <cellStyle name="40% - Accent1 17 13" xfId="10053"/>
    <cellStyle name="40% - Accent1 17 13 2" xfId="31693"/>
    <cellStyle name="40% - Accent1 17 14" xfId="5186"/>
    <cellStyle name="40% - Accent1 17 15" xfId="26886"/>
    <cellStyle name="40% - Accent1 17 16" xfId="52657"/>
    <cellStyle name="40% - Accent1 17 2" xfId="2832"/>
    <cellStyle name="40% - Accent1 17 2 10" xfId="27206"/>
    <cellStyle name="40% - Accent1 17 2 11" xfId="52658"/>
    <cellStyle name="40% - Accent1 17 2 2" xfId="4465"/>
    <cellStyle name="40% - Accent1 17 2 2 2" xfId="9014"/>
    <cellStyle name="40% - Accent1 17 2 2 2 2" xfId="14578"/>
    <cellStyle name="40% - Accent1 17 2 2 2 2 2" xfId="36190"/>
    <cellStyle name="40% - Accent1 17 2 2 2 3" xfId="30656"/>
    <cellStyle name="40% - Accent1 17 2 2 3" xfId="17025"/>
    <cellStyle name="40% - Accent1 17 2 2 3 2" xfId="38618"/>
    <cellStyle name="40% - Accent1 17 2 2 4" xfId="19822"/>
    <cellStyle name="40% - Accent1 17 2 2 4 2" xfId="41401"/>
    <cellStyle name="40% - Accent1 17 2 2 5" xfId="22607"/>
    <cellStyle name="40% - Accent1 17 2 2 5 2" xfId="44184"/>
    <cellStyle name="40% - Accent1 17 2 2 6" xfId="25460"/>
    <cellStyle name="40% - Accent1 17 2 2 6 2" xfId="47035"/>
    <cellStyle name="40% - Accent1 17 2 2 7" xfId="11807"/>
    <cellStyle name="40% - Accent1 17 2 2 7 2" xfId="33430"/>
    <cellStyle name="40% - Accent1 17 2 2 8" xfId="6593"/>
    <cellStyle name="40% - Accent1 17 2 2 9" xfId="28241"/>
    <cellStyle name="40% - Accent1 17 2 3" xfId="7979"/>
    <cellStyle name="40% - Accent1 17 2 3 2" xfId="13543"/>
    <cellStyle name="40% - Accent1 17 2 3 2 2" xfId="35155"/>
    <cellStyle name="40% - Accent1 17 2 3 3" xfId="29621"/>
    <cellStyle name="40% - Accent1 17 2 4" xfId="15990"/>
    <cellStyle name="40% - Accent1 17 2 4 2" xfId="37583"/>
    <cellStyle name="40% - Accent1 17 2 5" xfId="18787"/>
    <cellStyle name="40% - Accent1 17 2 5 2" xfId="40366"/>
    <cellStyle name="40% - Accent1 17 2 6" xfId="21570"/>
    <cellStyle name="40% - Accent1 17 2 6 2" xfId="43149"/>
    <cellStyle name="40% - Accent1 17 2 7" xfId="24425"/>
    <cellStyle name="40% - Accent1 17 2 7 2" xfId="46000"/>
    <cellStyle name="40% - Accent1 17 2 8" xfId="10772"/>
    <cellStyle name="40% - Accent1 17 2 8 2" xfId="32395"/>
    <cellStyle name="40% - Accent1 17 2 9" xfId="5509"/>
    <cellStyle name="40% - Accent1 17 3" xfId="3210"/>
    <cellStyle name="40% - Accent1 17 3 10" xfId="27551"/>
    <cellStyle name="40% - Accent1 17 3 2" xfId="4810"/>
    <cellStyle name="40% - Accent1 17 3 2 2" xfId="9359"/>
    <cellStyle name="40% - Accent1 17 3 2 2 2" xfId="14923"/>
    <cellStyle name="40% - Accent1 17 3 2 2 2 2" xfId="36535"/>
    <cellStyle name="40% - Accent1 17 3 2 2 3" xfId="31001"/>
    <cellStyle name="40% - Accent1 17 3 2 3" xfId="17370"/>
    <cellStyle name="40% - Accent1 17 3 2 3 2" xfId="38963"/>
    <cellStyle name="40% - Accent1 17 3 2 4" xfId="20167"/>
    <cellStyle name="40% - Accent1 17 3 2 4 2" xfId="41746"/>
    <cellStyle name="40% - Accent1 17 3 2 5" xfId="22952"/>
    <cellStyle name="40% - Accent1 17 3 2 5 2" xfId="44529"/>
    <cellStyle name="40% - Accent1 17 3 2 6" xfId="25805"/>
    <cellStyle name="40% - Accent1 17 3 2 6 2" xfId="47380"/>
    <cellStyle name="40% - Accent1 17 3 2 7" xfId="12152"/>
    <cellStyle name="40% - Accent1 17 3 2 7 2" xfId="33775"/>
    <cellStyle name="40% - Accent1 17 3 2 8" xfId="6940"/>
    <cellStyle name="40% - Accent1 17 3 2 9" xfId="28586"/>
    <cellStyle name="40% - Accent1 17 3 3" xfId="8324"/>
    <cellStyle name="40% - Accent1 17 3 3 2" xfId="13888"/>
    <cellStyle name="40% - Accent1 17 3 3 2 2" xfId="35500"/>
    <cellStyle name="40% - Accent1 17 3 3 3" xfId="29966"/>
    <cellStyle name="40% - Accent1 17 3 4" xfId="16335"/>
    <cellStyle name="40% - Accent1 17 3 4 2" xfId="37928"/>
    <cellStyle name="40% - Accent1 17 3 5" xfId="19132"/>
    <cellStyle name="40% - Accent1 17 3 5 2" xfId="40711"/>
    <cellStyle name="40% - Accent1 17 3 6" xfId="21917"/>
    <cellStyle name="40% - Accent1 17 3 6 2" xfId="43494"/>
    <cellStyle name="40% - Accent1 17 3 7" xfId="24770"/>
    <cellStyle name="40% - Accent1 17 3 7 2" xfId="46345"/>
    <cellStyle name="40% - Accent1 17 3 8" xfId="11117"/>
    <cellStyle name="40% - Accent1 17 3 8 2" xfId="32740"/>
    <cellStyle name="40% - Accent1 17 3 9" xfId="5854"/>
    <cellStyle name="40% - Accent1 17 4" xfId="2413"/>
    <cellStyle name="40% - Accent1 17 4 2" xfId="4147"/>
    <cellStyle name="40% - Accent1 17 4 2 2" xfId="14260"/>
    <cellStyle name="40% - Accent1 17 4 2 2 2" xfId="35872"/>
    <cellStyle name="40% - Accent1 17 4 2 3" xfId="8696"/>
    <cellStyle name="40% - Accent1 17 4 2 4" xfId="30338"/>
    <cellStyle name="40% - Accent1 17 4 3" xfId="16707"/>
    <cellStyle name="40% - Accent1 17 4 3 2" xfId="38300"/>
    <cellStyle name="40% - Accent1 17 4 4" xfId="19504"/>
    <cellStyle name="40% - Accent1 17 4 4 2" xfId="41083"/>
    <cellStyle name="40% - Accent1 17 4 5" xfId="22289"/>
    <cellStyle name="40% - Accent1 17 4 5 2" xfId="43866"/>
    <cellStyle name="40% - Accent1 17 4 6" xfId="25142"/>
    <cellStyle name="40% - Accent1 17 4 6 2" xfId="46717"/>
    <cellStyle name="40% - Accent1 17 4 7" xfId="11489"/>
    <cellStyle name="40% - Accent1 17 4 7 2" xfId="33112"/>
    <cellStyle name="40% - Accent1 17 4 8" xfId="6226"/>
    <cellStyle name="40% - Accent1 17 4 9" xfId="27923"/>
    <cellStyle name="40% - Accent1 17 5" xfId="3605"/>
    <cellStyle name="40% - Accent1 17 5 2" xfId="9706"/>
    <cellStyle name="40% - Accent1 17 5 2 2" xfId="15268"/>
    <cellStyle name="40% - Accent1 17 5 2 2 2" xfId="36880"/>
    <cellStyle name="40% - Accent1 17 5 2 3" xfId="31346"/>
    <cellStyle name="40% - Accent1 17 5 3" xfId="17715"/>
    <cellStyle name="40% - Accent1 17 5 3 2" xfId="39308"/>
    <cellStyle name="40% - Accent1 17 5 4" xfId="20512"/>
    <cellStyle name="40% - Accent1 17 5 4 2" xfId="42091"/>
    <cellStyle name="40% - Accent1 17 5 5" xfId="23297"/>
    <cellStyle name="40% - Accent1 17 5 5 2" xfId="44874"/>
    <cellStyle name="40% - Accent1 17 5 6" xfId="26150"/>
    <cellStyle name="40% - Accent1 17 5 6 2" xfId="47725"/>
    <cellStyle name="40% - Accent1 17 5 7" xfId="12497"/>
    <cellStyle name="40% - Accent1 17 5 7 2" xfId="34120"/>
    <cellStyle name="40% - Accent1 17 5 8" xfId="7288"/>
    <cellStyle name="40% - Accent1 17 5 9" xfId="28931"/>
    <cellStyle name="40% - Accent1 17 6" xfId="7661"/>
    <cellStyle name="40% - Accent1 17 6 2" xfId="18060"/>
    <cellStyle name="40% - Accent1 17 6 2 2" xfId="39653"/>
    <cellStyle name="40% - Accent1 17 6 3" xfId="20857"/>
    <cellStyle name="40% - Accent1 17 6 3 2" xfId="42436"/>
    <cellStyle name="40% - Accent1 17 6 4" xfId="23642"/>
    <cellStyle name="40% - Accent1 17 6 4 2" xfId="45219"/>
    <cellStyle name="40% - Accent1 17 6 5" xfId="26495"/>
    <cellStyle name="40% - Accent1 17 6 5 2" xfId="48070"/>
    <cellStyle name="40% - Accent1 17 6 6" xfId="12852"/>
    <cellStyle name="40% - Accent1 17 6 6 2" xfId="34465"/>
    <cellStyle name="40% - Accent1 17 6 7" xfId="29303"/>
    <cellStyle name="40% - Accent1 17 7" xfId="10425"/>
    <cellStyle name="40% - Accent1 17 7 2" xfId="32050"/>
    <cellStyle name="40% - Accent1 17 8" xfId="13225"/>
    <cellStyle name="40% - Accent1 17 8 2" xfId="34837"/>
    <cellStyle name="40% - Accent1 17 9" xfId="15644"/>
    <cellStyle name="40% - Accent1 17 9 2" xfId="37238"/>
    <cellStyle name="40% - Accent1 18" xfId="368"/>
    <cellStyle name="40% - Accent1 18 10" xfId="26887"/>
    <cellStyle name="40% - Accent1 18 11" xfId="52659"/>
    <cellStyle name="40% - Accent1 18 2" xfId="2414"/>
    <cellStyle name="40% - Accent1 18 2 2" xfId="4148"/>
    <cellStyle name="40% - Accent1 18 2 2 2" xfId="14261"/>
    <cellStyle name="40% - Accent1 18 2 2 2 2" xfId="35873"/>
    <cellStyle name="40% - Accent1 18 2 2 3" xfId="8697"/>
    <cellStyle name="40% - Accent1 18 2 2 4" xfId="30339"/>
    <cellStyle name="40% - Accent1 18 2 3" xfId="16708"/>
    <cellStyle name="40% - Accent1 18 2 3 2" xfId="38301"/>
    <cellStyle name="40% - Accent1 18 2 4" xfId="19505"/>
    <cellStyle name="40% - Accent1 18 2 4 2" xfId="41084"/>
    <cellStyle name="40% - Accent1 18 2 5" xfId="22290"/>
    <cellStyle name="40% - Accent1 18 2 5 2" xfId="43867"/>
    <cellStyle name="40% - Accent1 18 2 6" xfId="25143"/>
    <cellStyle name="40% - Accent1 18 2 6 2" xfId="46718"/>
    <cellStyle name="40% - Accent1 18 2 7" xfId="11490"/>
    <cellStyle name="40% - Accent1 18 2 7 2" xfId="33113"/>
    <cellStyle name="40% - Accent1 18 2 8" xfId="6227"/>
    <cellStyle name="40% - Accent1 18 2 9" xfId="27924"/>
    <cellStyle name="40% - Accent1 18 3" xfId="3606"/>
    <cellStyle name="40% - Accent1 18 3 2" xfId="13226"/>
    <cellStyle name="40% - Accent1 18 3 2 2" xfId="34838"/>
    <cellStyle name="40% - Accent1 18 3 3" xfId="7662"/>
    <cellStyle name="40% - Accent1 18 3 4" xfId="29304"/>
    <cellStyle name="40% - Accent1 18 4" xfId="15519"/>
    <cellStyle name="40% - Accent1 18 4 2" xfId="37113"/>
    <cellStyle name="40% - Accent1 18 5" xfId="18317"/>
    <cellStyle name="40% - Accent1 18 5 2" xfId="39896"/>
    <cellStyle name="40% - Accent1 18 6" xfId="21100"/>
    <cellStyle name="40% - Accent1 18 6 2" xfId="42679"/>
    <cellStyle name="40% - Accent1 18 7" xfId="23955"/>
    <cellStyle name="40% - Accent1 18 7 2" xfId="45530"/>
    <cellStyle name="40% - Accent1 18 8" xfId="10299"/>
    <cellStyle name="40% - Accent1 18 8 2" xfId="31925"/>
    <cellStyle name="40% - Accent1 18 9" xfId="5187"/>
    <cellStyle name="40% - Accent1 19" xfId="2697"/>
    <cellStyle name="40% - Accent1 19 10" xfId="27071"/>
    <cellStyle name="40% - Accent1 19 2" xfId="4330"/>
    <cellStyle name="40% - Accent1 19 2 2" xfId="8879"/>
    <cellStyle name="40% - Accent1 19 2 2 2" xfId="14443"/>
    <cellStyle name="40% - Accent1 19 2 2 2 2" xfId="36055"/>
    <cellStyle name="40% - Accent1 19 2 2 3" xfId="30521"/>
    <cellStyle name="40% - Accent1 19 2 3" xfId="16890"/>
    <cellStyle name="40% - Accent1 19 2 3 2" xfId="38483"/>
    <cellStyle name="40% - Accent1 19 2 4" xfId="19687"/>
    <cellStyle name="40% - Accent1 19 2 4 2" xfId="41266"/>
    <cellStyle name="40% - Accent1 19 2 5" xfId="22472"/>
    <cellStyle name="40% - Accent1 19 2 5 2" xfId="44049"/>
    <cellStyle name="40% - Accent1 19 2 6" xfId="25325"/>
    <cellStyle name="40% - Accent1 19 2 6 2" xfId="46900"/>
    <cellStyle name="40% - Accent1 19 2 7" xfId="11672"/>
    <cellStyle name="40% - Accent1 19 2 7 2" xfId="33295"/>
    <cellStyle name="40% - Accent1 19 2 8" xfId="6458"/>
    <cellStyle name="40% - Accent1 19 2 9" xfId="28106"/>
    <cellStyle name="40% - Accent1 19 3" xfId="7844"/>
    <cellStyle name="40% - Accent1 19 3 2" xfId="13408"/>
    <cellStyle name="40% - Accent1 19 3 2 2" xfId="35020"/>
    <cellStyle name="40% - Accent1 19 3 3" xfId="29486"/>
    <cellStyle name="40% - Accent1 19 4" xfId="15855"/>
    <cellStyle name="40% - Accent1 19 4 2" xfId="37448"/>
    <cellStyle name="40% - Accent1 19 5" xfId="18652"/>
    <cellStyle name="40% - Accent1 19 5 2" xfId="40231"/>
    <cellStyle name="40% - Accent1 19 6" xfId="21435"/>
    <cellStyle name="40% - Accent1 19 6 2" xfId="43014"/>
    <cellStyle name="40% - Accent1 19 7" xfId="24290"/>
    <cellStyle name="40% - Accent1 19 7 2" xfId="45865"/>
    <cellStyle name="40% - Accent1 19 8" xfId="10637"/>
    <cellStyle name="40% - Accent1 19 8 2" xfId="32260"/>
    <cellStyle name="40% - Accent1 19 9" xfId="5374"/>
    <cellStyle name="40% - Accent1 2" xfId="369"/>
    <cellStyle name="40% - Accent1 2 10" xfId="370"/>
    <cellStyle name="40% - Accent1 2 2" xfId="371"/>
    <cellStyle name="40% - Accent1 2 3" xfId="372"/>
    <cellStyle name="40% - Accent1 2 4" xfId="373"/>
    <cellStyle name="40% - Accent1 2 5" xfId="374"/>
    <cellStyle name="40% - Accent1 2 6" xfId="375"/>
    <cellStyle name="40% - Accent1 2 7" xfId="376"/>
    <cellStyle name="40% - Accent1 2 8" xfId="377"/>
    <cellStyle name="40% - Accent1 2 9" xfId="378"/>
    <cellStyle name="40% - Accent1 20" xfId="3046"/>
    <cellStyle name="40% - Accent1 20 10" xfId="27416"/>
    <cellStyle name="40% - Accent1 20 2" xfId="4675"/>
    <cellStyle name="40% - Accent1 20 2 2" xfId="9224"/>
    <cellStyle name="40% - Accent1 20 2 2 2" xfId="14788"/>
    <cellStyle name="40% - Accent1 20 2 2 2 2" xfId="36400"/>
    <cellStyle name="40% - Accent1 20 2 2 3" xfId="30866"/>
    <cellStyle name="40% - Accent1 20 2 3" xfId="17235"/>
    <cellStyle name="40% - Accent1 20 2 3 2" xfId="38828"/>
    <cellStyle name="40% - Accent1 20 2 4" xfId="20032"/>
    <cellStyle name="40% - Accent1 20 2 4 2" xfId="41611"/>
    <cellStyle name="40% - Accent1 20 2 5" xfId="22817"/>
    <cellStyle name="40% - Accent1 20 2 5 2" xfId="44394"/>
    <cellStyle name="40% - Accent1 20 2 6" xfId="25670"/>
    <cellStyle name="40% - Accent1 20 2 6 2" xfId="47245"/>
    <cellStyle name="40% - Accent1 20 2 7" xfId="12017"/>
    <cellStyle name="40% - Accent1 20 2 7 2" xfId="33640"/>
    <cellStyle name="40% - Accent1 20 2 8" xfId="6805"/>
    <cellStyle name="40% - Accent1 20 2 9" xfId="28451"/>
    <cellStyle name="40% - Accent1 20 3" xfId="8189"/>
    <cellStyle name="40% - Accent1 20 3 2" xfId="13753"/>
    <cellStyle name="40% - Accent1 20 3 2 2" xfId="35365"/>
    <cellStyle name="40% - Accent1 20 3 3" xfId="29831"/>
    <cellStyle name="40% - Accent1 20 4" xfId="16200"/>
    <cellStyle name="40% - Accent1 20 4 2" xfId="37793"/>
    <cellStyle name="40% - Accent1 20 5" xfId="18997"/>
    <cellStyle name="40% - Accent1 20 5 2" xfId="40576"/>
    <cellStyle name="40% - Accent1 20 6" xfId="21781"/>
    <cellStyle name="40% - Accent1 20 6 2" xfId="43359"/>
    <cellStyle name="40% - Accent1 20 7" xfId="24635"/>
    <cellStyle name="40% - Accent1 20 7 2" xfId="46210"/>
    <cellStyle name="40% - Accent1 20 8" xfId="10982"/>
    <cellStyle name="40% - Accent1 20 8 2" xfId="32605"/>
    <cellStyle name="40% - Accent1 20 9" xfId="5719"/>
    <cellStyle name="40% - Accent1 21" xfId="7153"/>
    <cellStyle name="40% - Accent1 21 2" xfId="9571"/>
    <cellStyle name="40% - Accent1 21 2 2" xfId="15133"/>
    <cellStyle name="40% - Accent1 21 2 2 2" xfId="36745"/>
    <cellStyle name="40% - Accent1 21 2 3" xfId="31211"/>
    <cellStyle name="40% - Accent1 21 3" xfId="17580"/>
    <cellStyle name="40% - Accent1 21 3 2" xfId="39173"/>
    <cellStyle name="40% - Accent1 21 4" xfId="20377"/>
    <cellStyle name="40% - Accent1 21 4 2" xfId="41956"/>
    <cellStyle name="40% - Accent1 21 5" xfId="23162"/>
    <cellStyle name="40% - Accent1 21 5 2" xfId="44739"/>
    <cellStyle name="40% - Accent1 21 6" xfId="26015"/>
    <cellStyle name="40% - Accent1 21 6 2" xfId="47590"/>
    <cellStyle name="40% - Accent1 21 7" xfId="12362"/>
    <cellStyle name="40% - Accent1 21 7 2" xfId="33985"/>
    <cellStyle name="40% - Accent1 21 8" xfId="28796"/>
    <cellStyle name="40% - Accent1 22" xfId="12717"/>
    <cellStyle name="40% - Accent1 22 2" xfId="17925"/>
    <cellStyle name="40% - Accent1 22 2 2" xfId="39518"/>
    <cellStyle name="40% - Accent1 22 3" xfId="20722"/>
    <cellStyle name="40% - Accent1 22 3 2" xfId="42301"/>
    <cellStyle name="40% - Accent1 22 4" xfId="23507"/>
    <cellStyle name="40% - Accent1 22 4 2" xfId="45084"/>
    <cellStyle name="40% - Accent1 22 5" xfId="26360"/>
    <cellStyle name="40% - Accent1 22 5 2" xfId="47935"/>
    <cellStyle name="40% - Accent1 22 6" xfId="34330"/>
    <cellStyle name="40% - Accent1 23" xfId="10264"/>
    <cellStyle name="40% - Accent1 23 2" xfId="31903"/>
    <cellStyle name="40% - Accent1 24" xfId="15490"/>
    <cellStyle name="40% - Accent1 24 2" xfId="37090"/>
    <cellStyle name="40% - Accent1 25" xfId="18294"/>
    <cellStyle name="40% - Accent1 25 2" xfId="39873"/>
    <cellStyle name="40% - Accent1 26" xfId="21077"/>
    <cellStyle name="40% - Accent1 26 2" xfId="42656"/>
    <cellStyle name="40% - Accent1 27" xfId="23865"/>
    <cellStyle name="40% - Accent1 27 2" xfId="45441"/>
    <cellStyle name="40% - Accent1 28" xfId="23889"/>
    <cellStyle name="40% - Accent1 28 2" xfId="45465"/>
    <cellStyle name="40% - Accent1 29" xfId="9918"/>
    <cellStyle name="40% - Accent1 29 2" xfId="31558"/>
    <cellStyle name="40% - Accent1 3" xfId="379"/>
    <cellStyle name="40% - Accent1 4" xfId="380"/>
    <cellStyle name="40% - Accent1 5" xfId="381"/>
    <cellStyle name="40% - Accent1 6" xfId="382"/>
    <cellStyle name="40% - Accent1 7" xfId="383"/>
    <cellStyle name="40% - Accent1 8" xfId="384"/>
    <cellStyle name="40% - Accent1 8 10" xfId="52661"/>
    <cellStyle name="40% - Accent1 8 11" xfId="52660"/>
    <cellStyle name="40% - Accent1 8 2" xfId="385"/>
    <cellStyle name="40% - Accent1 8 2 10" xfId="13227"/>
    <cellStyle name="40% - Accent1 8 2 10 2" xfId="34839"/>
    <cellStyle name="40% - Accent1 8 2 11" xfId="15526"/>
    <cellStyle name="40% - Accent1 8 2 11 2" xfId="37120"/>
    <cellStyle name="40% - Accent1 8 2 12" xfId="18324"/>
    <cellStyle name="40% - Accent1 8 2 12 2" xfId="39903"/>
    <cellStyle name="40% - Accent1 8 2 13" xfId="21107"/>
    <cellStyle name="40% - Accent1 8 2 13 2" xfId="42686"/>
    <cellStyle name="40% - Accent1 8 2 14" xfId="23962"/>
    <cellStyle name="40% - Accent1 8 2 14 2" xfId="45537"/>
    <cellStyle name="40% - Accent1 8 2 15" xfId="9935"/>
    <cellStyle name="40% - Accent1 8 2 15 2" xfId="31575"/>
    <cellStyle name="40% - Accent1 8 2 16" xfId="5188"/>
    <cellStyle name="40% - Accent1 8 2 17" xfId="26888"/>
    <cellStyle name="40% - Accent1 8 2 18" xfId="52662"/>
    <cellStyle name="40% - Accent1 8 2 2" xfId="386"/>
    <cellStyle name="40% - Accent1 8 2 2 10" xfId="18462"/>
    <cellStyle name="40% - Accent1 8 2 2 10 2" xfId="40041"/>
    <cellStyle name="40% - Accent1 8 2 2 11" xfId="21245"/>
    <cellStyle name="40% - Accent1 8 2 2 11 2" xfId="42824"/>
    <cellStyle name="40% - Accent1 8 2 2 12" xfId="24100"/>
    <cellStyle name="40% - Accent1 8 2 2 12 2" xfId="45675"/>
    <cellStyle name="40% - Accent1 8 2 2 13" xfId="10073"/>
    <cellStyle name="40% - Accent1 8 2 2 13 2" xfId="31713"/>
    <cellStyle name="40% - Accent1 8 2 2 14" xfId="5189"/>
    <cellStyle name="40% - Accent1 8 2 2 15" xfId="26889"/>
    <cellStyle name="40% - Accent1 8 2 2 16" xfId="52663"/>
    <cellStyle name="40% - Accent1 8 2 2 2" xfId="2852"/>
    <cellStyle name="40% - Accent1 8 2 2 2 10" xfId="27226"/>
    <cellStyle name="40% - Accent1 8 2 2 2 11" xfId="52664"/>
    <cellStyle name="40% - Accent1 8 2 2 2 2" xfId="4485"/>
    <cellStyle name="40% - Accent1 8 2 2 2 2 10" xfId="52665"/>
    <cellStyle name="40% - Accent1 8 2 2 2 2 2" xfId="9034"/>
    <cellStyle name="40% - Accent1 8 2 2 2 2 2 2" xfId="14598"/>
    <cellStyle name="40% - Accent1 8 2 2 2 2 2 2 2" xfId="36210"/>
    <cellStyle name="40% - Accent1 8 2 2 2 2 2 2 2 2" xfId="52668"/>
    <cellStyle name="40% - Accent1 8 2 2 2 2 2 2 3" xfId="52667"/>
    <cellStyle name="40% - Accent1 8 2 2 2 2 2 3" xfId="30676"/>
    <cellStyle name="40% - Accent1 8 2 2 2 2 2 3 2" xfId="52670"/>
    <cellStyle name="40% - Accent1 8 2 2 2 2 2 3 3" xfId="52669"/>
    <cellStyle name="40% - Accent1 8 2 2 2 2 2 4" xfId="52671"/>
    <cellStyle name="40% - Accent1 8 2 2 2 2 2 5" xfId="52666"/>
    <cellStyle name="40% - Accent1 8 2 2 2 2 3" xfId="17045"/>
    <cellStyle name="40% - Accent1 8 2 2 2 2 3 2" xfId="38638"/>
    <cellStyle name="40% - Accent1 8 2 2 2 2 3 2 2" xfId="52673"/>
    <cellStyle name="40% - Accent1 8 2 2 2 2 3 3" xfId="52672"/>
    <cellStyle name="40% - Accent1 8 2 2 2 2 4" xfId="19842"/>
    <cellStyle name="40% - Accent1 8 2 2 2 2 4 2" xfId="41421"/>
    <cellStyle name="40% - Accent1 8 2 2 2 2 4 2 2" xfId="52675"/>
    <cellStyle name="40% - Accent1 8 2 2 2 2 4 3" xfId="52674"/>
    <cellStyle name="40% - Accent1 8 2 2 2 2 5" xfId="22627"/>
    <cellStyle name="40% - Accent1 8 2 2 2 2 5 2" xfId="44204"/>
    <cellStyle name="40% - Accent1 8 2 2 2 2 5 3" xfId="52676"/>
    <cellStyle name="40% - Accent1 8 2 2 2 2 6" xfId="25480"/>
    <cellStyle name="40% - Accent1 8 2 2 2 2 6 2" xfId="47055"/>
    <cellStyle name="40% - Accent1 8 2 2 2 2 7" xfId="11827"/>
    <cellStyle name="40% - Accent1 8 2 2 2 2 7 2" xfId="33450"/>
    <cellStyle name="40% - Accent1 8 2 2 2 2 8" xfId="6613"/>
    <cellStyle name="40% - Accent1 8 2 2 2 2 9" xfId="28261"/>
    <cellStyle name="40% - Accent1 8 2 2 2 3" xfId="7999"/>
    <cellStyle name="40% - Accent1 8 2 2 2 3 2" xfId="13563"/>
    <cellStyle name="40% - Accent1 8 2 2 2 3 2 2" xfId="35175"/>
    <cellStyle name="40% - Accent1 8 2 2 2 3 2 2 2" xfId="52679"/>
    <cellStyle name="40% - Accent1 8 2 2 2 3 2 3" xfId="52678"/>
    <cellStyle name="40% - Accent1 8 2 2 2 3 3" xfId="29641"/>
    <cellStyle name="40% - Accent1 8 2 2 2 3 3 2" xfId="52681"/>
    <cellStyle name="40% - Accent1 8 2 2 2 3 3 3" xfId="52680"/>
    <cellStyle name="40% - Accent1 8 2 2 2 3 4" xfId="52682"/>
    <cellStyle name="40% - Accent1 8 2 2 2 3 5" xfId="52677"/>
    <cellStyle name="40% - Accent1 8 2 2 2 4" xfId="16010"/>
    <cellStyle name="40% - Accent1 8 2 2 2 4 2" xfId="37603"/>
    <cellStyle name="40% - Accent1 8 2 2 2 4 2 2" xfId="52684"/>
    <cellStyle name="40% - Accent1 8 2 2 2 4 3" xfId="52683"/>
    <cellStyle name="40% - Accent1 8 2 2 2 5" xfId="18807"/>
    <cellStyle name="40% - Accent1 8 2 2 2 5 2" xfId="40386"/>
    <cellStyle name="40% - Accent1 8 2 2 2 5 2 2" xfId="52686"/>
    <cellStyle name="40% - Accent1 8 2 2 2 5 3" xfId="52685"/>
    <cellStyle name="40% - Accent1 8 2 2 2 6" xfId="21590"/>
    <cellStyle name="40% - Accent1 8 2 2 2 6 2" xfId="43169"/>
    <cellStyle name="40% - Accent1 8 2 2 2 6 3" xfId="52687"/>
    <cellStyle name="40% - Accent1 8 2 2 2 7" xfId="24445"/>
    <cellStyle name="40% - Accent1 8 2 2 2 7 2" xfId="46020"/>
    <cellStyle name="40% - Accent1 8 2 2 2 8" xfId="10792"/>
    <cellStyle name="40% - Accent1 8 2 2 2 8 2" xfId="32415"/>
    <cellStyle name="40% - Accent1 8 2 2 2 9" xfId="5529"/>
    <cellStyle name="40% - Accent1 8 2 2 3" xfId="3230"/>
    <cellStyle name="40% - Accent1 8 2 2 3 10" xfId="27571"/>
    <cellStyle name="40% - Accent1 8 2 2 3 11" xfId="52688"/>
    <cellStyle name="40% - Accent1 8 2 2 3 2" xfId="4830"/>
    <cellStyle name="40% - Accent1 8 2 2 3 2 10" xfId="52689"/>
    <cellStyle name="40% - Accent1 8 2 2 3 2 2" xfId="9379"/>
    <cellStyle name="40% - Accent1 8 2 2 3 2 2 2" xfId="14943"/>
    <cellStyle name="40% - Accent1 8 2 2 3 2 2 2 2" xfId="36555"/>
    <cellStyle name="40% - Accent1 8 2 2 3 2 2 2 3" xfId="52691"/>
    <cellStyle name="40% - Accent1 8 2 2 3 2 2 3" xfId="31021"/>
    <cellStyle name="40% - Accent1 8 2 2 3 2 2 4" xfId="52690"/>
    <cellStyle name="40% - Accent1 8 2 2 3 2 3" xfId="17390"/>
    <cellStyle name="40% - Accent1 8 2 2 3 2 3 2" xfId="38983"/>
    <cellStyle name="40% - Accent1 8 2 2 3 2 3 2 2" xfId="52693"/>
    <cellStyle name="40% - Accent1 8 2 2 3 2 3 3" xfId="52692"/>
    <cellStyle name="40% - Accent1 8 2 2 3 2 4" xfId="20187"/>
    <cellStyle name="40% - Accent1 8 2 2 3 2 4 2" xfId="41766"/>
    <cellStyle name="40% - Accent1 8 2 2 3 2 4 3" xfId="52694"/>
    <cellStyle name="40% - Accent1 8 2 2 3 2 5" xfId="22972"/>
    <cellStyle name="40% - Accent1 8 2 2 3 2 5 2" xfId="44549"/>
    <cellStyle name="40% - Accent1 8 2 2 3 2 6" xfId="25825"/>
    <cellStyle name="40% - Accent1 8 2 2 3 2 6 2" xfId="47400"/>
    <cellStyle name="40% - Accent1 8 2 2 3 2 7" xfId="12172"/>
    <cellStyle name="40% - Accent1 8 2 2 3 2 7 2" xfId="33795"/>
    <cellStyle name="40% - Accent1 8 2 2 3 2 8" xfId="6960"/>
    <cellStyle name="40% - Accent1 8 2 2 3 2 9" xfId="28606"/>
    <cellStyle name="40% - Accent1 8 2 2 3 3" xfId="8344"/>
    <cellStyle name="40% - Accent1 8 2 2 3 3 2" xfId="13908"/>
    <cellStyle name="40% - Accent1 8 2 2 3 3 2 2" xfId="35520"/>
    <cellStyle name="40% - Accent1 8 2 2 3 3 2 3" xfId="52696"/>
    <cellStyle name="40% - Accent1 8 2 2 3 3 3" xfId="29986"/>
    <cellStyle name="40% - Accent1 8 2 2 3 3 4" xfId="52695"/>
    <cellStyle name="40% - Accent1 8 2 2 3 4" xfId="16355"/>
    <cellStyle name="40% - Accent1 8 2 2 3 4 2" xfId="37948"/>
    <cellStyle name="40% - Accent1 8 2 2 3 4 2 2" xfId="52698"/>
    <cellStyle name="40% - Accent1 8 2 2 3 4 3" xfId="52697"/>
    <cellStyle name="40% - Accent1 8 2 2 3 5" xfId="19152"/>
    <cellStyle name="40% - Accent1 8 2 2 3 5 2" xfId="40731"/>
    <cellStyle name="40% - Accent1 8 2 2 3 5 3" xfId="52699"/>
    <cellStyle name="40% - Accent1 8 2 2 3 6" xfId="21937"/>
    <cellStyle name="40% - Accent1 8 2 2 3 6 2" xfId="43514"/>
    <cellStyle name="40% - Accent1 8 2 2 3 7" xfId="24790"/>
    <cellStyle name="40% - Accent1 8 2 2 3 7 2" xfId="46365"/>
    <cellStyle name="40% - Accent1 8 2 2 3 8" xfId="11137"/>
    <cellStyle name="40% - Accent1 8 2 2 3 8 2" xfId="32760"/>
    <cellStyle name="40% - Accent1 8 2 2 3 9" xfId="5874"/>
    <cellStyle name="40% - Accent1 8 2 2 4" xfId="2416"/>
    <cellStyle name="40% - Accent1 8 2 2 4 10" xfId="52700"/>
    <cellStyle name="40% - Accent1 8 2 2 4 2" xfId="4150"/>
    <cellStyle name="40% - Accent1 8 2 2 4 2 2" xfId="14263"/>
    <cellStyle name="40% - Accent1 8 2 2 4 2 2 2" xfId="35875"/>
    <cellStyle name="40% - Accent1 8 2 2 4 2 2 3" xfId="52702"/>
    <cellStyle name="40% - Accent1 8 2 2 4 2 3" xfId="8699"/>
    <cellStyle name="40% - Accent1 8 2 2 4 2 4" xfId="30341"/>
    <cellStyle name="40% - Accent1 8 2 2 4 2 5" xfId="52701"/>
    <cellStyle name="40% - Accent1 8 2 2 4 3" xfId="16710"/>
    <cellStyle name="40% - Accent1 8 2 2 4 3 2" xfId="38303"/>
    <cellStyle name="40% - Accent1 8 2 2 4 3 2 2" xfId="52704"/>
    <cellStyle name="40% - Accent1 8 2 2 4 3 3" xfId="52703"/>
    <cellStyle name="40% - Accent1 8 2 2 4 4" xfId="19507"/>
    <cellStyle name="40% - Accent1 8 2 2 4 4 2" xfId="41086"/>
    <cellStyle name="40% - Accent1 8 2 2 4 4 3" xfId="52705"/>
    <cellStyle name="40% - Accent1 8 2 2 4 5" xfId="22292"/>
    <cellStyle name="40% - Accent1 8 2 2 4 5 2" xfId="43869"/>
    <cellStyle name="40% - Accent1 8 2 2 4 6" xfId="25145"/>
    <cellStyle name="40% - Accent1 8 2 2 4 6 2" xfId="46720"/>
    <cellStyle name="40% - Accent1 8 2 2 4 7" xfId="11492"/>
    <cellStyle name="40% - Accent1 8 2 2 4 7 2" xfId="33115"/>
    <cellStyle name="40% - Accent1 8 2 2 4 8" xfId="6229"/>
    <cellStyle name="40% - Accent1 8 2 2 4 9" xfId="27926"/>
    <cellStyle name="40% - Accent1 8 2 2 5" xfId="3608"/>
    <cellStyle name="40% - Accent1 8 2 2 5 10" xfId="52706"/>
    <cellStyle name="40% - Accent1 8 2 2 5 2" xfId="9726"/>
    <cellStyle name="40% - Accent1 8 2 2 5 2 2" xfId="15288"/>
    <cellStyle name="40% - Accent1 8 2 2 5 2 2 2" xfId="36900"/>
    <cellStyle name="40% - Accent1 8 2 2 5 2 3" xfId="31366"/>
    <cellStyle name="40% - Accent1 8 2 2 5 2 4" xfId="52707"/>
    <cellStyle name="40% - Accent1 8 2 2 5 3" xfId="17735"/>
    <cellStyle name="40% - Accent1 8 2 2 5 3 2" xfId="39328"/>
    <cellStyle name="40% - Accent1 8 2 2 5 4" xfId="20532"/>
    <cellStyle name="40% - Accent1 8 2 2 5 4 2" xfId="42111"/>
    <cellStyle name="40% - Accent1 8 2 2 5 5" xfId="23317"/>
    <cellStyle name="40% - Accent1 8 2 2 5 5 2" xfId="44894"/>
    <cellStyle name="40% - Accent1 8 2 2 5 6" xfId="26170"/>
    <cellStyle name="40% - Accent1 8 2 2 5 6 2" xfId="47745"/>
    <cellStyle name="40% - Accent1 8 2 2 5 7" xfId="12517"/>
    <cellStyle name="40% - Accent1 8 2 2 5 7 2" xfId="34140"/>
    <cellStyle name="40% - Accent1 8 2 2 5 8" xfId="7308"/>
    <cellStyle name="40% - Accent1 8 2 2 5 9" xfId="28951"/>
    <cellStyle name="40% - Accent1 8 2 2 6" xfId="7664"/>
    <cellStyle name="40% - Accent1 8 2 2 6 2" xfId="18080"/>
    <cellStyle name="40% - Accent1 8 2 2 6 2 2" xfId="39673"/>
    <cellStyle name="40% - Accent1 8 2 2 6 2 3" xfId="52709"/>
    <cellStyle name="40% - Accent1 8 2 2 6 3" xfId="20877"/>
    <cellStyle name="40% - Accent1 8 2 2 6 3 2" xfId="42456"/>
    <cellStyle name="40% - Accent1 8 2 2 6 4" xfId="23662"/>
    <cellStyle name="40% - Accent1 8 2 2 6 4 2" xfId="45239"/>
    <cellStyle name="40% - Accent1 8 2 2 6 5" xfId="26515"/>
    <cellStyle name="40% - Accent1 8 2 2 6 5 2" xfId="48090"/>
    <cellStyle name="40% - Accent1 8 2 2 6 6" xfId="12872"/>
    <cellStyle name="40% - Accent1 8 2 2 6 6 2" xfId="34485"/>
    <cellStyle name="40% - Accent1 8 2 2 6 7" xfId="29306"/>
    <cellStyle name="40% - Accent1 8 2 2 6 8" xfId="52708"/>
    <cellStyle name="40% - Accent1 8 2 2 7" xfId="10445"/>
    <cellStyle name="40% - Accent1 8 2 2 7 2" xfId="32070"/>
    <cellStyle name="40% - Accent1 8 2 2 7 3" xfId="52710"/>
    <cellStyle name="40% - Accent1 8 2 2 8" xfId="13228"/>
    <cellStyle name="40% - Accent1 8 2 2 8 2" xfId="34840"/>
    <cellStyle name="40% - Accent1 8 2 2 9" xfId="15664"/>
    <cellStyle name="40% - Accent1 8 2 2 9 2" xfId="37258"/>
    <cellStyle name="40% - Accent1 8 2 3" xfId="387"/>
    <cellStyle name="40% - Accent1 8 2 3 10" xfId="18425"/>
    <cellStyle name="40% - Accent1 8 2 3 10 2" xfId="40004"/>
    <cellStyle name="40% - Accent1 8 2 3 11" xfId="21208"/>
    <cellStyle name="40% - Accent1 8 2 3 11 2" xfId="42787"/>
    <cellStyle name="40% - Accent1 8 2 3 12" xfId="24063"/>
    <cellStyle name="40% - Accent1 8 2 3 12 2" xfId="45638"/>
    <cellStyle name="40% - Accent1 8 2 3 13" xfId="10036"/>
    <cellStyle name="40% - Accent1 8 2 3 13 2" xfId="31676"/>
    <cellStyle name="40% - Accent1 8 2 3 14" xfId="5190"/>
    <cellStyle name="40% - Accent1 8 2 3 15" xfId="26890"/>
    <cellStyle name="40% - Accent1 8 2 3 16" xfId="52711"/>
    <cellStyle name="40% - Accent1 8 2 3 2" xfId="2815"/>
    <cellStyle name="40% - Accent1 8 2 3 2 10" xfId="27189"/>
    <cellStyle name="40% - Accent1 8 2 3 2 11" xfId="52712"/>
    <cellStyle name="40% - Accent1 8 2 3 2 2" xfId="4448"/>
    <cellStyle name="40% - Accent1 8 2 3 2 2 10" xfId="52713"/>
    <cellStyle name="40% - Accent1 8 2 3 2 2 2" xfId="8997"/>
    <cellStyle name="40% - Accent1 8 2 3 2 2 2 2" xfId="14561"/>
    <cellStyle name="40% - Accent1 8 2 3 2 2 2 2 2" xfId="36173"/>
    <cellStyle name="40% - Accent1 8 2 3 2 2 2 2 3" xfId="52715"/>
    <cellStyle name="40% - Accent1 8 2 3 2 2 2 3" xfId="30639"/>
    <cellStyle name="40% - Accent1 8 2 3 2 2 2 4" xfId="52714"/>
    <cellStyle name="40% - Accent1 8 2 3 2 2 3" xfId="17008"/>
    <cellStyle name="40% - Accent1 8 2 3 2 2 3 2" xfId="38601"/>
    <cellStyle name="40% - Accent1 8 2 3 2 2 3 2 2" xfId="52717"/>
    <cellStyle name="40% - Accent1 8 2 3 2 2 3 3" xfId="52716"/>
    <cellStyle name="40% - Accent1 8 2 3 2 2 4" xfId="19805"/>
    <cellStyle name="40% - Accent1 8 2 3 2 2 4 2" xfId="41384"/>
    <cellStyle name="40% - Accent1 8 2 3 2 2 4 3" xfId="52718"/>
    <cellStyle name="40% - Accent1 8 2 3 2 2 5" xfId="22590"/>
    <cellStyle name="40% - Accent1 8 2 3 2 2 5 2" xfId="44167"/>
    <cellStyle name="40% - Accent1 8 2 3 2 2 6" xfId="25443"/>
    <cellStyle name="40% - Accent1 8 2 3 2 2 6 2" xfId="47018"/>
    <cellStyle name="40% - Accent1 8 2 3 2 2 7" xfId="11790"/>
    <cellStyle name="40% - Accent1 8 2 3 2 2 7 2" xfId="33413"/>
    <cellStyle name="40% - Accent1 8 2 3 2 2 8" xfId="6576"/>
    <cellStyle name="40% - Accent1 8 2 3 2 2 9" xfId="28224"/>
    <cellStyle name="40% - Accent1 8 2 3 2 3" xfId="7962"/>
    <cellStyle name="40% - Accent1 8 2 3 2 3 2" xfId="13526"/>
    <cellStyle name="40% - Accent1 8 2 3 2 3 2 2" xfId="35138"/>
    <cellStyle name="40% - Accent1 8 2 3 2 3 2 3" xfId="52720"/>
    <cellStyle name="40% - Accent1 8 2 3 2 3 3" xfId="29604"/>
    <cellStyle name="40% - Accent1 8 2 3 2 3 4" xfId="52719"/>
    <cellStyle name="40% - Accent1 8 2 3 2 4" xfId="15973"/>
    <cellStyle name="40% - Accent1 8 2 3 2 4 2" xfId="37566"/>
    <cellStyle name="40% - Accent1 8 2 3 2 4 2 2" xfId="52722"/>
    <cellStyle name="40% - Accent1 8 2 3 2 4 3" xfId="52721"/>
    <cellStyle name="40% - Accent1 8 2 3 2 5" xfId="18770"/>
    <cellStyle name="40% - Accent1 8 2 3 2 5 2" xfId="40349"/>
    <cellStyle name="40% - Accent1 8 2 3 2 5 3" xfId="52723"/>
    <cellStyle name="40% - Accent1 8 2 3 2 6" xfId="21553"/>
    <cellStyle name="40% - Accent1 8 2 3 2 6 2" xfId="43132"/>
    <cellStyle name="40% - Accent1 8 2 3 2 7" xfId="24408"/>
    <cellStyle name="40% - Accent1 8 2 3 2 7 2" xfId="45983"/>
    <cellStyle name="40% - Accent1 8 2 3 2 8" xfId="10755"/>
    <cellStyle name="40% - Accent1 8 2 3 2 8 2" xfId="32378"/>
    <cellStyle name="40% - Accent1 8 2 3 2 9" xfId="5492"/>
    <cellStyle name="40% - Accent1 8 2 3 3" xfId="3193"/>
    <cellStyle name="40% - Accent1 8 2 3 3 10" xfId="27534"/>
    <cellStyle name="40% - Accent1 8 2 3 3 11" xfId="52724"/>
    <cellStyle name="40% - Accent1 8 2 3 3 2" xfId="4793"/>
    <cellStyle name="40% - Accent1 8 2 3 3 2 10" xfId="52725"/>
    <cellStyle name="40% - Accent1 8 2 3 3 2 2" xfId="9342"/>
    <cellStyle name="40% - Accent1 8 2 3 3 2 2 2" xfId="14906"/>
    <cellStyle name="40% - Accent1 8 2 3 3 2 2 2 2" xfId="36518"/>
    <cellStyle name="40% - Accent1 8 2 3 3 2 2 3" xfId="30984"/>
    <cellStyle name="40% - Accent1 8 2 3 3 2 2 4" xfId="52726"/>
    <cellStyle name="40% - Accent1 8 2 3 3 2 3" xfId="17353"/>
    <cellStyle name="40% - Accent1 8 2 3 3 2 3 2" xfId="38946"/>
    <cellStyle name="40% - Accent1 8 2 3 3 2 4" xfId="20150"/>
    <cellStyle name="40% - Accent1 8 2 3 3 2 4 2" xfId="41729"/>
    <cellStyle name="40% - Accent1 8 2 3 3 2 5" xfId="22935"/>
    <cellStyle name="40% - Accent1 8 2 3 3 2 5 2" xfId="44512"/>
    <cellStyle name="40% - Accent1 8 2 3 3 2 6" xfId="25788"/>
    <cellStyle name="40% - Accent1 8 2 3 3 2 6 2" xfId="47363"/>
    <cellStyle name="40% - Accent1 8 2 3 3 2 7" xfId="12135"/>
    <cellStyle name="40% - Accent1 8 2 3 3 2 7 2" xfId="33758"/>
    <cellStyle name="40% - Accent1 8 2 3 3 2 8" xfId="6923"/>
    <cellStyle name="40% - Accent1 8 2 3 3 2 9" xfId="28569"/>
    <cellStyle name="40% - Accent1 8 2 3 3 3" xfId="8307"/>
    <cellStyle name="40% - Accent1 8 2 3 3 3 2" xfId="13871"/>
    <cellStyle name="40% - Accent1 8 2 3 3 3 2 2" xfId="35483"/>
    <cellStyle name="40% - Accent1 8 2 3 3 3 2 3" xfId="52728"/>
    <cellStyle name="40% - Accent1 8 2 3 3 3 3" xfId="29949"/>
    <cellStyle name="40% - Accent1 8 2 3 3 3 4" xfId="52727"/>
    <cellStyle name="40% - Accent1 8 2 3 3 4" xfId="16318"/>
    <cellStyle name="40% - Accent1 8 2 3 3 4 2" xfId="37911"/>
    <cellStyle name="40% - Accent1 8 2 3 3 4 3" xfId="52729"/>
    <cellStyle name="40% - Accent1 8 2 3 3 5" xfId="19115"/>
    <cellStyle name="40% - Accent1 8 2 3 3 5 2" xfId="40694"/>
    <cellStyle name="40% - Accent1 8 2 3 3 6" xfId="21900"/>
    <cellStyle name="40% - Accent1 8 2 3 3 6 2" xfId="43477"/>
    <cellStyle name="40% - Accent1 8 2 3 3 7" xfId="24753"/>
    <cellStyle name="40% - Accent1 8 2 3 3 7 2" xfId="46328"/>
    <cellStyle name="40% - Accent1 8 2 3 3 8" xfId="11100"/>
    <cellStyle name="40% - Accent1 8 2 3 3 8 2" xfId="32723"/>
    <cellStyle name="40% - Accent1 8 2 3 3 9" xfId="5837"/>
    <cellStyle name="40% - Accent1 8 2 3 4" xfId="2417"/>
    <cellStyle name="40% - Accent1 8 2 3 4 10" xfId="52730"/>
    <cellStyle name="40% - Accent1 8 2 3 4 2" xfId="4151"/>
    <cellStyle name="40% - Accent1 8 2 3 4 2 2" xfId="14264"/>
    <cellStyle name="40% - Accent1 8 2 3 4 2 2 2" xfId="35876"/>
    <cellStyle name="40% - Accent1 8 2 3 4 2 3" xfId="8700"/>
    <cellStyle name="40% - Accent1 8 2 3 4 2 4" xfId="30342"/>
    <cellStyle name="40% - Accent1 8 2 3 4 2 5" xfId="52731"/>
    <cellStyle name="40% - Accent1 8 2 3 4 3" xfId="16711"/>
    <cellStyle name="40% - Accent1 8 2 3 4 3 2" xfId="38304"/>
    <cellStyle name="40% - Accent1 8 2 3 4 4" xfId="19508"/>
    <cellStyle name="40% - Accent1 8 2 3 4 4 2" xfId="41087"/>
    <cellStyle name="40% - Accent1 8 2 3 4 5" xfId="22293"/>
    <cellStyle name="40% - Accent1 8 2 3 4 5 2" xfId="43870"/>
    <cellStyle name="40% - Accent1 8 2 3 4 6" xfId="25146"/>
    <cellStyle name="40% - Accent1 8 2 3 4 6 2" xfId="46721"/>
    <cellStyle name="40% - Accent1 8 2 3 4 7" xfId="11493"/>
    <cellStyle name="40% - Accent1 8 2 3 4 7 2" xfId="33116"/>
    <cellStyle name="40% - Accent1 8 2 3 4 8" xfId="6230"/>
    <cellStyle name="40% - Accent1 8 2 3 4 9" xfId="27927"/>
    <cellStyle name="40% - Accent1 8 2 3 5" xfId="3609"/>
    <cellStyle name="40% - Accent1 8 2 3 5 10" xfId="52732"/>
    <cellStyle name="40% - Accent1 8 2 3 5 2" xfId="9689"/>
    <cellStyle name="40% - Accent1 8 2 3 5 2 2" xfId="15251"/>
    <cellStyle name="40% - Accent1 8 2 3 5 2 2 2" xfId="36863"/>
    <cellStyle name="40% - Accent1 8 2 3 5 2 3" xfId="31329"/>
    <cellStyle name="40% - Accent1 8 2 3 5 2 4" xfId="52733"/>
    <cellStyle name="40% - Accent1 8 2 3 5 3" xfId="17698"/>
    <cellStyle name="40% - Accent1 8 2 3 5 3 2" xfId="39291"/>
    <cellStyle name="40% - Accent1 8 2 3 5 4" xfId="20495"/>
    <cellStyle name="40% - Accent1 8 2 3 5 4 2" xfId="42074"/>
    <cellStyle name="40% - Accent1 8 2 3 5 5" xfId="23280"/>
    <cellStyle name="40% - Accent1 8 2 3 5 5 2" xfId="44857"/>
    <cellStyle name="40% - Accent1 8 2 3 5 6" xfId="26133"/>
    <cellStyle name="40% - Accent1 8 2 3 5 6 2" xfId="47708"/>
    <cellStyle name="40% - Accent1 8 2 3 5 7" xfId="12480"/>
    <cellStyle name="40% - Accent1 8 2 3 5 7 2" xfId="34103"/>
    <cellStyle name="40% - Accent1 8 2 3 5 8" xfId="7271"/>
    <cellStyle name="40% - Accent1 8 2 3 5 9" xfId="28914"/>
    <cellStyle name="40% - Accent1 8 2 3 6" xfId="7665"/>
    <cellStyle name="40% - Accent1 8 2 3 6 2" xfId="18043"/>
    <cellStyle name="40% - Accent1 8 2 3 6 2 2" xfId="39636"/>
    <cellStyle name="40% - Accent1 8 2 3 6 3" xfId="20840"/>
    <cellStyle name="40% - Accent1 8 2 3 6 3 2" xfId="42419"/>
    <cellStyle name="40% - Accent1 8 2 3 6 4" xfId="23625"/>
    <cellStyle name="40% - Accent1 8 2 3 6 4 2" xfId="45202"/>
    <cellStyle name="40% - Accent1 8 2 3 6 5" xfId="26478"/>
    <cellStyle name="40% - Accent1 8 2 3 6 5 2" xfId="48053"/>
    <cellStyle name="40% - Accent1 8 2 3 6 6" xfId="12835"/>
    <cellStyle name="40% - Accent1 8 2 3 6 6 2" xfId="34448"/>
    <cellStyle name="40% - Accent1 8 2 3 6 7" xfId="29307"/>
    <cellStyle name="40% - Accent1 8 2 3 6 8" xfId="52734"/>
    <cellStyle name="40% - Accent1 8 2 3 7" xfId="10408"/>
    <cellStyle name="40% - Accent1 8 2 3 7 2" xfId="32033"/>
    <cellStyle name="40% - Accent1 8 2 3 8" xfId="13229"/>
    <cellStyle name="40% - Accent1 8 2 3 8 2" xfId="34841"/>
    <cellStyle name="40% - Accent1 8 2 3 9" xfId="15627"/>
    <cellStyle name="40% - Accent1 8 2 3 9 2" xfId="37221"/>
    <cellStyle name="40% - Accent1 8 2 4" xfId="2714"/>
    <cellStyle name="40% - Accent1 8 2 4 10" xfId="27088"/>
    <cellStyle name="40% - Accent1 8 2 4 11" xfId="52735"/>
    <cellStyle name="40% - Accent1 8 2 4 2" xfId="4347"/>
    <cellStyle name="40% - Accent1 8 2 4 2 10" xfId="52736"/>
    <cellStyle name="40% - Accent1 8 2 4 2 2" xfId="8896"/>
    <cellStyle name="40% - Accent1 8 2 4 2 2 2" xfId="14460"/>
    <cellStyle name="40% - Accent1 8 2 4 2 2 2 2" xfId="36072"/>
    <cellStyle name="40% - Accent1 8 2 4 2 2 2 3" xfId="52738"/>
    <cellStyle name="40% - Accent1 8 2 4 2 2 3" xfId="30538"/>
    <cellStyle name="40% - Accent1 8 2 4 2 2 4" xfId="52737"/>
    <cellStyle name="40% - Accent1 8 2 4 2 3" xfId="16907"/>
    <cellStyle name="40% - Accent1 8 2 4 2 3 2" xfId="38500"/>
    <cellStyle name="40% - Accent1 8 2 4 2 3 2 2" xfId="52740"/>
    <cellStyle name="40% - Accent1 8 2 4 2 3 3" xfId="52739"/>
    <cellStyle name="40% - Accent1 8 2 4 2 4" xfId="19704"/>
    <cellStyle name="40% - Accent1 8 2 4 2 4 2" xfId="41283"/>
    <cellStyle name="40% - Accent1 8 2 4 2 4 3" xfId="52741"/>
    <cellStyle name="40% - Accent1 8 2 4 2 5" xfId="22489"/>
    <cellStyle name="40% - Accent1 8 2 4 2 5 2" xfId="44066"/>
    <cellStyle name="40% - Accent1 8 2 4 2 6" xfId="25342"/>
    <cellStyle name="40% - Accent1 8 2 4 2 6 2" xfId="46917"/>
    <cellStyle name="40% - Accent1 8 2 4 2 7" xfId="11689"/>
    <cellStyle name="40% - Accent1 8 2 4 2 7 2" xfId="33312"/>
    <cellStyle name="40% - Accent1 8 2 4 2 8" xfId="6475"/>
    <cellStyle name="40% - Accent1 8 2 4 2 9" xfId="28123"/>
    <cellStyle name="40% - Accent1 8 2 4 3" xfId="7861"/>
    <cellStyle name="40% - Accent1 8 2 4 3 2" xfId="13425"/>
    <cellStyle name="40% - Accent1 8 2 4 3 2 2" xfId="35037"/>
    <cellStyle name="40% - Accent1 8 2 4 3 2 3" xfId="52743"/>
    <cellStyle name="40% - Accent1 8 2 4 3 3" xfId="29503"/>
    <cellStyle name="40% - Accent1 8 2 4 3 4" xfId="52742"/>
    <cellStyle name="40% - Accent1 8 2 4 4" xfId="15872"/>
    <cellStyle name="40% - Accent1 8 2 4 4 2" xfId="37465"/>
    <cellStyle name="40% - Accent1 8 2 4 4 2 2" xfId="52745"/>
    <cellStyle name="40% - Accent1 8 2 4 4 3" xfId="52744"/>
    <cellStyle name="40% - Accent1 8 2 4 5" xfId="18669"/>
    <cellStyle name="40% - Accent1 8 2 4 5 2" xfId="40248"/>
    <cellStyle name="40% - Accent1 8 2 4 5 3" xfId="52746"/>
    <cellStyle name="40% - Accent1 8 2 4 6" xfId="21452"/>
    <cellStyle name="40% - Accent1 8 2 4 6 2" xfId="43031"/>
    <cellStyle name="40% - Accent1 8 2 4 7" xfId="24307"/>
    <cellStyle name="40% - Accent1 8 2 4 7 2" xfId="45882"/>
    <cellStyle name="40% - Accent1 8 2 4 8" xfId="10654"/>
    <cellStyle name="40% - Accent1 8 2 4 8 2" xfId="32277"/>
    <cellStyle name="40% - Accent1 8 2 4 9" xfId="5391"/>
    <cellStyle name="40% - Accent1 8 2 5" xfId="3072"/>
    <cellStyle name="40% - Accent1 8 2 5 10" xfId="27433"/>
    <cellStyle name="40% - Accent1 8 2 5 11" xfId="52747"/>
    <cellStyle name="40% - Accent1 8 2 5 2" xfId="4692"/>
    <cellStyle name="40% - Accent1 8 2 5 2 10" xfId="52748"/>
    <cellStyle name="40% - Accent1 8 2 5 2 2" xfId="9241"/>
    <cellStyle name="40% - Accent1 8 2 5 2 2 2" xfId="14805"/>
    <cellStyle name="40% - Accent1 8 2 5 2 2 2 2" xfId="36417"/>
    <cellStyle name="40% - Accent1 8 2 5 2 2 3" xfId="30883"/>
    <cellStyle name="40% - Accent1 8 2 5 2 2 4" xfId="52749"/>
    <cellStyle name="40% - Accent1 8 2 5 2 3" xfId="17252"/>
    <cellStyle name="40% - Accent1 8 2 5 2 3 2" xfId="38845"/>
    <cellStyle name="40% - Accent1 8 2 5 2 4" xfId="20049"/>
    <cellStyle name="40% - Accent1 8 2 5 2 4 2" xfId="41628"/>
    <cellStyle name="40% - Accent1 8 2 5 2 5" xfId="22834"/>
    <cellStyle name="40% - Accent1 8 2 5 2 5 2" xfId="44411"/>
    <cellStyle name="40% - Accent1 8 2 5 2 6" xfId="25687"/>
    <cellStyle name="40% - Accent1 8 2 5 2 6 2" xfId="47262"/>
    <cellStyle name="40% - Accent1 8 2 5 2 7" xfId="12034"/>
    <cellStyle name="40% - Accent1 8 2 5 2 7 2" xfId="33657"/>
    <cellStyle name="40% - Accent1 8 2 5 2 8" xfId="6822"/>
    <cellStyle name="40% - Accent1 8 2 5 2 9" xfId="28468"/>
    <cellStyle name="40% - Accent1 8 2 5 3" xfId="8206"/>
    <cellStyle name="40% - Accent1 8 2 5 3 2" xfId="13770"/>
    <cellStyle name="40% - Accent1 8 2 5 3 2 2" xfId="35382"/>
    <cellStyle name="40% - Accent1 8 2 5 3 2 3" xfId="52751"/>
    <cellStyle name="40% - Accent1 8 2 5 3 3" xfId="29848"/>
    <cellStyle name="40% - Accent1 8 2 5 3 4" xfId="52750"/>
    <cellStyle name="40% - Accent1 8 2 5 4" xfId="16217"/>
    <cellStyle name="40% - Accent1 8 2 5 4 2" xfId="37810"/>
    <cellStyle name="40% - Accent1 8 2 5 4 3" xfId="52752"/>
    <cellStyle name="40% - Accent1 8 2 5 5" xfId="19014"/>
    <cellStyle name="40% - Accent1 8 2 5 5 2" xfId="40593"/>
    <cellStyle name="40% - Accent1 8 2 5 6" xfId="21799"/>
    <cellStyle name="40% - Accent1 8 2 5 6 2" xfId="43376"/>
    <cellStyle name="40% - Accent1 8 2 5 7" xfId="24652"/>
    <cellStyle name="40% - Accent1 8 2 5 7 2" xfId="46227"/>
    <cellStyle name="40% - Accent1 8 2 5 8" xfId="10999"/>
    <cellStyle name="40% - Accent1 8 2 5 8 2" xfId="32622"/>
    <cellStyle name="40% - Accent1 8 2 5 9" xfId="5736"/>
    <cellStyle name="40% - Accent1 8 2 6" xfId="2415"/>
    <cellStyle name="40% - Accent1 8 2 6 10" xfId="52753"/>
    <cellStyle name="40% - Accent1 8 2 6 2" xfId="4149"/>
    <cellStyle name="40% - Accent1 8 2 6 2 2" xfId="14262"/>
    <cellStyle name="40% - Accent1 8 2 6 2 2 2" xfId="35874"/>
    <cellStyle name="40% - Accent1 8 2 6 2 3" xfId="8698"/>
    <cellStyle name="40% - Accent1 8 2 6 2 4" xfId="30340"/>
    <cellStyle name="40% - Accent1 8 2 6 2 5" xfId="52754"/>
    <cellStyle name="40% - Accent1 8 2 6 3" xfId="16709"/>
    <cellStyle name="40% - Accent1 8 2 6 3 2" xfId="38302"/>
    <cellStyle name="40% - Accent1 8 2 6 4" xfId="19506"/>
    <cellStyle name="40% - Accent1 8 2 6 4 2" xfId="41085"/>
    <cellStyle name="40% - Accent1 8 2 6 5" xfId="22291"/>
    <cellStyle name="40% - Accent1 8 2 6 5 2" xfId="43868"/>
    <cellStyle name="40% - Accent1 8 2 6 6" xfId="25144"/>
    <cellStyle name="40% - Accent1 8 2 6 6 2" xfId="46719"/>
    <cellStyle name="40% - Accent1 8 2 6 7" xfId="11491"/>
    <cellStyle name="40% - Accent1 8 2 6 7 2" xfId="33114"/>
    <cellStyle name="40% - Accent1 8 2 6 8" xfId="6228"/>
    <cellStyle name="40% - Accent1 8 2 6 9" xfId="27925"/>
    <cellStyle name="40% - Accent1 8 2 7" xfId="3607"/>
    <cellStyle name="40% - Accent1 8 2 7 10" xfId="52755"/>
    <cellStyle name="40% - Accent1 8 2 7 2" xfId="9588"/>
    <cellStyle name="40% - Accent1 8 2 7 2 2" xfId="15150"/>
    <cellStyle name="40% - Accent1 8 2 7 2 2 2" xfId="36762"/>
    <cellStyle name="40% - Accent1 8 2 7 2 3" xfId="31228"/>
    <cellStyle name="40% - Accent1 8 2 7 2 4" xfId="52756"/>
    <cellStyle name="40% - Accent1 8 2 7 3" xfId="17597"/>
    <cellStyle name="40% - Accent1 8 2 7 3 2" xfId="39190"/>
    <cellStyle name="40% - Accent1 8 2 7 4" xfId="20394"/>
    <cellStyle name="40% - Accent1 8 2 7 4 2" xfId="41973"/>
    <cellStyle name="40% - Accent1 8 2 7 5" xfId="23179"/>
    <cellStyle name="40% - Accent1 8 2 7 5 2" xfId="44756"/>
    <cellStyle name="40% - Accent1 8 2 7 6" xfId="26032"/>
    <cellStyle name="40% - Accent1 8 2 7 6 2" xfId="47607"/>
    <cellStyle name="40% - Accent1 8 2 7 7" xfId="12379"/>
    <cellStyle name="40% - Accent1 8 2 7 7 2" xfId="34002"/>
    <cellStyle name="40% - Accent1 8 2 7 8" xfId="7170"/>
    <cellStyle name="40% - Accent1 8 2 7 9" xfId="28813"/>
    <cellStyle name="40% - Accent1 8 2 8" xfId="7663"/>
    <cellStyle name="40% - Accent1 8 2 8 2" xfId="17942"/>
    <cellStyle name="40% - Accent1 8 2 8 2 2" xfId="39535"/>
    <cellStyle name="40% - Accent1 8 2 8 3" xfId="20739"/>
    <cellStyle name="40% - Accent1 8 2 8 3 2" xfId="42318"/>
    <cellStyle name="40% - Accent1 8 2 8 4" xfId="23524"/>
    <cellStyle name="40% - Accent1 8 2 8 4 2" xfId="45101"/>
    <cellStyle name="40% - Accent1 8 2 8 5" xfId="26377"/>
    <cellStyle name="40% - Accent1 8 2 8 5 2" xfId="47952"/>
    <cellStyle name="40% - Accent1 8 2 8 6" xfId="12734"/>
    <cellStyle name="40% - Accent1 8 2 8 6 2" xfId="34347"/>
    <cellStyle name="40% - Accent1 8 2 8 7" xfId="29305"/>
    <cellStyle name="40% - Accent1 8 2 8 8" xfId="52757"/>
    <cellStyle name="40% - Accent1 8 2 9" xfId="10307"/>
    <cellStyle name="40% - Accent1 8 2 9 2" xfId="31932"/>
    <cellStyle name="40% - Accent1 8 3" xfId="388"/>
    <cellStyle name="40% - Accent1 8 3 10" xfId="13230"/>
    <cellStyle name="40% - Accent1 8 3 10 2" xfId="34842"/>
    <cellStyle name="40% - Accent1 8 3 11" xfId="15553"/>
    <cellStyle name="40% - Accent1 8 3 11 2" xfId="37147"/>
    <cellStyle name="40% - Accent1 8 3 12" xfId="18351"/>
    <cellStyle name="40% - Accent1 8 3 12 2" xfId="39930"/>
    <cellStyle name="40% - Accent1 8 3 13" xfId="21134"/>
    <cellStyle name="40% - Accent1 8 3 13 2" xfId="42713"/>
    <cellStyle name="40% - Accent1 8 3 14" xfId="23989"/>
    <cellStyle name="40% - Accent1 8 3 14 2" xfId="45564"/>
    <cellStyle name="40% - Accent1 8 3 15" xfId="9962"/>
    <cellStyle name="40% - Accent1 8 3 15 2" xfId="31602"/>
    <cellStyle name="40% - Accent1 8 3 16" xfId="5191"/>
    <cellStyle name="40% - Accent1 8 3 17" xfId="26891"/>
    <cellStyle name="40% - Accent1 8 3 18" xfId="52758"/>
    <cellStyle name="40% - Accent1 8 3 2" xfId="389"/>
    <cellStyle name="40% - Accent1 8 3 2 10" xfId="18489"/>
    <cellStyle name="40% - Accent1 8 3 2 10 2" xfId="40068"/>
    <cellStyle name="40% - Accent1 8 3 2 11" xfId="21272"/>
    <cellStyle name="40% - Accent1 8 3 2 11 2" xfId="42851"/>
    <cellStyle name="40% - Accent1 8 3 2 12" xfId="24127"/>
    <cellStyle name="40% - Accent1 8 3 2 12 2" xfId="45702"/>
    <cellStyle name="40% - Accent1 8 3 2 13" xfId="10100"/>
    <cellStyle name="40% - Accent1 8 3 2 13 2" xfId="31740"/>
    <cellStyle name="40% - Accent1 8 3 2 14" xfId="5192"/>
    <cellStyle name="40% - Accent1 8 3 2 15" xfId="26892"/>
    <cellStyle name="40% - Accent1 8 3 2 16" xfId="52759"/>
    <cellStyle name="40% - Accent1 8 3 2 2" xfId="2879"/>
    <cellStyle name="40% - Accent1 8 3 2 2 10" xfId="27253"/>
    <cellStyle name="40% - Accent1 8 3 2 2 11" xfId="52760"/>
    <cellStyle name="40% - Accent1 8 3 2 2 2" xfId="4512"/>
    <cellStyle name="40% - Accent1 8 3 2 2 2 10" xfId="52761"/>
    <cellStyle name="40% - Accent1 8 3 2 2 2 2" xfId="9061"/>
    <cellStyle name="40% - Accent1 8 3 2 2 2 2 2" xfId="14625"/>
    <cellStyle name="40% - Accent1 8 3 2 2 2 2 2 2" xfId="36237"/>
    <cellStyle name="40% - Accent1 8 3 2 2 2 2 2 3" xfId="52763"/>
    <cellStyle name="40% - Accent1 8 3 2 2 2 2 3" xfId="30703"/>
    <cellStyle name="40% - Accent1 8 3 2 2 2 2 4" xfId="52762"/>
    <cellStyle name="40% - Accent1 8 3 2 2 2 3" xfId="17072"/>
    <cellStyle name="40% - Accent1 8 3 2 2 2 3 2" xfId="38665"/>
    <cellStyle name="40% - Accent1 8 3 2 2 2 3 2 2" xfId="52765"/>
    <cellStyle name="40% - Accent1 8 3 2 2 2 3 3" xfId="52764"/>
    <cellStyle name="40% - Accent1 8 3 2 2 2 4" xfId="19869"/>
    <cellStyle name="40% - Accent1 8 3 2 2 2 4 2" xfId="41448"/>
    <cellStyle name="40% - Accent1 8 3 2 2 2 4 3" xfId="52766"/>
    <cellStyle name="40% - Accent1 8 3 2 2 2 5" xfId="22654"/>
    <cellStyle name="40% - Accent1 8 3 2 2 2 5 2" xfId="44231"/>
    <cellStyle name="40% - Accent1 8 3 2 2 2 6" xfId="25507"/>
    <cellStyle name="40% - Accent1 8 3 2 2 2 6 2" xfId="47082"/>
    <cellStyle name="40% - Accent1 8 3 2 2 2 7" xfId="11854"/>
    <cellStyle name="40% - Accent1 8 3 2 2 2 7 2" xfId="33477"/>
    <cellStyle name="40% - Accent1 8 3 2 2 2 8" xfId="6640"/>
    <cellStyle name="40% - Accent1 8 3 2 2 2 9" xfId="28288"/>
    <cellStyle name="40% - Accent1 8 3 2 2 3" xfId="8026"/>
    <cellStyle name="40% - Accent1 8 3 2 2 3 2" xfId="13590"/>
    <cellStyle name="40% - Accent1 8 3 2 2 3 2 2" xfId="35202"/>
    <cellStyle name="40% - Accent1 8 3 2 2 3 2 3" xfId="52768"/>
    <cellStyle name="40% - Accent1 8 3 2 2 3 3" xfId="29668"/>
    <cellStyle name="40% - Accent1 8 3 2 2 3 4" xfId="52767"/>
    <cellStyle name="40% - Accent1 8 3 2 2 4" xfId="16037"/>
    <cellStyle name="40% - Accent1 8 3 2 2 4 2" xfId="37630"/>
    <cellStyle name="40% - Accent1 8 3 2 2 4 2 2" xfId="52770"/>
    <cellStyle name="40% - Accent1 8 3 2 2 4 3" xfId="52769"/>
    <cellStyle name="40% - Accent1 8 3 2 2 5" xfId="18834"/>
    <cellStyle name="40% - Accent1 8 3 2 2 5 2" xfId="40413"/>
    <cellStyle name="40% - Accent1 8 3 2 2 5 3" xfId="52771"/>
    <cellStyle name="40% - Accent1 8 3 2 2 6" xfId="21617"/>
    <cellStyle name="40% - Accent1 8 3 2 2 6 2" xfId="43196"/>
    <cellStyle name="40% - Accent1 8 3 2 2 7" xfId="24472"/>
    <cellStyle name="40% - Accent1 8 3 2 2 7 2" xfId="46047"/>
    <cellStyle name="40% - Accent1 8 3 2 2 8" xfId="10819"/>
    <cellStyle name="40% - Accent1 8 3 2 2 8 2" xfId="32442"/>
    <cellStyle name="40% - Accent1 8 3 2 2 9" xfId="5556"/>
    <cellStyle name="40% - Accent1 8 3 2 3" xfId="3257"/>
    <cellStyle name="40% - Accent1 8 3 2 3 10" xfId="27598"/>
    <cellStyle name="40% - Accent1 8 3 2 3 11" xfId="52772"/>
    <cellStyle name="40% - Accent1 8 3 2 3 2" xfId="4857"/>
    <cellStyle name="40% - Accent1 8 3 2 3 2 10" xfId="52773"/>
    <cellStyle name="40% - Accent1 8 3 2 3 2 2" xfId="9406"/>
    <cellStyle name="40% - Accent1 8 3 2 3 2 2 2" xfId="14970"/>
    <cellStyle name="40% - Accent1 8 3 2 3 2 2 2 2" xfId="36582"/>
    <cellStyle name="40% - Accent1 8 3 2 3 2 2 3" xfId="31048"/>
    <cellStyle name="40% - Accent1 8 3 2 3 2 2 4" xfId="52774"/>
    <cellStyle name="40% - Accent1 8 3 2 3 2 3" xfId="17417"/>
    <cellStyle name="40% - Accent1 8 3 2 3 2 3 2" xfId="39010"/>
    <cellStyle name="40% - Accent1 8 3 2 3 2 4" xfId="20214"/>
    <cellStyle name="40% - Accent1 8 3 2 3 2 4 2" xfId="41793"/>
    <cellStyle name="40% - Accent1 8 3 2 3 2 5" xfId="22999"/>
    <cellStyle name="40% - Accent1 8 3 2 3 2 5 2" xfId="44576"/>
    <cellStyle name="40% - Accent1 8 3 2 3 2 6" xfId="25852"/>
    <cellStyle name="40% - Accent1 8 3 2 3 2 6 2" xfId="47427"/>
    <cellStyle name="40% - Accent1 8 3 2 3 2 7" xfId="12199"/>
    <cellStyle name="40% - Accent1 8 3 2 3 2 7 2" xfId="33822"/>
    <cellStyle name="40% - Accent1 8 3 2 3 2 8" xfId="6987"/>
    <cellStyle name="40% - Accent1 8 3 2 3 2 9" xfId="28633"/>
    <cellStyle name="40% - Accent1 8 3 2 3 3" xfId="8371"/>
    <cellStyle name="40% - Accent1 8 3 2 3 3 2" xfId="13935"/>
    <cellStyle name="40% - Accent1 8 3 2 3 3 2 2" xfId="35547"/>
    <cellStyle name="40% - Accent1 8 3 2 3 3 2 3" xfId="52776"/>
    <cellStyle name="40% - Accent1 8 3 2 3 3 3" xfId="30013"/>
    <cellStyle name="40% - Accent1 8 3 2 3 3 4" xfId="52775"/>
    <cellStyle name="40% - Accent1 8 3 2 3 4" xfId="16382"/>
    <cellStyle name="40% - Accent1 8 3 2 3 4 2" xfId="37975"/>
    <cellStyle name="40% - Accent1 8 3 2 3 4 3" xfId="52777"/>
    <cellStyle name="40% - Accent1 8 3 2 3 5" xfId="19179"/>
    <cellStyle name="40% - Accent1 8 3 2 3 5 2" xfId="40758"/>
    <cellStyle name="40% - Accent1 8 3 2 3 6" xfId="21964"/>
    <cellStyle name="40% - Accent1 8 3 2 3 6 2" xfId="43541"/>
    <cellStyle name="40% - Accent1 8 3 2 3 7" xfId="24817"/>
    <cellStyle name="40% - Accent1 8 3 2 3 7 2" xfId="46392"/>
    <cellStyle name="40% - Accent1 8 3 2 3 8" xfId="11164"/>
    <cellStyle name="40% - Accent1 8 3 2 3 8 2" xfId="32787"/>
    <cellStyle name="40% - Accent1 8 3 2 3 9" xfId="5901"/>
    <cellStyle name="40% - Accent1 8 3 2 4" xfId="2419"/>
    <cellStyle name="40% - Accent1 8 3 2 4 10" xfId="52778"/>
    <cellStyle name="40% - Accent1 8 3 2 4 2" xfId="4153"/>
    <cellStyle name="40% - Accent1 8 3 2 4 2 2" xfId="14266"/>
    <cellStyle name="40% - Accent1 8 3 2 4 2 2 2" xfId="35878"/>
    <cellStyle name="40% - Accent1 8 3 2 4 2 3" xfId="8702"/>
    <cellStyle name="40% - Accent1 8 3 2 4 2 4" xfId="30344"/>
    <cellStyle name="40% - Accent1 8 3 2 4 2 5" xfId="52779"/>
    <cellStyle name="40% - Accent1 8 3 2 4 3" xfId="16713"/>
    <cellStyle name="40% - Accent1 8 3 2 4 3 2" xfId="38306"/>
    <cellStyle name="40% - Accent1 8 3 2 4 4" xfId="19510"/>
    <cellStyle name="40% - Accent1 8 3 2 4 4 2" xfId="41089"/>
    <cellStyle name="40% - Accent1 8 3 2 4 5" xfId="22295"/>
    <cellStyle name="40% - Accent1 8 3 2 4 5 2" xfId="43872"/>
    <cellStyle name="40% - Accent1 8 3 2 4 6" xfId="25148"/>
    <cellStyle name="40% - Accent1 8 3 2 4 6 2" xfId="46723"/>
    <cellStyle name="40% - Accent1 8 3 2 4 7" xfId="11495"/>
    <cellStyle name="40% - Accent1 8 3 2 4 7 2" xfId="33118"/>
    <cellStyle name="40% - Accent1 8 3 2 4 8" xfId="6232"/>
    <cellStyle name="40% - Accent1 8 3 2 4 9" xfId="27929"/>
    <cellStyle name="40% - Accent1 8 3 2 5" xfId="3611"/>
    <cellStyle name="40% - Accent1 8 3 2 5 10" xfId="52780"/>
    <cellStyle name="40% - Accent1 8 3 2 5 2" xfId="9753"/>
    <cellStyle name="40% - Accent1 8 3 2 5 2 2" xfId="15315"/>
    <cellStyle name="40% - Accent1 8 3 2 5 2 2 2" xfId="36927"/>
    <cellStyle name="40% - Accent1 8 3 2 5 2 3" xfId="31393"/>
    <cellStyle name="40% - Accent1 8 3 2 5 2 4" xfId="52781"/>
    <cellStyle name="40% - Accent1 8 3 2 5 3" xfId="17762"/>
    <cellStyle name="40% - Accent1 8 3 2 5 3 2" xfId="39355"/>
    <cellStyle name="40% - Accent1 8 3 2 5 4" xfId="20559"/>
    <cellStyle name="40% - Accent1 8 3 2 5 4 2" xfId="42138"/>
    <cellStyle name="40% - Accent1 8 3 2 5 5" xfId="23344"/>
    <cellStyle name="40% - Accent1 8 3 2 5 5 2" xfId="44921"/>
    <cellStyle name="40% - Accent1 8 3 2 5 6" xfId="26197"/>
    <cellStyle name="40% - Accent1 8 3 2 5 6 2" xfId="47772"/>
    <cellStyle name="40% - Accent1 8 3 2 5 7" xfId="12544"/>
    <cellStyle name="40% - Accent1 8 3 2 5 7 2" xfId="34167"/>
    <cellStyle name="40% - Accent1 8 3 2 5 8" xfId="7335"/>
    <cellStyle name="40% - Accent1 8 3 2 5 9" xfId="28978"/>
    <cellStyle name="40% - Accent1 8 3 2 6" xfId="7667"/>
    <cellStyle name="40% - Accent1 8 3 2 6 2" xfId="18107"/>
    <cellStyle name="40% - Accent1 8 3 2 6 2 2" xfId="39700"/>
    <cellStyle name="40% - Accent1 8 3 2 6 3" xfId="20904"/>
    <cellStyle name="40% - Accent1 8 3 2 6 3 2" xfId="42483"/>
    <cellStyle name="40% - Accent1 8 3 2 6 4" xfId="23689"/>
    <cellStyle name="40% - Accent1 8 3 2 6 4 2" xfId="45266"/>
    <cellStyle name="40% - Accent1 8 3 2 6 5" xfId="26542"/>
    <cellStyle name="40% - Accent1 8 3 2 6 5 2" xfId="48117"/>
    <cellStyle name="40% - Accent1 8 3 2 6 6" xfId="12899"/>
    <cellStyle name="40% - Accent1 8 3 2 6 6 2" xfId="34512"/>
    <cellStyle name="40% - Accent1 8 3 2 6 7" xfId="29309"/>
    <cellStyle name="40% - Accent1 8 3 2 6 8" xfId="52782"/>
    <cellStyle name="40% - Accent1 8 3 2 7" xfId="10472"/>
    <cellStyle name="40% - Accent1 8 3 2 7 2" xfId="32097"/>
    <cellStyle name="40% - Accent1 8 3 2 8" xfId="13231"/>
    <cellStyle name="40% - Accent1 8 3 2 8 2" xfId="34843"/>
    <cellStyle name="40% - Accent1 8 3 2 9" xfId="15691"/>
    <cellStyle name="40% - Accent1 8 3 2 9 2" xfId="37285"/>
    <cellStyle name="40% - Accent1 8 3 3" xfId="390"/>
    <cellStyle name="40% - Accent1 8 3 3 10" xfId="18581"/>
    <cellStyle name="40% - Accent1 8 3 3 10 2" xfId="40160"/>
    <cellStyle name="40% - Accent1 8 3 3 11" xfId="21364"/>
    <cellStyle name="40% - Accent1 8 3 3 11 2" xfId="42943"/>
    <cellStyle name="40% - Accent1 8 3 3 12" xfId="24219"/>
    <cellStyle name="40% - Accent1 8 3 3 12 2" xfId="45794"/>
    <cellStyle name="40% - Accent1 8 3 3 13" xfId="10192"/>
    <cellStyle name="40% - Accent1 8 3 3 13 2" xfId="31832"/>
    <cellStyle name="40% - Accent1 8 3 3 14" xfId="5193"/>
    <cellStyle name="40% - Accent1 8 3 3 15" xfId="26893"/>
    <cellStyle name="40% - Accent1 8 3 3 16" xfId="52783"/>
    <cellStyle name="40% - Accent1 8 3 3 2" xfId="2971"/>
    <cellStyle name="40% - Accent1 8 3 3 2 10" xfId="27345"/>
    <cellStyle name="40% - Accent1 8 3 3 2 11" xfId="52784"/>
    <cellStyle name="40% - Accent1 8 3 3 2 2" xfId="4604"/>
    <cellStyle name="40% - Accent1 8 3 3 2 2 10" xfId="52785"/>
    <cellStyle name="40% - Accent1 8 3 3 2 2 2" xfId="9153"/>
    <cellStyle name="40% - Accent1 8 3 3 2 2 2 2" xfId="14717"/>
    <cellStyle name="40% - Accent1 8 3 3 2 2 2 2 2" xfId="36329"/>
    <cellStyle name="40% - Accent1 8 3 3 2 2 2 3" xfId="30795"/>
    <cellStyle name="40% - Accent1 8 3 3 2 2 2 4" xfId="52786"/>
    <cellStyle name="40% - Accent1 8 3 3 2 2 3" xfId="17164"/>
    <cellStyle name="40% - Accent1 8 3 3 2 2 3 2" xfId="38757"/>
    <cellStyle name="40% - Accent1 8 3 3 2 2 4" xfId="19961"/>
    <cellStyle name="40% - Accent1 8 3 3 2 2 4 2" xfId="41540"/>
    <cellStyle name="40% - Accent1 8 3 3 2 2 5" xfId="22746"/>
    <cellStyle name="40% - Accent1 8 3 3 2 2 5 2" xfId="44323"/>
    <cellStyle name="40% - Accent1 8 3 3 2 2 6" xfId="25599"/>
    <cellStyle name="40% - Accent1 8 3 3 2 2 6 2" xfId="47174"/>
    <cellStyle name="40% - Accent1 8 3 3 2 2 7" xfId="11946"/>
    <cellStyle name="40% - Accent1 8 3 3 2 2 7 2" xfId="33569"/>
    <cellStyle name="40% - Accent1 8 3 3 2 2 8" xfId="6732"/>
    <cellStyle name="40% - Accent1 8 3 3 2 2 9" xfId="28380"/>
    <cellStyle name="40% - Accent1 8 3 3 2 3" xfId="8118"/>
    <cellStyle name="40% - Accent1 8 3 3 2 3 2" xfId="13682"/>
    <cellStyle name="40% - Accent1 8 3 3 2 3 2 2" xfId="35294"/>
    <cellStyle name="40% - Accent1 8 3 3 2 3 2 3" xfId="52788"/>
    <cellStyle name="40% - Accent1 8 3 3 2 3 3" xfId="29760"/>
    <cellStyle name="40% - Accent1 8 3 3 2 3 4" xfId="52787"/>
    <cellStyle name="40% - Accent1 8 3 3 2 4" xfId="16129"/>
    <cellStyle name="40% - Accent1 8 3 3 2 4 2" xfId="37722"/>
    <cellStyle name="40% - Accent1 8 3 3 2 4 3" xfId="52789"/>
    <cellStyle name="40% - Accent1 8 3 3 2 5" xfId="18926"/>
    <cellStyle name="40% - Accent1 8 3 3 2 5 2" xfId="40505"/>
    <cellStyle name="40% - Accent1 8 3 3 2 6" xfId="21709"/>
    <cellStyle name="40% - Accent1 8 3 3 2 6 2" xfId="43288"/>
    <cellStyle name="40% - Accent1 8 3 3 2 7" xfId="24564"/>
    <cellStyle name="40% - Accent1 8 3 3 2 7 2" xfId="46139"/>
    <cellStyle name="40% - Accent1 8 3 3 2 8" xfId="10911"/>
    <cellStyle name="40% - Accent1 8 3 3 2 8 2" xfId="32534"/>
    <cellStyle name="40% - Accent1 8 3 3 2 9" xfId="5648"/>
    <cellStyle name="40% - Accent1 8 3 3 3" xfId="3349"/>
    <cellStyle name="40% - Accent1 8 3 3 3 10" xfId="27690"/>
    <cellStyle name="40% - Accent1 8 3 3 3 11" xfId="52790"/>
    <cellStyle name="40% - Accent1 8 3 3 3 2" xfId="4949"/>
    <cellStyle name="40% - Accent1 8 3 3 3 2 10" xfId="52791"/>
    <cellStyle name="40% - Accent1 8 3 3 3 2 2" xfId="9498"/>
    <cellStyle name="40% - Accent1 8 3 3 3 2 2 2" xfId="15062"/>
    <cellStyle name="40% - Accent1 8 3 3 3 2 2 2 2" xfId="36674"/>
    <cellStyle name="40% - Accent1 8 3 3 3 2 2 3" xfId="31140"/>
    <cellStyle name="40% - Accent1 8 3 3 3 2 3" xfId="17509"/>
    <cellStyle name="40% - Accent1 8 3 3 3 2 3 2" xfId="39102"/>
    <cellStyle name="40% - Accent1 8 3 3 3 2 4" xfId="20306"/>
    <cellStyle name="40% - Accent1 8 3 3 3 2 4 2" xfId="41885"/>
    <cellStyle name="40% - Accent1 8 3 3 3 2 5" xfId="23091"/>
    <cellStyle name="40% - Accent1 8 3 3 3 2 5 2" xfId="44668"/>
    <cellStyle name="40% - Accent1 8 3 3 3 2 6" xfId="25944"/>
    <cellStyle name="40% - Accent1 8 3 3 3 2 6 2" xfId="47519"/>
    <cellStyle name="40% - Accent1 8 3 3 3 2 7" xfId="12291"/>
    <cellStyle name="40% - Accent1 8 3 3 3 2 7 2" xfId="33914"/>
    <cellStyle name="40% - Accent1 8 3 3 3 2 8" xfId="7079"/>
    <cellStyle name="40% - Accent1 8 3 3 3 2 9" xfId="28725"/>
    <cellStyle name="40% - Accent1 8 3 3 3 3" xfId="8463"/>
    <cellStyle name="40% - Accent1 8 3 3 3 3 2" xfId="14027"/>
    <cellStyle name="40% - Accent1 8 3 3 3 3 2 2" xfId="35639"/>
    <cellStyle name="40% - Accent1 8 3 3 3 3 3" xfId="30105"/>
    <cellStyle name="40% - Accent1 8 3 3 3 4" xfId="16474"/>
    <cellStyle name="40% - Accent1 8 3 3 3 4 2" xfId="38067"/>
    <cellStyle name="40% - Accent1 8 3 3 3 5" xfId="19271"/>
    <cellStyle name="40% - Accent1 8 3 3 3 5 2" xfId="40850"/>
    <cellStyle name="40% - Accent1 8 3 3 3 6" xfId="22056"/>
    <cellStyle name="40% - Accent1 8 3 3 3 6 2" xfId="43633"/>
    <cellStyle name="40% - Accent1 8 3 3 3 7" xfId="24909"/>
    <cellStyle name="40% - Accent1 8 3 3 3 7 2" xfId="46484"/>
    <cellStyle name="40% - Accent1 8 3 3 3 8" xfId="11256"/>
    <cellStyle name="40% - Accent1 8 3 3 3 8 2" xfId="32879"/>
    <cellStyle name="40% - Accent1 8 3 3 3 9" xfId="5993"/>
    <cellStyle name="40% - Accent1 8 3 3 4" xfId="2420"/>
    <cellStyle name="40% - Accent1 8 3 3 4 10" xfId="52792"/>
    <cellStyle name="40% - Accent1 8 3 3 4 2" xfId="4154"/>
    <cellStyle name="40% - Accent1 8 3 3 4 2 2" xfId="14267"/>
    <cellStyle name="40% - Accent1 8 3 3 4 2 2 2" xfId="35879"/>
    <cellStyle name="40% - Accent1 8 3 3 4 2 3" xfId="8703"/>
    <cellStyle name="40% - Accent1 8 3 3 4 2 4" xfId="30345"/>
    <cellStyle name="40% - Accent1 8 3 3 4 2 5" xfId="52793"/>
    <cellStyle name="40% - Accent1 8 3 3 4 3" xfId="16714"/>
    <cellStyle name="40% - Accent1 8 3 3 4 3 2" xfId="38307"/>
    <cellStyle name="40% - Accent1 8 3 3 4 4" xfId="19511"/>
    <cellStyle name="40% - Accent1 8 3 3 4 4 2" xfId="41090"/>
    <cellStyle name="40% - Accent1 8 3 3 4 5" xfId="22296"/>
    <cellStyle name="40% - Accent1 8 3 3 4 5 2" xfId="43873"/>
    <cellStyle name="40% - Accent1 8 3 3 4 6" xfId="25149"/>
    <cellStyle name="40% - Accent1 8 3 3 4 6 2" xfId="46724"/>
    <cellStyle name="40% - Accent1 8 3 3 4 7" xfId="11496"/>
    <cellStyle name="40% - Accent1 8 3 3 4 7 2" xfId="33119"/>
    <cellStyle name="40% - Accent1 8 3 3 4 8" xfId="6233"/>
    <cellStyle name="40% - Accent1 8 3 3 4 9" xfId="27930"/>
    <cellStyle name="40% - Accent1 8 3 3 5" xfId="3612"/>
    <cellStyle name="40% - Accent1 8 3 3 5 10" xfId="52794"/>
    <cellStyle name="40% - Accent1 8 3 3 5 2" xfId="9845"/>
    <cellStyle name="40% - Accent1 8 3 3 5 2 2" xfId="15407"/>
    <cellStyle name="40% - Accent1 8 3 3 5 2 2 2" xfId="37019"/>
    <cellStyle name="40% - Accent1 8 3 3 5 2 3" xfId="31485"/>
    <cellStyle name="40% - Accent1 8 3 3 5 3" xfId="17854"/>
    <cellStyle name="40% - Accent1 8 3 3 5 3 2" xfId="39447"/>
    <cellStyle name="40% - Accent1 8 3 3 5 4" xfId="20651"/>
    <cellStyle name="40% - Accent1 8 3 3 5 4 2" xfId="42230"/>
    <cellStyle name="40% - Accent1 8 3 3 5 5" xfId="23436"/>
    <cellStyle name="40% - Accent1 8 3 3 5 5 2" xfId="45013"/>
    <cellStyle name="40% - Accent1 8 3 3 5 6" xfId="26289"/>
    <cellStyle name="40% - Accent1 8 3 3 5 6 2" xfId="47864"/>
    <cellStyle name="40% - Accent1 8 3 3 5 7" xfId="12636"/>
    <cellStyle name="40% - Accent1 8 3 3 5 7 2" xfId="34259"/>
    <cellStyle name="40% - Accent1 8 3 3 5 8" xfId="7427"/>
    <cellStyle name="40% - Accent1 8 3 3 5 9" xfId="29070"/>
    <cellStyle name="40% - Accent1 8 3 3 6" xfId="7668"/>
    <cellStyle name="40% - Accent1 8 3 3 6 2" xfId="18199"/>
    <cellStyle name="40% - Accent1 8 3 3 6 2 2" xfId="39792"/>
    <cellStyle name="40% - Accent1 8 3 3 6 3" xfId="20996"/>
    <cellStyle name="40% - Accent1 8 3 3 6 3 2" xfId="42575"/>
    <cellStyle name="40% - Accent1 8 3 3 6 4" xfId="23781"/>
    <cellStyle name="40% - Accent1 8 3 3 6 4 2" xfId="45358"/>
    <cellStyle name="40% - Accent1 8 3 3 6 5" xfId="26634"/>
    <cellStyle name="40% - Accent1 8 3 3 6 5 2" xfId="48209"/>
    <cellStyle name="40% - Accent1 8 3 3 6 6" xfId="12991"/>
    <cellStyle name="40% - Accent1 8 3 3 6 6 2" xfId="34604"/>
    <cellStyle name="40% - Accent1 8 3 3 6 7" xfId="29310"/>
    <cellStyle name="40% - Accent1 8 3 3 7" xfId="10564"/>
    <cellStyle name="40% - Accent1 8 3 3 7 2" xfId="32189"/>
    <cellStyle name="40% - Accent1 8 3 3 8" xfId="13232"/>
    <cellStyle name="40% - Accent1 8 3 3 8 2" xfId="34844"/>
    <cellStyle name="40% - Accent1 8 3 3 9" xfId="15783"/>
    <cellStyle name="40% - Accent1 8 3 3 9 2" xfId="37377"/>
    <cellStyle name="40% - Accent1 8 3 4" xfId="2741"/>
    <cellStyle name="40% - Accent1 8 3 4 10" xfId="27115"/>
    <cellStyle name="40% - Accent1 8 3 4 11" xfId="52795"/>
    <cellStyle name="40% - Accent1 8 3 4 2" xfId="4374"/>
    <cellStyle name="40% - Accent1 8 3 4 2 10" xfId="52796"/>
    <cellStyle name="40% - Accent1 8 3 4 2 2" xfId="8923"/>
    <cellStyle name="40% - Accent1 8 3 4 2 2 2" xfId="14487"/>
    <cellStyle name="40% - Accent1 8 3 4 2 2 2 2" xfId="36099"/>
    <cellStyle name="40% - Accent1 8 3 4 2 2 3" xfId="30565"/>
    <cellStyle name="40% - Accent1 8 3 4 2 2 4" xfId="52797"/>
    <cellStyle name="40% - Accent1 8 3 4 2 3" xfId="16934"/>
    <cellStyle name="40% - Accent1 8 3 4 2 3 2" xfId="38527"/>
    <cellStyle name="40% - Accent1 8 3 4 2 4" xfId="19731"/>
    <cellStyle name="40% - Accent1 8 3 4 2 4 2" xfId="41310"/>
    <cellStyle name="40% - Accent1 8 3 4 2 5" xfId="22516"/>
    <cellStyle name="40% - Accent1 8 3 4 2 5 2" xfId="44093"/>
    <cellStyle name="40% - Accent1 8 3 4 2 6" xfId="25369"/>
    <cellStyle name="40% - Accent1 8 3 4 2 6 2" xfId="46944"/>
    <cellStyle name="40% - Accent1 8 3 4 2 7" xfId="11716"/>
    <cellStyle name="40% - Accent1 8 3 4 2 7 2" xfId="33339"/>
    <cellStyle name="40% - Accent1 8 3 4 2 8" xfId="6502"/>
    <cellStyle name="40% - Accent1 8 3 4 2 9" xfId="28150"/>
    <cellStyle name="40% - Accent1 8 3 4 3" xfId="7888"/>
    <cellStyle name="40% - Accent1 8 3 4 3 2" xfId="13452"/>
    <cellStyle name="40% - Accent1 8 3 4 3 2 2" xfId="35064"/>
    <cellStyle name="40% - Accent1 8 3 4 3 2 3" xfId="52799"/>
    <cellStyle name="40% - Accent1 8 3 4 3 3" xfId="29530"/>
    <cellStyle name="40% - Accent1 8 3 4 3 4" xfId="52798"/>
    <cellStyle name="40% - Accent1 8 3 4 4" xfId="15899"/>
    <cellStyle name="40% - Accent1 8 3 4 4 2" xfId="37492"/>
    <cellStyle name="40% - Accent1 8 3 4 4 3" xfId="52800"/>
    <cellStyle name="40% - Accent1 8 3 4 5" xfId="18696"/>
    <cellStyle name="40% - Accent1 8 3 4 5 2" xfId="40275"/>
    <cellStyle name="40% - Accent1 8 3 4 6" xfId="21479"/>
    <cellStyle name="40% - Accent1 8 3 4 6 2" xfId="43058"/>
    <cellStyle name="40% - Accent1 8 3 4 7" xfId="24334"/>
    <cellStyle name="40% - Accent1 8 3 4 7 2" xfId="45909"/>
    <cellStyle name="40% - Accent1 8 3 4 8" xfId="10681"/>
    <cellStyle name="40% - Accent1 8 3 4 8 2" xfId="32304"/>
    <cellStyle name="40% - Accent1 8 3 4 9" xfId="5418"/>
    <cellStyle name="40% - Accent1 8 3 5" xfId="3099"/>
    <cellStyle name="40% - Accent1 8 3 5 10" xfId="27460"/>
    <cellStyle name="40% - Accent1 8 3 5 11" xfId="52801"/>
    <cellStyle name="40% - Accent1 8 3 5 2" xfId="4719"/>
    <cellStyle name="40% - Accent1 8 3 5 2 10" xfId="52802"/>
    <cellStyle name="40% - Accent1 8 3 5 2 2" xfId="9268"/>
    <cellStyle name="40% - Accent1 8 3 5 2 2 2" xfId="14832"/>
    <cellStyle name="40% - Accent1 8 3 5 2 2 2 2" xfId="36444"/>
    <cellStyle name="40% - Accent1 8 3 5 2 2 3" xfId="30910"/>
    <cellStyle name="40% - Accent1 8 3 5 2 3" xfId="17279"/>
    <cellStyle name="40% - Accent1 8 3 5 2 3 2" xfId="38872"/>
    <cellStyle name="40% - Accent1 8 3 5 2 4" xfId="20076"/>
    <cellStyle name="40% - Accent1 8 3 5 2 4 2" xfId="41655"/>
    <cellStyle name="40% - Accent1 8 3 5 2 5" xfId="22861"/>
    <cellStyle name="40% - Accent1 8 3 5 2 5 2" xfId="44438"/>
    <cellStyle name="40% - Accent1 8 3 5 2 6" xfId="25714"/>
    <cellStyle name="40% - Accent1 8 3 5 2 6 2" xfId="47289"/>
    <cellStyle name="40% - Accent1 8 3 5 2 7" xfId="12061"/>
    <cellStyle name="40% - Accent1 8 3 5 2 7 2" xfId="33684"/>
    <cellStyle name="40% - Accent1 8 3 5 2 8" xfId="6849"/>
    <cellStyle name="40% - Accent1 8 3 5 2 9" xfId="28495"/>
    <cellStyle name="40% - Accent1 8 3 5 3" xfId="8233"/>
    <cellStyle name="40% - Accent1 8 3 5 3 2" xfId="13797"/>
    <cellStyle name="40% - Accent1 8 3 5 3 2 2" xfId="35409"/>
    <cellStyle name="40% - Accent1 8 3 5 3 3" xfId="29875"/>
    <cellStyle name="40% - Accent1 8 3 5 4" xfId="16244"/>
    <cellStyle name="40% - Accent1 8 3 5 4 2" xfId="37837"/>
    <cellStyle name="40% - Accent1 8 3 5 5" xfId="19041"/>
    <cellStyle name="40% - Accent1 8 3 5 5 2" xfId="40620"/>
    <cellStyle name="40% - Accent1 8 3 5 6" xfId="21826"/>
    <cellStyle name="40% - Accent1 8 3 5 6 2" xfId="43403"/>
    <cellStyle name="40% - Accent1 8 3 5 7" xfId="24679"/>
    <cellStyle name="40% - Accent1 8 3 5 7 2" xfId="46254"/>
    <cellStyle name="40% - Accent1 8 3 5 8" xfId="11026"/>
    <cellStyle name="40% - Accent1 8 3 5 8 2" xfId="32649"/>
    <cellStyle name="40% - Accent1 8 3 5 9" xfId="5763"/>
    <cellStyle name="40% - Accent1 8 3 6" xfId="2418"/>
    <cellStyle name="40% - Accent1 8 3 6 10" xfId="52803"/>
    <cellStyle name="40% - Accent1 8 3 6 2" xfId="4152"/>
    <cellStyle name="40% - Accent1 8 3 6 2 2" xfId="14265"/>
    <cellStyle name="40% - Accent1 8 3 6 2 2 2" xfId="35877"/>
    <cellStyle name="40% - Accent1 8 3 6 2 3" xfId="8701"/>
    <cellStyle name="40% - Accent1 8 3 6 2 4" xfId="30343"/>
    <cellStyle name="40% - Accent1 8 3 6 2 5" xfId="52804"/>
    <cellStyle name="40% - Accent1 8 3 6 3" xfId="16712"/>
    <cellStyle name="40% - Accent1 8 3 6 3 2" xfId="38305"/>
    <cellStyle name="40% - Accent1 8 3 6 4" xfId="19509"/>
    <cellStyle name="40% - Accent1 8 3 6 4 2" xfId="41088"/>
    <cellStyle name="40% - Accent1 8 3 6 5" xfId="22294"/>
    <cellStyle name="40% - Accent1 8 3 6 5 2" xfId="43871"/>
    <cellStyle name="40% - Accent1 8 3 6 6" xfId="25147"/>
    <cellStyle name="40% - Accent1 8 3 6 6 2" xfId="46722"/>
    <cellStyle name="40% - Accent1 8 3 6 7" xfId="11494"/>
    <cellStyle name="40% - Accent1 8 3 6 7 2" xfId="33117"/>
    <cellStyle name="40% - Accent1 8 3 6 8" xfId="6231"/>
    <cellStyle name="40% - Accent1 8 3 6 9" xfId="27928"/>
    <cellStyle name="40% - Accent1 8 3 7" xfId="3610"/>
    <cellStyle name="40% - Accent1 8 3 7 10" xfId="52805"/>
    <cellStyle name="40% - Accent1 8 3 7 2" xfId="9615"/>
    <cellStyle name="40% - Accent1 8 3 7 2 2" xfId="15177"/>
    <cellStyle name="40% - Accent1 8 3 7 2 2 2" xfId="36789"/>
    <cellStyle name="40% - Accent1 8 3 7 2 3" xfId="31255"/>
    <cellStyle name="40% - Accent1 8 3 7 3" xfId="17624"/>
    <cellStyle name="40% - Accent1 8 3 7 3 2" xfId="39217"/>
    <cellStyle name="40% - Accent1 8 3 7 4" xfId="20421"/>
    <cellStyle name="40% - Accent1 8 3 7 4 2" xfId="42000"/>
    <cellStyle name="40% - Accent1 8 3 7 5" xfId="23206"/>
    <cellStyle name="40% - Accent1 8 3 7 5 2" xfId="44783"/>
    <cellStyle name="40% - Accent1 8 3 7 6" xfId="26059"/>
    <cellStyle name="40% - Accent1 8 3 7 6 2" xfId="47634"/>
    <cellStyle name="40% - Accent1 8 3 7 7" xfId="12406"/>
    <cellStyle name="40% - Accent1 8 3 7 7 2" xfId="34029"/>
    <cellStyle name="40% - Accent1 8 3 7 8" xfId="7197"/>
    <cellStyle name="40% - Accent1 8 3 7 9" xfId="28840"/>
    <cellStyle name="40% - Accent1 8 3 8" xfId="7666"/>
    <cellStyle name="40% - Accent1 8 3 8 2" xfId="17969"/>
    <cellStyle name="40% - Accent1 8 3 8 2 2" xfId="39562"/>
    <cellStyle name="40% - Accent1 8 3 8 3" xfId="20766"/>
    <cellStyle name="40% - Accent1 8 3 8 3 2" xfId="42345"/>
    <cellStyle name="40% - Accent1 8 3 8 4" xfId="23551"/>
    <cellStyle name="40% - Accent1 8 3 8 4 2" xfId="45128"/>
    <cellStyle name="40% - Accent1 8 3 8 5" xfId="26404"/>
    <cellStyle name="40% - Accent1 8 3 8 5 2" xfId="47979"/>
    <cellStyle name="40% - Accent1 8 3 8 6" xfId="12761"/>
    <cellStyle name="40% - Accent1 8 3 8 6 2" xfId="34374"/>
    <cellStyle name="40% - Accent1 8 3 8 7" xfId="29308"/>
    <cellStyle name="40% - Accent1 8 3 9" xfId="10334"/>
    <cellStyle name="40% - Accent1 8 3 9 2" xfId="31959"/>
    <cellStyle name="40% - Accent1 8 4" xfId="391"/>
    <cellStyle name="40% - Accent1 8 4 10" xfId="13233"/>
    <cellStyle name="40% - Accent1 8 4 10 2" xfId="34845"/>
    <cellStyle name="40% - Accent1 8 4 11" xfId="15577"/>
    <cellStyle name="40% - Accent1 8 4 11 2" xfId="37171"/>
    <cellStyle name="40% - Accent1 8 4 12" xfId="18375"/>
    <cellStyle name="40% - Accent1 8 4 12 2" xfId="39954"/>
    <cellStyle name="40% - Accent1 8 4 13" xfId="21158"/>
    <cellStyle name="40% - Accent1 8 4 13 2" xfId="42737"/>
    <cellStyle name="40% - Accent1 8 4 14" xfId="24013"/>
    <cellStyle name="40% - Accent1 8 4 14 2" xfId="45588"/>
    <cellStyle name="40% - Accent1 8 4 15" xfId="9986"/>
    <cellStyle name="40% - Accent1 8 4 15 2" xfId="31626"/>
    <cellStyle name="40% - Accent1 8 4 16" xfId="5194"/>
    <cellStyle name="40% - Accent1 8 4 17" xfId="26894"/>
    <cellStyle name="40% - Accent1 8 4 18" xfId="52806"/>
    <cellStyle name="40% - Accent1 8 4 2" xfId="392"/>
    <cellStyle name="40% - Accent1 8 4 2 10" xfId="18513"/>
    <cellStyle name="40% - Accent1 8 4 2 10 2" xfId="40092"/>
    <cellStyle name="40% - Accent1 8 4 2 11" xfId="21296"/>
    <cellStyle name="40% - Accent1 8 4 2 11 2" xfId="42875"/>
    <cellStyle name="40% - Accent1 8 4 2 12" xfId="24151"/>
    <cellStyle name="40% - Accent1 8 4 2 12 2" xfId="45726"/>
    <cellStyle name="40% - Accent1 8 4 2 13" xfId="10124"/>
    <cellStyle name="40% - Accent1 8 4 2 13 2" xfId="31764"/>
    <cellStyle name="40% - Accent1 8 4 2 14" xfId="5195"/>
    <cellStyle name="40% - Accent1 8 4 2 15" xfId="26895"/>
    <cellStyle name="40% - Accent1 8 4 2 16" xfId="52807"/>
    <cellStyle name="40% - Accent1 8 4 2 2" xfId="2903"/>
    <cellStyle name="40% - Accent1 8 4 2 2 10" xfId="27277"/>
    <cellStyle name="40% - Accent1 8 4 2 2 11" xfId="52808"/>
    <cellStyle name="40% - Accent1 8 4 2 2 2" xfId="4536"/>
    <cellStyle name="40% - Accent1 8 4 2 2 2 10" xfId="52809"/>
    <cellStyle name="40% - Accent1 8 4 2 2 2 2" xfId="9085"/>
    <cellStyle name="40% - Accent1 8 4 2 2 2 2 2" xfId="14649"/>
    <cellStyle name="40% - Accent1 8 4 2 2 2 2 2 2" xfId="36261"/>
    <cellStyle name="40% - Accent1 8 4 2 2 2 2 3" xfId="30727"/>
    <cellStyle name="40% - Accent1 8 4 2 2 2 2 4" xfId="52810"/>
    <cellStyle name="40% - Accent1 8 4 2 2 2 3" xfId="17096"/>
    <cellStyle name="40% - Accent1 8 4 2 2 2 3 2" xfId="38689"/>
    <cellStyle name="40% - Accent1 8 4 2 2 2 4" xfId="19893"/>
    <cellStyle name="40% - Accent1 8 4 2 2 2 4 2" xfId="41472"/>
    <cellStyle name="40% - Accent1 8 4 2 2 2 5" xfId="22678"/>
    <cellStyle name="40% - Accent1 8 4 2 2 2 5 2" xfId="44255"/>
    <cellStyle name="40% - Accent1 8 4 2 2 2 6" xfId="25531"/>
    <cellStyle name="40% - Accent1 8 4 2 2 2 6 2" xfId="47106"/>
    <cellStyle name="40% - Accent1 8 4 2 2 2 7" xfId="11878"/>
    <cellStyle name="40% - Accent1 8 4 2 2 2 7 2" xfId="33501"/>
    <cellStyle name="40% - Accent1 8 4 2 2 2 8" xfId="6664"/>
    <cellStyle name="40% - Accent1 8 4 2 2 2 9" xfId="28312"/>
    <cellStyle name="40% - Accent1 8 4 2 2 3" xfId="8050"/>
    <cellStyle name="40% - Accent1 8 4 2 2 3 2" xfId="13614"/>
    <cellStyle name="40% - Accent1 8 4 2 2 3 2 2" xfId="35226"/>
    <cellStyle name="40% - Accent1 8 4 2 2 3 2 3" xfId="52812"/>
    <cellStyle name="40% - Accent1 8 4 2 2 3 3" xfId="29692"/>
    <cellStyle name="40% - Accent1 8 4 2 2 3 4" xfId="52811"/>
    <cellStyle name="40% - Accent1 8 4 2 2 4" xfId="16061"/>
    <cellStyle name="40% - Accent1 8 4 2 2 4 2" xfId="37654"/>
    <cellStyle name="40% - Accent1 8 4 2 2 4 3" xfId="52813"/>
    <cellStyle name="40% - Accent1 8 4 2 2 5" xfId="18858"/>
    <cellStyle name="40% - Accent1 8 4 2 2 5 2" xfId="40437"/>
    <cellStyle name="40% - Accent1 8 4 2 2 6" xfId="21641"/>
    <cellStyle name="40% - Accent1 8 4 2 2 6 2" xfId="43220"/>
    <cellStyle name="40% - Accent1 8 4 2 2 7" xfId="24496"/>
    <cellStyle name="40% - Accent1 8 4 2 2 7 2" xfId="46071"/>
    <cellStyle name="40% - Accent1 8 4 2 2 8" xfId="10843"/>
    <cellStyle name="40% - Accent1 8 4 2 2 8 2" xfId="32466"/>
    <cellStyle name="40% - Accent1 8 4 2 2 9" xfId="5580"/>
    <cellStyle name="40% - Accent1 8 4 2 3" xfId="3281"/>
    <cellStyle name="40% - Accent1 8 4 2 3 10" xfId="27622"/>
    <cellStyle name="40% - Accent1 8 4 2 3 11" xfId="52814"/>
    <cellStyle name="40% - Accent1 8 4 2 3 2" xfId="4881"/>
    <cellStyle name="40% - Accent1 8 4 2 3 2 10" xfId="52815"/>
    <cellStyle name="40% - Accent1 8 4 2 3 2 2" xfId="9430"/>
    <cellStyle name="40% - Accent1 8 4 2 3 2 2 2" xfId="14994"/>
    <cellStyle name="40% - Accent1 8 4 2 3 2 2 2 2" xfId="36606"/>
    <cellStyle name="40% - Accent1 8 4 2 3 2 2 3" xfId="31072"/>
    <cellStyle name="40% - Accent1 8 4 2 3 2 3" xfId="17441"/>
    <cellStyle name="40% - Accent1 8 4 2 3 2 3 2" xfId="39034"/>
    <cellStyle name="40% - Accent1 8 4 2 3 2 4" xfId="20238"/>
    <cellStyle name="40% - Accent1 8 4 2 3 2 4 2" xfId="41817"/>
    <cellStyle name="40% - Accent1 8 4 2 3 2 5" xfId="23023"/>
    <cellStyle name="40% - Accent1 8 4 2 3 2 5 2" xfId="44600"/>
    <cellStyle name="40% - Accent1 8 4 2 3 2 6" xfId="25876"/>
    <cellStyle name="40% - Accent1 8 4 2 3 2 6 2" xfId="47451"/>
    <cellStyle name="40% - Accent1 8 4 2 3 2 7" xfId="12223"/>
    <cellStyle name="40% - Accent1 8 4 2 3 2 7 2" xfId="33846"/>
    <cellStyle name="40% - Accent1 8 4 2 3 2 8" xfId="7011"/>
    <cellStyle name="40% - Accent1 8 4 2 3 2 9" xfId="28657"/>
    <cellStyle name="40% - Accent1 8 4 2 3 3" xfId="8395"/>
    <cellStyle name="40% - Accent1 8 4 2 3 3 2" xfId="13959"/>
    <cellStyle name="40% - Accent1 8 4 2 3 3 2 2" xfId="35571"/>
    <cellStyle name="40% - Accent1 8 4 2 3 3 3" xfId="30037"/>
    <cellStyle name="40% - Accent1 8 4 2 3 4" xfId="16406"/>
    <cellStyle name="40% - Accent1 8 4 2 3 4 2" xfId="37999"/>
    <cellStyle name="40% - Accent1 8 4 2 3 5" xfId="19203"/>
    <cellStyle name="40% - Accent1 8 4 2 3 5 2" xfId="40782"/>
    <cellStyle name="40% - Accent1 8 4 2 3 6" xfId="21988"/>
    <cellStyle name="40% - Accent1 8 4 2 3 6 2" xfId="43565"/>
    <cellStyle name="40% - Accent1 8 4 2 3 7" xfId="24841"/>
    <cellStyle name="40% - Accent1 8 4 2 3 7 2" xfId="46416"/>
    <cellStyle name="40% - Accent1 8 4 2 3 8" xfId="11188"/>
    <cellStyle name="40% - Accent1 8 4 2 3 8 2" xfId="32811"/>
    <cellStyle name="40% - Accent1 8 4 2 3 9" xfId="5925"/>
    <cellStyle name="40% - Accent1 8 4 2 4" xfId="2422"/>
    <cellStyle name="40% - Accent1 8 4 2 4 10" xfId="52816"/>
    <cellStyle name="40% - Accent1 8 4 2 4 2" xfId="4156"/>
    <cellStyle name="40% - Accent1 8 4 2 4 2 2" xfId="14269"/>
    <cellStyle name="40% - Accent1 8 4 2 4 2 2 2" xfId="35881"/>
    <cellStyle name="40% - Accent1 8 4 2 4 2 3" xfId="8705"/>
    <cellStyle name="40% - Accent1 8 4 2 4 2 4" xfId="30347"/>
    <cellStyle name="40% - Accent1 8 4 2 4 2 5" xfId="52817"/>
    <cellStyle name="40% - Accent1 8 4 2 4 3" xfId="16716"/>
    <cellStyle name="40% - Accent1 8 4 2 4 3 2" xfId="38309"/>
    <cellStyle name="40% - Accent1 8 4 2 4 4" xfId="19513"/>
    <cellStyle name="40% - Accent1 8 4 2 4 4 2" xfId="41092"/>
    <cellStyle name="40% - Accent1 8 4 2 4 5" xfId="22298"/>
    <cellStyle name="40% - Accent1 8 4 2 4 5 2" xfId="43875"/>
    <cellStyle name="40% - Accent1 8 4 2 4 6" xfId="25151"/>
    <cellStyle name="40% - Accent1 8 4 2 4 6 2" xfId="46726"/>
    <cellStyle name="40% - Accent1 8 4 2 4 7" xfId="11498"/>
    <cellStyle name="40% - Accent1 8 4 2 4 7 2" xfId="33121"/>
    <cellStyle name="40% - Accent1 8 4 2 4 8" xfId="6235"/>
    <cellStyle name="40% - Accent1 8 4 2 4 9" xfId="27932"/>
    <cellStyle name="40% - Accent1 8 4 2 5" xfId="3614"/>
    <cellStyle name="40% - Accent1 8 4 2 5 10" xfId="52818"/>
    <cellStyle name="40% - Accent1 8 4 2 5 2" xfId="9777"/>
    <cellStyle name="40% - Accent1 8 4 2 5 2 2" xfId="15339"/>
    <cellStyle name="40% - Accent1 8 4 2 5 2 2 2" xfId="36951"/>
    <cellStyle name="40% - Accent1 8 4 2 5 2 3" xfId="31417"/>
    <cellStyle name="40% - Accent1 8 4 2 5 3" xfId="17786"/>
    <cellStyle name="40% - Accent1 8 4 2 5 3 2" xfId="39379"/>
    <cellStyle name="40% - Accent1 8 4 2 5 4" xfId="20583"/>
    <cellStyle name="40% - Accent1 8 4 2 5 4 2" xfId="42162"/>
    <cellStyle name="40% - Accent1 8 4 2 5 5" xfId="23368"/>
    <cellStyle name="40% - Accent1 8 4 2 5 5 2" xfId="44945"/>
    <cellStyle name="40% - Accent1 8 4 2 5 6" xfId="26221"/>
    <cellStyle name="40% - Accent1 8 4 2 5 6 2" xfId="47796"/>
    <cellStyle name="40% - Accent1 8 4 2 5 7" xfId="12568"/>
    <cellStyle name="40% - Accent1 8 4 2 5 7 2" xfId="34191"/>
    <cellStyle name="40% - Accent1 8 4 2 5 8" xfId="7359"/>
    <cellStyle name="40% - Accent1 8 4 2 5 9" xfId="29002"/>
    <cellStyle name="40% - Accent1 8 4 2 6" xfId="7670"/>
    <cellStyle name="40% - Accent1 8 4 2 6 2" xfId="18131"/>
    <cellStyle name="40% - Accent1 8 4 2 6 2 2" xfId="39724"/>
    <cellStyle name="40% - Accent1 8 4 2 6 3" xfId="20928"/>
    <cellStyle name="40% - Accent1 8 4 2 6 3 2" xfId="42507"/>
    <cellStyle name="40% - Accent1 8 4 2 6 4" xfId="23713"/>
    <cellStyle name="40% - Accent1 8 4 2 6 4 2" xfId="45290"/>
    <cellStyle name="40% - Accent1 8 4 2 6 5" xfId="26566"/>
    <cellStyle name="40% - Accent1 8 4 2 6 5 2" xfId="48141"/>
    <cellStyle name="40% - Accent1 8 4 2 6 6" xfId="12923"/>
    <cellStyle name="40% - Accent1 8 4 2 6 6 2" xfId="34536"/>
    <cellStyle name="40% - Accent1 8 4 2 6 7" xfId="29312"/>
    <cellStyle name="40% - Accent1 8 4 2 7" xfId="10496"/>
    <cellStyle name="40% - Accent1 8 4 2 7 2" xfId="32121"/>
    <cellStyle name="40% - Accent1 8 4 2 8" xfId="13234"/>
    <cellStyle name="40% - Accent1 8 4 2 8 2" xfId="34846"/>
    <cellStyle name="40% - Accent1 8 4 2 9" xfId="15715"/>
    <cellStyle name="40% - Accent1 8 4 2 9 2" xfId="37309"/>
    <cellStyle name="40% - Accent1 8 4 3" xfId="393"/>
    <cellStyle name="40% - Accent1 8 4 3 10" xfId="18605"/>
    <cellStyle name="40% - Accent1 8 4 3 10 2" xfId="40184"/>
    <cellStyle name="40% - Accent1 8 4 3 11" xfId="21388"/>
    <cellStyle name="40% - Accent1 8 4 3 11 2" xfId="42967"/>
    <cellStyle name="40% - Accent1 8 4 3 12" xfId="24243"/>
    <cellStyle name="40% - Accent1 8 4 3 12 2" xfId="45818"/>
    <cellStyle name="40% - Accent1 8 4 3 13" xfId="10216"/>
    <cellStyle name="40% - Accent1 8 4 3 13 2" xfId="31856"/>
    <cellStyle name="40% - Accent1 8 4 3 14" xfId="5196"/>
    <cellStyle name="40% - Accent1 8 4 3 15" xfId="26896"/>
    <cellStyle name="40% - Accent1 8 4 3 16" xfId="52819"/>
    <cellStyle name="40% - Accent1 8 4 3 2" xfId="2995"/>
    <cellStyle name="40% - Accent1 8 4 3 2 10" xfId="27369"/>
    <cellStyle name="40% - Accent1 8 4 3 2 11" xfId="52820"/>
    <cellStyle name="40% - Accent1 8 4 3 2 2" xfId="4628"/>
    <cellStyle name="40% - Accent1 8 4 3 2 2 10" xfId="52821"/>
    <cellStyle name="40% - Accent1 8 4 3 2 2 2" xfId="9177"/>
    <cellStyle name="40% - Accent1 8 4 3 2 2 2 2" xfId="14741"/>
    <cellStyle name="40% - Accent1 8 4 3 2 2 2 2 2" xfId="36353"/>
    <cellStyle name="40% - Accent1 8 4 3 2 2 2 3" xfId="30819"/>
    <cellStyle name="40% - Accent1 8 4 3 2 2 3" xfId="17188"/>
    <cellStyle name="40% - Accent1 8 4 3 2 2 3 2" xfId="38781"/>
    <cellStyle name="40% - Accent1 8 4 3 2 2 4" xfId="19985"/>
    <cellStyle name="40% - Accent1 8 4 3 2 2 4 2" xfId="41564"/>
    <cellStyle name="40% - Accent1 8 4 3 2 2 5" xfId="22770"/>
    <cellStyle name="40% - Accent1 8 4 3 2 2 5 2" xfId="44347"/>
    <cellStyle name="40% - Accent1 8 4 3 2 2 6" xfId="25623"/>
    <cellStyle name="40% - Accent1 8 4 3 2 2 6 2" xfId="47198"/>
    <cellStyle name="40% - Accent1 8 4 3 2 2 7" xfId="11970"/>
    <cellStyle name="40% - Accent1 8 4 3 2 2 7 2" xfId="33593"/>
    <cellStyle name="40% - Accent1 8 4 3 2 2 8" xfId="6756"/>
    <cellStyle name="40% - Accent1 8 4 3 2 2 9" xfId="28404"/>
    <cellStyle name="40% - Accent1 8 4 3 2 3" xfId="8142"/>
    <cellStyle name="40% - Accent1 8 4 3 2 3 2" xfId="13706"/>
    <cellStyle name="40% - Accent1 8 4 3 2 3 2 2" xfId="35318"/>
    <cellStyle name="40% - Accent1 8 4 3 2 3 3" xfId="29784"/>
    <cellStyle name="40% - Accent1 8 4 3 2 4" xfId="16153"/>
    <cellStyle name="40% - Accent1 8 4 3 2 4 2" xfId="37746"/>
    <cellStyle name="40% - Accent1 8 4 3 2 5" xfId="18950"/>
    <cellStyle name="40% - Accent1 8 4 3 2 5 2" xfId="40529"/>
    <cellStyle name="40% - Accent1 8 4 3 2 6" xfId="21733"/>
    <cellStyle name="40% - Accent1 8 4 3 2 6 2" xfId="43312"/>
    <cellStyle name="40% - Accent1 8 4 3 2 7" xfId="24588"/>
    <cellStyle name="40% - Accent1 8 4 3 2 7 2" xfId="46163"/>
    <cellStyle name="40% - Accent1 8 4 3 2 8" xfId="10935"/>
    <cellStyle name="40% - Accent1 8 4 3 2 8 2" xfId="32558"/>
    <cellStyle name="40% - Accent1 8 4 3 2 9" xfId="5672"/>
    <cellStyle name="40% - Accent1 8 4 3 3" xfId="3373"/>
    <cellStyle name="40% - Accent1 8 4 3 3 10" xfId="27714"/>
    <cellStyle name="40% - Accent1 8 4 3 3 11" xfId="52822"/>
    <cellStyle name="40% - Accent1 8 4 3 3 2" xfId="4973"/>
    <cellStyle name="40% - Accent1 8 4 3 3 2 10" xfId="52823"/>
    <cellStyle name="40% - Accent1 8 4 3 3 2 2" xfId="9522"/>
    <cellStyle name="40% - Accent1 8 4 3 3 2 2 2" xfId="15086"/>
    <cellStyle name="40% - Accent1 8 4 3 3 2 2 2 2" xfId="36698"/>
    <cellStyle name="40% - Accent1 8 4 3 3 2 2 3" xfId="31164"/>
    <cellStyle name="40% - Accent1 8 4 3 3 2 3" xfId="17533"/>
    <cellStyle name="40% - Accent1 8 4 3 3 2 3 2" xfId="39126"/>
    <cellStyle name="40% - Accent1 8 4 3 3 2 4" xfId="20330"/>
    <cellStyle name="40% - Accent1 8 4 3 3 2 4 2" xfId="41909"/>
    <cellStyle name="40% - Accent1 8 4 3 3 2 5" xfId="23115"/>
    <cellStyle name="40% - Accent1 8 4 3 3 2 5 2" xfId="44692"/>
    <cellStyle name="40% - Accent1 8 4 3 3 2 6" xfId="25968"/>
    <cellStyle name="40% - Accent1 8 4 3 3 2 6 2" xfId="47543"/>
    <cellStyle name="40% - Accent1 8 4 3 3 2 7" xfId="12315"/>
    <cellStyle name="40% - Accent1 8 4 3 3 2 7 2" xfId="33938"/>
    <cellStyle name="40% - Accent1 8 4 3 3 2 8" xfId="7103"/>
    <cellStyle name="40% - Accent1 8 4 3 3 2 9" xfId="28749"/>
    <cellStyle name="40% - Accent1 8 4 3 3 3" xfId="8487"/>
    <cellStyle name="40% - Accent1 8 4 3 3 3 2" xfId="14051"/>
    <cellStyle name="40% - Accent1 8 4 3 3 3 2 2" xfId="35663"/>
    <cellStyle name="40% - Accent1 8 4 3 3 3 3" xfId="30129"/>
    <cellStyle name="40% - Accent1 8 4 3 3 4" xfId="16498"/>
    <cellStyle name="40% - Accent1 8 4 3 3 4 2" xfId="38091"/>
    <cellStyle name="40% - Accent1 8 4 3 3 5" xfId="19295"/>
    <cellStyle name="40% - Accent1 8 4 3 3 5 2" xfId="40874"/>
    <cellStyle name="40% - Accent1 8 4 3 3 6" xfId="22080"/>
    <cellStyle name="40% - Accent1 8 4 3 3 6 2" xfId="43657"/>
    <cellStyle name="40% - Accent1 8 4 3 3 7" xfId="24933"/>
    <cellStyle name="40% - Accent1 8 4 3 3 7 2" xfId="46508"/>
    <cellStyle name="40% - Accent1 8 4 3 3 8" xfId="11280"/>
    <cellStyle name="40% - Accent1 8 4 3 3 8 2" xfId="32903"/>
    <cellStyle name="40% - Accent1 8 4 3 3 9" xfId="6017"/>
    <cellStyle name="40% - Accent1 8 4 3 4" xfId="2423"/>
    <cellStyle name="40% - Accent1 8 4 3 4 10" xfId="52824"/>
    <cellStyle name="40% - Accent1 8 4 3 4 2" xfId="4157"/>
    <cellStyle name="40% - Accent1 8 4 3 4 2 2" xfId="14270"/>
    <cellStyle name="40% - Accent1 8 4 3 4 2 2 2" xfId="35882"/>
    <cellStyle name="40% - Accent1 8 4 3 4 2 3" xfId="8706"/>
    <cellStyle name="40% - Accent1 8 4 3 4 2 4" xfId="30348"/>
    <cellStyle name="40% - Accent1 8 4 3 4 3" xfId="16717"/>
    <cellStyle name="40% - Accent1 8 4 3 4 3 2" xfId="38310"/>
    <cellStyle name="40% - Accent1 8 4 3 4 4" xfId="19514"/>
    <cellStyle name="40% - Accent1 8 4 3 4 4 2" xfId="41093"/>
    <cellStyle name="40% - Accent1 8 4 3 4 5" xfId="22299"/>
    <cellStyle name="40% - Accent1 8 4 3 4 5 2" xfId="43876"/>
    <cellStyle name="40% - Accent1 8 4 3 4 6" xfId="25152"/>
    <cellStyle name="40% - Accent1 8 4 3 4 6 2" xfId="46727"/>
    <cellStyle name="40% - Accent1 8 4 3 4 7" xfId="11499"/>
    <cellStyle name="40% - Accent1 8 4 3 4 7 2" xfId="33122"/>
    <cellStyle name="40% - Accent1 8 4 3 4 8" xfId="6236"/>
    <cellStyle name="40% - Accent1 8 4 3 4 9" xfId="27933"/>
    <cellStyle name="40% - Accent1 8 4 3 5" xfId="3615"/>
    <cellStyle name="40% - Accent1 8 4 3 5 2" xfId="9869"/>
    <cellStyle name="40% - Accent1 8 4 3 5 2 2" xfId="15431"/>
    <cellStyle name="40% - Accent1 8 4 3 5 2 2 2" xfId="37043"/>
    <cellStyle name="40% - Accent1 8 4 3 5 2 3" xfId="31509"/>
    <cellStyle name="40% - Accent1 8 4 3 5 3" xfId="17878"/>
    <cellStyle name="40% - Accent1 8 4 3 5 3 2" xfId="39471"/>
    <cellStyle name="40% - Accent1 8 4 3 5 4" xfId="20675"/>
    <cellStyle name="40% - Accent1 8 4 3 5 4 2" xfId="42254"/>
    <cellStyle name="40% - Accent1 8 4 3 5 5" xfId="23460"/>
    <cellStyle name="40% - Accent1 8 4 3 5 5 2" xfId="45037"/>
    <cellStyle name="40% - Accent1 8 4 3 5 6" xfId="26313"/>
    <cellStyle name="40% - Accent1 8 4 3 5 6 2" xfId="47888"/>
    <cellStyle name="40% - Accent1 8 4 3 5 7" xfId="12660"/>
    <cellStyle name="40% - Accent1 8 4 3 5 7 2" xfId="34283"/>
    <cellStyle name="40% - Accent1 8 4 3 5 8" xfId="7451"/>
    <cellStyle name="40% - Accent1 8 4 3 5 9" xfId="29094"/>
    <cellStyle name="40% - Accent1 8 4 3 6" xfId="7671"/>
    <cellStyle name="40% - Accent1 8 4 3 6 2" xfId="18223"/>
    <cellStyle name="40% - Accent1 8 4 3 6 2 2" xfId="39816"/>
    <cellStyle name="40% - Accent1 8 4 3 6 3" xfId="21020"/>
    <cellStyle name="40% - Accent1 8 4 3 6 3 2" xfId="42599"/>
    <cellStyle name="40% - Accent1 8 4 3 6 4" xfId="23805"/>
    <cellStyle name="40% - Accent1 8 4 3 6 4 2" xfId="45382"/>
    <cellStyle name="40% - Accent1 8 4 3 6 5" xfId="26658"/>
    <cellStyle name="40% - Accent1 8 4 3 6 5 2" xfId="48233"/>
    <cellStyle name="40% - Accent1 8 4 3 6 6" xfId="13015"/>
    <cellStyle name="40% - Accent1 8 4 3 6 6 2" xfId="34628"/>
    <cellStyle name="40% - Accent1 8 4 3 6 7" xfId="29313"/>
    <cellStyle name="40% - Accent1 8 4 3 7" xfId="10588"/>
    <cellStyle name="40% - Accent1 8 4 3 7 2" xfId="32213"/>
    <cellStyle name="40% - Accent1 8 4 3 8" xfId="13235"/>
    <cellStyle name="40% - Accent1 8 4 3 8 2" xfId="34847"/>
    <cellStyle name="40% - Accent1 8 4 3 9" xfId="15807"/>
    <cellStyle name="40% - Accent1 8 4 3 9 2" xfId="37401"/>
    <cellStyle name="40% - Accent1 8 4 4" xfId="2765"/>
    <cellStyle name="40% - Accent1 8 4 4 10" xfId="27139"/>
    <cellStyle name="40% - Accent1 8 4 4 11" xfId="52825"/>
    <cellStyle name="40% - Accent1 8 4 4 2" xfId="4398"/>
    <cellStyle name="40% - Accent1 8 4 4 2 10" xfId="52826"/>
    <cellStyle name="40% - Accent1 8 4 4 2 2" xfId="8947"/>
    <cellStyle name="40% - Accent1 8 4 4 2 2 2" xfId="14511"/>
    <cellStyle name="40% - Accent1 8 4 4 2 2 2 2" xfId="36123"/>
    <cellStyle name="40% - Accent1 8 4 4 2 2 3" xfId="30589"/>
    <cellStyle name="40% - Accent1 8 4 4 2 3" xfId="16958"/>
    <cellStyle name="40% - Accent1 8 4 4 2 3 2" xfId="38551"/>
    <cellStyle name="40% - Accent1 8 4 4 2 4" xfId="19755"/>
    <cellStyle name="40% - Accent1 8 4 4 2 4 2" xfId="41334"/>
    <cellStyle name="40% - Accent1 8 4 4 2 5" xfId="22540"/>
    <cellStyle name="40% - Accent1 8 4 4 2 5 2" xfId="44117"/>
    <cellStyle name="40% - Accent1 8 4 4 2 6" xfId="25393"/>
    <cellStyle name="40% - Accent1 8 4 4 2 6 2" xfId="46968"/>
    <cellStyle name="40% - Accent1 8 4 4 2 7" xfId="11740"/>
    <cellStyle name="40% - Accent1 8 4 4 2 7 2" xfId="33363"/>
    <cellStyle name="40% - Accent1 8 4 4 2 8" xfId="6526"/>
    <cellStyle name="40% - Accent1 8 4 4 2 9" xfId="28174"/>
    <cellStyle name="40% - Accent1 8 4 4 3" xfId="7912"/>
    <cellStyle name="40% - Accent1 8 4 4 3 2" xfId="13476"/>
    <cellStyle name="40% - Accent1 8 4 4 3 2 2" xfId="35088"/>
    <cellStyle name="40% - Accent1 8 4 4 3 3" xfId="29554"/>
    <cellStyle name="40% - Accent1 8 4 4 4" xfId="15923"/>
    <cellStyle name="40% - Accent1 8 4 4 4 2" xfId="37516"/>
    <cellStyle name="40% - Accent1 8 4 4 5" xfId="18720"/>
    <cellStyle name="40% - Accent1 8 4 4 5 2" xfId="40299"/>
    <cellStyle name="40% - Accent1 8 4 4 6" xfId="21503"/>
    <cellStyle name="40% - Accent1 8 4 4 6 2" xfId="43082"/>
    <cellStyle name="40% - Accent1 8 4 4 7" xfId="24358"/>
    <cellStyle name="40% - Accent1 8 4 4 7 2" xfId="45933"/>
    <cellStyle name="40% - Accent1 8 4 4 8" xfId="10705"/>
    <cellStyle name="40% - Accent1 8 4 4 8 2" xfId="32328"/>
    <cellStyle name="40% - Accent1 8 4 4 9" xfId="5442"/>
    <cellStyle name="40% - Accent1 8 4 5" xfId="3123"/>
    <cellStyle name="40% - Accent1 8 4 5 10" xfId="27484"/>
    <cellStyle name="40% - Accent1 8 4 5 11" xfId="52827"/>
    <cellStyle name="40% - Accent1 8 4 5 2" xfId="4743"/>
    <cellStyle name="40% - Accent1 8 4 5 2 10" xfId="52828"/>
    <cellStyle name="40% - Accent1 8 4 5 2 2" xfId="9292"/>
    <cellStyle name="40% - Accent1 8 4 5 2 2 2" xfId="14856"/>
    <cellStyle name="40% - Accent1 8 4 5 2 2 2 2" xfId="36468"/>
    <cellStyle name="40% - Accent1 8 4 5 2 2 3" xfId="30934"/>
    <cellStyle name="40% - Accent1 8 4 5 2 3" xfId="17303"/>
    <cellStyle name="40% - Accent1 8 4 5 2 3 2" xfId="38896"/>
    <cellStyle name="40% - Accent1 8 4 5 2 4" xfId="20100"/>
    <cellStyle name="40% - Accent1 8 4 5 2 4 2" xfId="41679"/>
    <cellStyle name="40% - Accent1 8 4 5 2 5" xfId="22885"/>
    <cellStyle name="40% - Accent1 8 4 5 2 5 2" xfId="44462"/>
    <cellStyle name="40% - Accent1 8 4 5 2 6" xfId="25738"/>
    <cellStyle name="40% - Accent1 8 4 5 2 6 2" xfId="47313"/>
    <cellStyle name="40% - Accent1 8 4 5 2 7" xfId="12085"/>
    <cellStyle name="40% - Accent1 8 4 5 2 7 2" xfId="33708"/>
    <cellStyle name="40% - Accent1 8 4 5 2 8" xfId="6873"/>
    <cellStyle name="40% - Accent1 8 4 5 2 9" xfId="28519"/>
    <cellStyle name="40% - Accent1 8 4 5 3" xfId="8257"/>
    <cellStyle name="40% - Accent1 8 4 5 3 2" xfId="13821"/>
    <cellStyle name="40% - Accent1 8 4 5 3 2 2" xfId="35433"/>
    <cellStyle name="40% - Accent1 8 4 5 3 3" xfId="29899"/>
    <cellStyle name="40% - Accent1 8 4 5 4" xfId="16268"/>
    <cellStyle name="40% - Accent1 8 4 5 4 2" xfId="37861"/>
    <cellStyle name="40% - Accent1 8 4 5 5" xfId="19065"/>
    <cellStyle name="40% - Accent1 8 4 5 5 2" xfId="40644"/>
    <cellStyle name="40% - Accent1 8 4 5 6" xfId="21850"/>
    <cellStyle name="40% - Accent1 8 4 5 6 2" xfId="43427"/>
    <cellStyle name="40% - Accent1 8 4 5 7" xfId="24703"/>
    <cellStyle name="40% - Accent1 8 4 5 7 2" xfId="46278"/>
    <cellStyle name="40% - Accent1 8 4 5 8" xfId="11050"/>
    <cellStyle name="40% - Accent1 8 4 5 8 2" xfId="32673"/>
    <cellStyle name="40% - Accent1 8 4 5 9" xfId="5787"/>
    <cellStyle name="40% - Accent1 8 4 6" xfId="2421"/>
    <cellStyle name="40% - Accent1 8 4 6 10" xfId="52829"/>
    <cellStyle name="40% - Accent1 8 4 6 2" xfId="4155"/>
    <cellStyle name="40% - Accent1 8 4 6 2 2" xfId="14268"/>
    <cellStyle name="40% - Accent1 8 4 6 2 2 2" xfId="35880"/>
    <cellStyle name="40% - Accent1 8 4 6 2 3" xfId="8704"/>
    <cellStyle name="40% - Accent1 8 4 6 2 4" xfId="30346"/>
    <cellStyle name="40% - Accent1 8 4 6 3" xfId="16715"/>
    <cellStyle name="40% - Accent1 8 4 6 3 2" xfId="38308"/>
    <cellStyle name="40% - Accent1 8 4 6 4" xfId="19512"/>
    <cellStyle name="40% - Accent1 8 4 6 4 2" xfId="41091"/>
    <cellStyle name="40% - Accent1 8 4 6 5" xfId="22297"/>
    <cellStyle name="40% - Accent1 8 4 6 5 2" xfId="43874"/>
    <cellStyle name="40% - Accent1 8 4 6 6" xfId="25150"/>
    <cellStyle name="40% - Accent1 8 4 6 6 2" xfId="46725"/>
    <cellStyle name="40% - Accent1 8 4 6 7" xfId="11497"/>
    <cellStyle name="40% - Accent1 8 4 6 7 2" xfId="33120"/>
    <cellStyle name="40% - Accent1 8 4 6 8" xfId="6234"/>
    <cellStyle name="40% - Accent1 8 4 6 9" xfId="27931"/>
    <cellStyle name="40% - Accent1 8 4 7" xfId="3613"/>
    <cellStyle name="40% - Accent1 8 4 7 2" xfId="9639"/>
    <cellStyle name="40% - Accent1 8 4 7 2 2" xfId="15201"/>
    <cellStyle name="40% - Accent1 8 4 7 2 2 2" xfId="36813"/>
    <cellStyle name="40% - Accent1 8 4 7 2 3" xfId="31279"/>
    <cellStyle name="40% - Accent1 8 4 7 3" xfId="17648"/>
    <cellStyle name="40% - Accent1 8 4 7 3 2" xfId="39241"/>
    <cellStyle name="40% - Accent1 8 4 7 4" xfId="20445"/>
    <cellStyle name="40% - Accent1 8 4 7 4 2" xfId="42024"/>
    <cellStyle name="40% - Accent1 8 4 7 5" xfId="23230"/>
    <cellStyle name="40% - Accent1 8 4 7 5 2" xfId="44807"/>
    <cellStyle name="40% - Accent1 8 4 7 6" xfId="26083"/>
    <cellStyle name="40% - Accent1 8 4 7 6 2" xfId="47658"/>
    <cellStyle name="40% - Accent1 8 4 7 7" xfId="12430"/>
    <cellStyle name="40% - Accent1 8 4 7 7 2" xfId="34053"/>
    <cellStyle name="40% - Accent1 8 4 7 8" xfId="7221"/>
    <cellStyle name="40% - Accent1 8 4 7 9" xfId="28864"/>
    <cellStyle name="40% - Accent1 8 4 8" xfId="7669"/>
    <cellStyle name="40% - Accent1 8 4 8 2" xfId="17993"/>
    <cellStyle name="40% - Accent1 8 4 8 2 2" xfId="39586"/>
    <cellStyle name="40% - Accent1 8 4 8 3" xfId="20790"/>
    <cellStyle name="40% - Accent1 8 4 8 3 2" xfId="42369"/>
    <cellStyle name="40% - Accent1 8 4 8 4" xfId="23575"/>
    <cellStyle name="40% - Accent1 8 4 8 4 2" xfId="45152"/>
    <cellStyle name="40% - Accent1 8 4 8 5" xfId="26428"/>
    <cellStyle name="40% - Accent1 8 4 8 5 2" xfId="48003"/>
    <cellStyle name="40% - Accent1 8 4 8 6" xfId="12785"/>
    <cellStyle name="40% - Accent1 8 4 8 6 2" xfId="34398"/>
    <cellStyle name="40% - Accent1 8 4 8 7" xfId="29311"/>
    <cellStyle name="40% - Accent1 8 4 9" xfId="10358"/>
    <cellStyle name="40% - Accent1 8 4 9 2" xfId="31983"/>
    <cellStyle name="40% - Accent1 8 5" xfId="394"/>
    <cellStyle name="40% - Accent1 8 5 10" xfId="13236"/>
    <cellStyle name="40% - Accent1 8 5 10 2" xfId="34848"/>
    <cellStyle name="40% - Accent1 8 5 11" xfId="15601"/>
    <cellStyle name="40% - Accent1 8 5 11 2" xfId="37195"/>
    <cellStyle name="40% - Accent1 8 5 12" xfId="18399"/>
    <cellStyle name="40% - Accent1 8 5 12 2" xfId="39978"/>
    <cellStyle name="40% - Accent1 8 5 13" xfId="21182"/>
    <cellStyle name="40% - Accent1 8 5 13 2" xfId="42761"/>
    <cellStyle name="40% - Accent1 8 5 14" xfId="24037"/>
    <cellStyle name="40% - Accent1 8 5 14 2" xfId="45612"/>
    <cellStyle name="40% - Accent1 8 5 15" xfId="10010"/>
    <cellStyle name="40% - Accent1 8 5 15 2" xfId="31650"/>
    <cellStyle name="40% - Accent1 8 5 16" xfId="5197"/>
    <cellStyle name="40% - Accent1 8 5 17" xfId="26897"/>
    <cellStyle name="40% - Accent1 8 5 18" xfId="52830"/>
    <cellStyle name="40% - Accent1 8 5 2" xfId="395"/>
    <cellStyle name="40% - Accent1 8 5 2 10" xfId="18537"/>
    <cellStyle name="40% - Accent1 8 5 2 10 2" xfId="40116"/>
    <cellStyle name="40% - Accent1 8 5 2 11" xfId="21320"/>
    <cellStyle name="40% - Accent1 8 5 2 11 2" xfId="42899"/>
    <cellStyle name="40% - Accent1 8 5 2 12" xfId="24175"/>
    <cellStyle name="40% - Accent1 8 5 2 12 2" xfId="45750"/>
    <cellStyle name="40% - Accent1 8 5 2 13" xfId="10148"/>
    <cellStyle name="40% - Accent1 8 5 2 13 2" xfId="31788"/>
    <cellStyle name="40% - Accent1 8 5 2 14" xfId="5198"/>
    <cellStyle name="40% - Accent1 8 5 2 15" xfId="26898"/>
    <cellStyle name="40% - Accent1 8 5 2 16" xfId="52831"/>
    <cellStyle name="40% - Accent1 8 5 2 2" xfId="2927"/>
    <cellStyle name="40% - Accent1 8 5 2 2 10" xfId="27301"/>
    <cellStyle name="40% - Accent1 8 5 2 2 11" xfId="52832"/>
    <cellStyle name="40% - Accent1 8 5 2 2 2" xfId="4560"/>
    <cellStyle name="40% - Accent1 8 5 2 2 2 10" xfId="52833"/>
    <cellStyle name="40% - Accent1 8 5 2 2 2 2" xfId="9109"/>
    <cellStyle name="40% - Accent1 8 5 2 2 2 2 2" xfId="14673"/>
    <cellStyle name="40% - Accent1 8 5 2 2 2 2 2 2" xfId="36285"/>
    <cellStyle name="40% - Accent1 8 5 2 2 2 2 3" xfId="30751"/>
    <cellStyle name="40% - Accent1 8 5 2 2 2 3" xfId="17120"/>
    <cellStyle name="40% - Accent1 8 5 2 2 2 3 2" xfId="38713"/>
    <cellStyle name="40% - Accent1 8 5 2 2 2 4" xfId="19917"/>
    <cellStyle name="40% - Accent1 8 5 2 2 2 4 2" xfId="41496"/>
    <cellStyle name="40% - Accent1 8 5 2 2 2 5" xfId="22702"/>
    <cellStyle name="40% - Accent1 8 5 2 2 2 5 2" xfId="44279"/>
    <cellStyle name="40% - Accent1 8 5 2 2 2 6" xfId="25555"/>
    <cellStyle name="40% - Accent1 8 5 2 2 2 6 2" xfId="47130"/>
    <cellStyle name="40% - Accent1 8 5 2 2 2 7" xfId="11902"/>
    <cellStyle name="40% - Accent1 8 5 2 2 2 7 2" xfId="33525"/>
    <cellStyle name="40% - Accent1 8 5 2 2 2 8" xfId="6688"/>
    <cellStyle name="40% - Accent1 8 5 2 2 2 9" xfId="28336"/>
    <cellStyle name="40% - Accent1 8 5 2 2 3" xfId="8074"/>
    <cellStyle name="40% - Accent1 8 5 2 2 3 2" xfId="13638"/>
    <cellStyle name="40% - Accent1 8 5 2 2 3 2 2" xfId="35250"/>
    <cellStyle name="40% - Accent1 8 5 2 2 3 3" xfId="29716"/>
    <cellStyle name="40% - Accent1 8 5 2 2 4" xfId="16085"/>
    <cellStyle name="40% - Accent1 8 5 2 2 4 2" xfId="37678"/>
    <cellStyle name="40% - Accent1 8 5 2 2 5" xfId="18882"/>
    <cellStyle name="40% - Accent1 8 5 2 2 5 2" xfId="40461"/>
    <cellStyle name="40% - Accent1 8 5 2 2 6" xfId="21665"/>
    <cellStyle name="40% - Accent1 8 5 2 2 6 2" xfId="43244"/>
    <cellStyle name="40% - Accent1 8 5 2 2 7" xfId="24520"/>
    <cellStyle name="40% - Accent1 8 5 2 2 7 2" xfId="46095"/>
    <cellStyle name="40% - Accent1 8 5 2 2 8" xfId="10867"/>
    <cellStyle name="40% - Accent1 8 5 2 2 8 2" xfId="32490"/>
    <cellStyle name="40% - Accent1 8 5 2 2 9" xfId="5604"/>
    <cellStyle name="40% - Accent1 8 5 2 3" xfId="3305"/>
    <cellStyle name="40% - Accent1 8 5 2 3 10" xfId="27646"/>
    <cellStyle name="40% - Accent1 8 5 2 3 11" xfId="52834"/>
    <cellStyle name="40% - Accent1 8 5 2 3 2" xfId="4905"/>
    <cellStyle name="40% - Accent1 8 5 2 3 2 10" xfId="52835"/>
    <cellStyle name="40% - Accent1 8 5 2 3 2 2" xfId="9454"/>
    <cellStyle name="40% - Accent1 8 5 2 3 2 2 2" xfId="15018"/>
    <cellStyle name="40% - Accent1 8 5 2 3 2 2 2 2" xfId="36630"/>
    <cellStyle name="40% - Accent1 8 5 2 3 2 2 3" xfId="31096"/>
    <cellStyle name="40% - Accent1 8 5 2 3 2 3" xfId="17465"/>
    <cellStyle name="40% - Accent1 8 5 2 3 2 3 2" xfId="39058"/>
    <cellStyle name="40% - Accent1 8 5 2 3 2 4" xfId="20262"/>
    <cellStyle name="40% - Accent1 8 5 2 3 2 4 2" xfId="41841"/>
    <cellStyle name="40% - Accent1 8 5 2 3 2 5" xfId="23047"/>
    <cellStyle name="40% - Accent1 8 5 2 3 2 5 2" xfId="44624"/>
    <cellStyle name="40% - Accent1 8 5 2 3 2 6" xfId="25900"/>
    <cellStyle name="40% - Accent1 8 5 2 3 2 6 2" xfId="47475"/>
    <cellStyle name="40% - Accent1 8 5 2 3 2 7" xfId="12247"/>
    <cellStyle name="40% - Accent1 8 5 2 3 2 7 2" xfId="33870"/>
    <cellStyle name="40% - Accent1 8 5 2 3 2 8" xfId="7035"/>
    <cellStyle name="40% - Accent1 8 5 2 3 2 9" xfId="28681"/>
    <cellStyle name="40% - Accent1 8 5 2 3 3" xfId="8419"/>
    <cellStyle name="40% - Accent1 8 5 2 3 3 2" xfId="13983"/>
    <cellStyle name="40% - Accent1 8 5 2 3 3 2 2" xfId="35595"/>
    <cellStyle name="40% - Accent1 8 5 2 3 3 3" xfId="30061"/>
    <cellStyle name="40% - Accent1 8 5 2 3 4" xfId="16430"/>
    <cellStyle name="40% - Accent1 8 5 2 3 4 2" xfId="38023"/>
    <cellStyle name="40% - Accent1 8 5 2 3 5" xfId="19227"/>
    <cellStyle name="40% - Accent1 8 5 2 3 5 2" xfId="40806"/>
    <cellStyle name="40% - Accent1 8 5 2 3 6" xfId="22012"/>
    <cellStyle name="40% - Accent1 8 5 2 3 6 2" xfId="43589"/>
    <cellStyle name="40% - Accent1 8 5 2 3 7" xfId="24865"/>
    <cellStyle name="40% - Accent1 8 5 2 3 7 2" xfId="46440"/>
    <cellStyle name="40% - Accent1 8 5 2 3 8" xfId="11212"/>
    <cellStyle name="40% - Accent1 8 5 2 3 8 2" xfId="32835"/>
    <cellStyle name="40% - Accent1 8 5 2 3 9" xfId="5949"/>
    <cellStyle name="40% - Accent1 8 5 2 4" xfId="2425"/>
    <cellStyle name="40% - Accent1 8 5 2 4 10" xfId="52836"/>
    <cellStyle name="40% - Accent1 8 5 2 4 2" xfId="4159"/>
    <cellStyle name="40% - Accent1 8 5 2 4 2 2" xfId="14272"/>
    <cellStyle name="40% - Accent1 8 5 2 4 2 2 2" xfId="35884"/>
    <cellStyle name="40% - Accent1 8 5 2 4 2 3" xfId="8708"/>
    <cellStyle name="40% - Accent1 8 5 2 4 2 4" xfId="30350"/>
    <cellStyle name="40% - Accent1 8 5 2 4 3" xfId="16719"/>
    <cellStyle name="40% - Accent1 8 5 2 4 3 2" xfId="38312"/>
    <cellStyle name="40% - Accent1 8 5 2 4 4" xfId="19516"/>
    <cellStyle name="40% - Accent1 8 5 2 4 4 2" xfId="41095"/>
    <cellStyle name="40% - Accent1 8 5 2 4 5" xfId="22301"/>
    <cellStyle name="40% - Accent1 8 5 2 4 5 2" xfId="43878"/>
    <cellStyle name="40% - Accent1 8 5 2 4 6" xfId="25154"/>
    <cellStyle name="40% - Accent1 8 5 2 4 6 2" xfId="46729"/>
    <cellStyle name="40% - Accent1 8 5 2 4 7" xfId="11501"/>
    <cellStyle name="40% - Accent1 8 5 2 4 7 2" xfId="33124"/>
    <cellStyle name="40% - Accent1 8 5 2 4 8" xfId="6238"/>
    <cellStyle name="40% - Accent1 8 5 2 4 9" xfId="27935"/>
    <cellStyle name="40% - Accent1 8 5 2 5" xfId="3617"/>
    <cellStyle name="40% - Accent1 8 5 2 5 2" xfId="9801"/>
    <cellStyle name="40% - Accent1 8 5 2 5 2 2" xfId="15363"/>
    <cellStyle name="40% - Accent1 8 5 2 5 2 2 2" xfId="36975"/>
    <cellStyle name="40% - Accent1 8 5 2 5 2 3" xfId="31441"/>
    <cellStyle name="40% - Accent1 8 5 2 5 3" xfId="17810"/>
    <cellStyle name="40% - Accent1 8 5 2 5 3 2" xfId="39403"/>
    <cellStyle name="40% - Accent1 8 5 2 5 4" xfId="20607"/>
    <cellStyle name="40% - Accent1 8 5 2 5 4 2" xfId="42186"/>
    <cellStyle name="40% - Accent1 8 5 2 5 5" xfId="23392"/>
    <cellStyle name="40% - Accent1 8 5 2 5 5 2" xfId="44969"/>
    <cellStyle name="40% - Accent1 8 5 2 5 6" xfId="26245"/>
    <cellStyle name="40% - Accent1 8 5 2 5 6 2" xfId="47820"/>
    <cellStyle name="40% - Accent1 8 5 2 5 7" xfId="12592"/>
    <cellStyle name="40% - Accent1 8 5 2 5 7 2" xfId="34215"/>
    <cellStyle name="40% - Accent1 8 5 2 5 8" xfId="7383"/>
    <cellStyle name="40% - Accent1 8 5 2 5 9" xfId="29026"/>
    <cellStyle name="40% - Accent1 8 5 2 6" xfId="7673"/>
    <cellStyle name="40% - Accent1 8 5 2 6 2" xfId="18155"/>
    <cellStyle name="40% - Accent1 8 5 2 6 2 2" xfId="39748"/>
    <cellStyle name="40% - Accent1 8 5 2 6 3" xfId="20952"/>
    <cellStyle name="40% - Accent1 8 5 2 6 3 2" xfId="42531"/>
    <cellStyle name="40% - Accent1 8 5 2 6 4" xfId="23737"/>
    <cellStyle name="40% - Accent1 8 5 2 6 4 2" xfId="45314"/>
    <cellStyle name="40% - Accent1 8 5 2 6 5" xfId="26590"/>
    <cellStyle name="40% - Accent1 8 5 2 6 5 2" xfId="48165"/>
    <cellStyle name="40% - Accent1 8 5 2 6 6" xfId="12947"/>
    <cellStyle name="40% - Accent1 8 5 2 6 6 2" xfId="34560"/>
    <cellStyle name="40% - Accent1 8 5 2 6 7" xfId="29315"/>
    <cellStyle name="40% - Accent1 8 5 2 7" xfId="10520"/>
    <cellStyle name="40% - Accent1 8 5 2 7 2" xfId="32145"/>
    <cellStyle name="40% - Accent1 8 5 2 8" xfId="13237"/>
    <cellStyle name="40% - Accent1 8 5 2 8 2" xfId="34849"/>
    <cellStyle name="40% - Accent1 8 5 2 9" xfId="15739"/>
    <cellStyle name="40% - Accent1 8 5 2 9 2" xfId="37333"/>
    <cellStyle name="40% - Accent1 8 5 3" xfId="396"/>
    <cellStyle name="40% - Accent1 8 5 3 10" xfId="18629"/>
    <cellStyle name="40% - Accent1 8 5 3 10 2" xfId="40208"/>
    <cellStyle name="40% - Accent1 8 5 3 11" xfId="21412"/>
    <cellStyle name="40% - Accent1 8 5 3 11 2" xfId="42991"/>
    <cellStyle name="40% - Accent1 8 5 3 12" xfId="24267"/>
    <cellStyle name="40% - Accent1 8 5 3 12 2" xfId="45842"/>
    <cellStyle name="40% - Accent1 8 5 3 13" xfId="10240"/>
    <cellStyle name="40% - Accent1 8 5 3 13 2" xfId="31880"/>
    <cellStyle name="40% - Accent1 8 5 3 14" xfId="5199"/>
    <cellStyle name="40% - Accent1 8 5 3 15" xfId="26899"/>
    <cellStyle name="40% - Accent1 8 5 3 16" xfId="52837"/>
    <cellStyle name="40% - Accent1 8 5 3 2" xfId="3019"/>
    <cellStyle name="40% - Accent1 8 5 3 2 10" xfId="27393"/>
    <cellStyle name="40% - Accent1 8 5 3 2 11" xfId="52838"/>
    <cellStyle name="40% - Accent1 8 5 3 2 2" xfId="4652"/>
    <cellStyle name="40% - Accent1 8 5 3 2 2 2" xfId="9201"/>
    <cellStyle name="40% - Accent1 8 5 3 2 2 2 2" xfId="14765"/>
    <cellStyle name="40% - Accent1 8 5 3 2 2 2 2 2" xfId="36377"/>
    <cellStyle name="40% - Accent1 8 5 3 2 2 2 3" xfId="30843"/>
    <cellStyle name="40% - Accent1 8 5 3 2 2 3" xfId="17212"/>
    <cellStyle name="40% - Accent1 8 5 3 2 2 3 2" xfId="38805"/>
    <cellStyle name="40% - Accent1 8 5 3 2 2 4" xfId="20009"/>
    <cellStyle name="40% - Accent1 8 5 3 2 2 4 2" xfId="41588"/>
    <cellStyle name="40% - Accent1 8 5 3 2 2 5" xfId="22794"/>
    <cellStyle name="40% - Accent1 8 5 3 2 2 5 2" xfId="44371"/>
    <cellStyle name="40% - Accent1 8 5 3 2 2 6" xfId="25647"/>
    <cellStyle name="40% - Accent1 8 5 3 2 2 6 2" xfId="47222"/>
    <cellStyle name="40% - Accent1 8 5 3 2 2 7" xfId="11994"/>
    <cellStyle name="40% - Accent1 8 5 3 2 2 7 2" xfId="33617"/>
    <cellStyle name="40% - Accent1 8 5 3 2 2 8" xfId="6780"/>
    <cellStyle name="40% - Accent1 8 5 3 2 2 9" xfId="28428"/>
    <cellStyle name="40% - Accent1 8 5 3 2 3" xfId="8166"/>
    <cellStyle name="40% - Accent1 8 5 3 2 3 2" xfId="13730"/>
    <cellStyle name="40% - Accent1 8 5 3 2 3 2 2" xfId="35342"/>
    <cellStyle name="40% - Accent1 8 5 3 2 3 3" xfId="29808"/>
    <cellStyle name="40% - Accent1 8 5 3 2 4" xfId="16177"/>
    <cellStyle name="40% - Accent1 8 5 3 2 4 2" xfId="37770"/>
    <cellStyle name="40% - Accent1 8 5 3 2 5" xfId="18974"/>
    <cellStyle name="40% - Accent1 8 5 3 2 5 2" xfId="40553"/>
    <cellStyle name="40% - Accent1 8 5 3 2 6" xfId="21757"/>
    <cellStyle name="40% - Accent1 8 5 3 2 6 2" xfId="43336"/>
    <cellStyle name="40% - Accent1 8 5 3 2 7" xfId="24612"/>
    <cellStyle name="40% - Accent1 8 5 3 2 7 2" xfId="46187"/>
    <cellStyle name="40% - Accent1 8 5 3 2 8" xfId="10959"/>
    <cellStyle name="40% - Accent1 8 5 3 2 8 2" xfId="32582"/>
    <cellStyle name="40% - Accent1 8 5 3 2 9" xfId="5696"/>
    <cellStyle name="40% - Accent1 8 5 3 3" xfId="3397"/>
    <cellStyle name="40% - Accent1 8 5 3 3 10" xfId="27738"/>
    <cellStyle name="40% - Accent1 8 5 3 3 2" xfId="4997"/>
    <cellStyle name="40% - Accent1 8 5 3 3 2 2" xfId="9546"/>
    <cellStyle name="40% - Accent1 8 5 3 3 2 2 2" xfId="15110"/>
    <cellStyle name="40% - Accent1 8 5 3 3 2 2 2 2" xfId="36722"/>
    <cellStyle name="40% - Accent1 8 5 3 3 2 2 3" xfId="31188"/>
    <cellStyle name="40% - Accent1 8 5 3 3 2 3" xfId="17557"/>
    <cellStyle name="40% - Accent1 8 5 3 3 2 3 2" xfId="39150"/>
    <cellStyle name="40% - Accent1 8 5 3 3 2 4" xfId="20354"/>
    <cellStyle name="40% - Accent1 8 5 3 3 2 4 2" xfId="41933"/>
    <cellStyle name="40% - Accent1 8 5 3 3 2 5" xfId="23139"/>
    <cellStyle name="40% - Accent1 8 5 3 3 2 5 2" xfId="44716"/>
    <cellStyle name="40% - Accent1 8 5 3 3 2 6" xfId="25992"/>
    <cellStyle name="40% - Accent1 8 5 3 3 2 6 2" xfId="47567"/>
    <cellStyle name="40% - Accent1 8 5 3 3 2 7" xfId="12339"/>
    <cellStyle name="40% - Accent1 8 5 3 3 2 7 2" xfId="33962"/>
    <cellStyle name="40% - Accent1 8 5 3 3 2 8" xfId="7127"/>
    <cellStyle name="40% - Accent1 8 5 3 3 2 9" xfId="28773"/>
    <cellStyle name="40% - Accent1 8 5 3 3 3" xfId="8511"/>
    <cellStyle name="40% - Accent1 8 5 3 3 3 2" xfId="14075"/>
    <cellStyle name="40% - Accent1 8 5 3 3 3 2 2" xfId="35687"/>
    <cellStyle name="40% - Accent1 8 5 3 3 3 3" xfId="30153"/>
    <cellStyle name="40% - Accent1 8 5 3 3 4" xfId="16522"/>
    <cellStyle name="40% - Accent1 8 5 3 3 4 2" xfId="38115"/>
    <cellStyle name="40% - Accent1 8 5 3 3 5" xfId="19319"/>
    <cellStyle name="40% - Accent1 8 5 3 3 5 2" xfId="40898"/>
    <cellStyle name="40% - Accent1 8 5 3 3 6" xfId="22104"/>
    <cellStyle name="40% - Accent1 8 5 3 3 6 2" xfId="43681"/>
    <cellStyle name="40% - Accent1 8 5 3 3 7" xfId="24957"/>
    <cellStyle name="40% - Accent1 8 5 3 3 7 2" xfId="46532"/>
    <cellStyle name="40% - Accent1 8 5 3 3 8" xfId="11304"/>
    <cellStyle name="40% - Accent1 8 5 3 3 8 2" xfId="32927"/>
    <cellStyle name="40% - Accent1 8 5 3 3 9" xfId="6041"/>
    <cellStyle name="40% - Accent1 8 5 3 4" xfId="2426"/>
    <cellStyle name="40% - Accent1 8 5 3 4 2" xfId="4160"/>
    <cellStyle name="40% - Accent1 8 5 3 4 2 2" xfId="14273"/>
    <cellStyle name="40% - Accent1 8 5 3 4 2 2 2" xfId="35885"/>
    <cellStyle name="40% - Accent1 8 5 3 4 2 3" xfId="8709"/>
    <cellStyle name="40% - Accent1 8 5 3 4 2 4" xfId="30351"/>
    <cellStyle name="40% - Accent1 8 5 3 4 3" xfId="16720"/>
    <cellStyle name="40% - Accent1 8 5 3 4 3 2" xfId="38313"/>
    <cellStyle name="40% - Accent1 8 5 3 4 4" xfId="19517"/>
    <cellStyle name="40% - Accent1 8 5 3 4 4 2" xfId="41096"/>
    <cellStyle name="40% - Accent1 8 5 3 4 5" xfId="22302"/>
    <cellStyle name="40% - Accent1 8 5 3 4 5 2" xfId="43879"/>
    <cellStyle name="40% - Accent1 8 5 3 4 6" xfId="25155"/>
    <cellStyle name="40% - Accent1 8 5 3 4 6 2" xfId="46730"/>
    <cellStyle name="40% - Accent1 8 5 3 4 7" xfId="11502"/>
    <cellStyle name="40% - Accent1 8 5 3 4 7 2" xfId="33125"/>
    <cellStyle name="40% - Accent1 8 5 3 4 8" xfId="6239"/>
    <cellStyle name="40% - Accent1 8 5 3 4 9" xfId="27936"/>
    <cellStyle name="40% - Accent1 8 5 3 5" xfId="3618"/>
    <cellStyle name="40% - Accent1 8 5 3 5 2" xfId="9893"/>
    <cellStyle name="40% - Accent1 8 5 3 5 2 2" xfId="15455"/>
    <cellStyle name="40% - Accent1 8 5 3 5 2 2 2" xfId="37067"/>
    <cellStyle name="40% - Accent1 8 5 3 5 2 3" xfId="31533"/>
    <cellStyle name="40% - Accent1 8 5 3 5 3" xfId="17902"/>
    <cellStyle name="40% - Accent1 8 5 3 5 3 2" xfId="39495"/>
    <cellStyle name="40% - Accent1 8 5 3 5 4" xfId="20699"/>
    <cellStyle name="40% - Accent1 8 5 3 5 4 2" xfId="42278"/>
    <cellStyle name="40% - Accent1 8 5 3 5 5" xfId="23484"/>
    <cellStyle name="40% - Accent1 8 5 3 5 5 2" xfId="45061"/>
    <cellStyle name="40% - Accent1 8 5 3 5 6" xfId="26337"/>
    <cellStyle name="40% - Accent1 8 5 3 5 6 2" xfId="47912"/>
    <cellStyle name="40% - Accent1 8 5 3 5 7" xfId="12684"/>
    <cellStyle name="40% - Accent1 8 5 3 5 7 2" xfId="34307"/>
    <cellStyle name="40% - Accent1 8 5 3 5 8" xfId="7475"/>
    <cellStyle name="40% - Accent1 8 5 3 5 9" xfId="29118"/>
    <cellStyle name="40% - Accent1 8 5 3 6" xfId="7674"/>
    <cellStyle name="40% - Accent1 8 5 3 6 2" xfId="18247"/>
    <cellStyle name="40% - Accent1 8 5 3 6 2 2" xfId="39840"/>
    <cellStyle name="40% - Accent1 8 5 3 6 3" xfId="21044"/>
    <cellStyle name="40% - Accent1 8 5 3 6 3 2" xfId="42623"/>
    <cellStyle name="40% - Accent1 8 5 3 6 4" xfId="23829"/>
    <cellStyle name="40% - Accent1 8 5 3 6 4 2" xfId="45406"/>
    <cellStyle name="40% - Accent1 8 5 3 6 5" xfId="26682"/>
    <cellStyle name="40% - Accent1 8 5 3 6 5 2" xfId="48257"/>
    <cellStyle name="40% - Accent1 8 5 3 6 6" xfId="13039"/>
    <cellStyle name="40% - Accent1 8 5 3 6 6 2" xfId="34652"/>
    <cellStyle name="40% - Accent1 8 5 3 6 7" xfId="29316"/>
    <cellStyle name="40% - Accent1 8 5 3 7" xfId="10612"/>
    <cellStyle name="40% - Accent1 8 5 3 7 2" xfId="32237"/>
    <cellStyle name="40% - Accent1 8 5 3 8" xfId="13238"/>
    <cellStyle name="40% - Accent1 8 5 3 8 2" xfId="34850"/>
    <cellStyle name="40% - Accent1 8 5 3 9" xfId="15831"/>
    <cellStyle name="40% - Accent1 8 5 3 9 2" xfId="37425"/>
    <cellStyle name="40% - Accent1 8 5 4" xfId="2789"/>
    <cellStyle name="40% - Accent1 8 5 4 10" xfId="27163"/>
    <cellStyle name="40% - Accent1 8 5 4 11" xfId="52839"/>
    <cellStyle name="40% - Accent1 8 5 4 2" xfId="4422"/>
    <cellStyle name="40% - Accent1 8 5 4 2 10" xfId="52840"/>
    <cellStyle name="40% - Accent1 8 5 4 2 2" xfId="8971"/>
    <cellStyle name="40% - Accent1 8 5 4 2 2 2" xfId="14535"/>
    <cellStyle name="40% - Accent1 8 5 4 2 2 2 2" xfId="36147"/>
    <cellStyle name="40% - Accent1 8 5 4 2 2 3" xfId="30613"/>
    <cellStyle name="40% - Accent1 8 5 4 2 3" xfId="16982"/>
    <cellStyle name="40% - Accent1 8 5 4 2 3 2" xfId="38575"/>
    <cellStyle name="40% - Accent1 8 5 4 2 4" xfId="19779"/>
    <cellStyle name="40% - Accent1 8 5 4 2 4 2" xfId="41358"/>
    <cellStyle name="40% - Accent1 8 5 4 2 5" xfId="22564"/>
    <cellStyle name="40% - Accent1 8 5 4 2 5 2" xfId="44141"/>
    <cellStyle name="40% - Accent1 8 5 4 2 6" xfId="25417"/>
    <cellStyle name="40% - Accent1 8 5 4 2 6 2" xfId="46992"/>
    <cellStyle name="40% - Accent1 8 5 4 2 7" xfId="11764"/>
    <cellStyle name="40% - Accent1 8 5 4 2 7 2" xfId="33387"/>
    <cellStyle name="40% - Accent1 8 5 4 2 8" xfId="6550"/>
    <cellStyle name="40% - Accent1 8 5 4 2 9" xfId="28198"/>
    <cellStyle name="40% - Accent1 8 5 4 3" xfId="7936"/>
    <cellStyle name="40% - Accent1 8 5 4 3 2" xfId="13500"/>
    <cellStyle name="40% - Accent1 8 5 4 3 2 2" xfId="35112"/>
    <cellStyle name="40% - Accent1 8 5 4 3 3" xfId="29578"/>
    <cellStyle name="40% - Accent1 8 5 4 4" xfId="15947"/>
    <cellStyle name="40% - Accent1 8 5 4 4 2" xfId="37540"/>
    <cellStyle name="40% - Accent1 8 5 4 5" xfId="18744"/>
    <cellStyle name="40% - Accent1 8 5 4 5 2" xfId="40323"/>
    <cellStyle name="40% - Accent1 8 5 4 6" xfId="21527"/>
    <cellStyle name="40% - Accent1 8 5 4 6 2" xfId="43106"/>
    <cellStyle name="40% - Accent1 8 5 4 7" xfId="24382"/>
    <cellStyle name="40% - Accent1 8 5 4 7 2" xfId="45957"/>
    <cellStyle name="40% - Accent1 8 5 4 8" xfId="10729"/>
    <cellStyle name="40% - Accent1 8 5 4 8 2" xfId="32352"/>
    <cellStyle name="40% - Accent1 8 5 4 9" xfId="5466"/>
    <cellStyle name="40% - Accent1 8 5 5" xfId="3147"/>
    <cellStyle name="40% - Accent1 8 5 5 10" xfId="27508"/>
    <cellStyle name="40% - Accent1 8 5 5 11" xfId="52841"/>
    <cellStyle name="40% - Accent1 8 5 5 2" xfId="4767"/>
    <cellStyle name="40% - Accent1 8 5 5 2 2" xfId="9316"/>
    <cellStyle name="40% - Accent1 8 5 5 2 2 2" xfId="14880"/>
    <cellStyle name="40% - Accent1 8 5 5 2 2 2 2" xfId="36492"/>
    <cellStyle name="40% - Accent1 8 5 5 2 2 3" xfId="30958"/>
    <cellStyle name="40% - Accent1 8 5 5 2 3" xfId="17327"/>
    <cellStyle name="40% - Accent1 8 5 5 2 3 2" xfId="38920"/>
    <cellStyle name="40% - Accent1 8 5 5 2 4" xfId="20124"/>
    <cellStyle name="40% - Accent1 8 5 5 2 4 2" xfId="41703"/>
    <cellStyle name="40% - Accent1 8 5 5 2 5" xfId="22909"/>
    <cellStyle name="40% - Accent1 8 5 5 2 5 2" xfId="44486"/>
    <cellStyle name="40% - Accent1 8 5 5 2 6" xfId="25762"/>
    <cellStyle name="40% - Accent1 8 5 5 2 6 2" xfId="47337"/>
    <cellStyle name="40% - Accent1 8 5 5 2 7" xfId="12109"/>
    <cellStyle name="40% - Accent1 8 5 5 2 7 2" xfId="33732"/>
    <cellStyle name="40% - Accent1 8 5 5 2 8" xfId="6897"/>
    <cellStyle name="40% - Accent1 8 5 5 2 9" xfId="28543"/>
    <cellStyle name="40% - Accent1 8 5 5 3" xfId="8281"/>
    <cellStyle name="40% - Accent1 8 5 5 3 2" xfId="13845"/>
    <cellStyle name="40% - Accent1 8 5 5 3 2 2" xfId="35457"/>
    <cellStyle name="40% - Accent1 8 5 5 3 3" xfId="29923"/>
    <cellStyle name="40% - Accent1 8 5 5 4" xfId="16292"/>
    <cellStyle name="40% - Accent1 8 5 5 4 2" xfId="37885"/>
    <cellStyle name="40% - Accent1 8 5 5 5" xfId="19089"/>
    <cellStyle name="40% - Accent1 8 5 5 5 2" xfId="40668"/>
    <cellStyle name="40% - Accent1 8 5 5 6" xfId="21874"/>
    <cellStyle name="40% - Accent1 8 5 5 6 2" xfId="43451"/>
    <cellStyle name="40% - Accent1 8 5 5 7" xfId="24727"/>
    <cellStyle name="40% - Accent1 8 5 5 7 2" xfId="46302"/>
    <cellStyle name="40% - Accent1 8 5 5 8" xfId="11074"/>
    <cellStyle name="40% - Accent1 8 5 5 8 2" xfId="32697"/>
    <cellStyle name="40% - Accent1 8 5 5 9" xfId="5811"/>
    <cellStyle name="40% - Accent1 8 5 6" xfId="2424"/>
    <cellStyle name="40% - Accent1 8 5 6 2" xfId="4158"/>
    <cellStyle name="40% - Accent1 8 5 6 2 2" xfId="14271"/>
    <cellStyle name="40% - Accent1 8 5 6 2 2 2" xfId="35883"/>
    <cellStyle name="40% - Accent1 8 5 6 2 3" xfId="8707"/>
    <cellStyle name="40% - Accent1 8 5 6 2 4" xfId="30349"/>
    <cellStyle name="40% - Accent1 8 5 6 3" xfId="16718"/>
    <cellStyle name="40% - Accent1 8 5 6 3 2" xfId="38311"/>
    <cellStyle name="40% - Accent1 8 5 6 4" xfId="19515"/>
    <cellStyle name="40% - Accent1 8 5 6 4 2" xfId="41094"/>
    <cellStyle name="40% - Accent1 8 5 6 5" xfId="22300"/>
    <cellStyle name="40% - Accent1 8 5 6 5 2" xfId="43877"/>
    <cellStyle name="40% - Accent1 8 5 6 6" xfId="25153"/>
    <cellStyle name="40% - Accent1 8 5 6 6 2" xfId="46728"/>
    <cellStyle name="40% - Accent1 8 5 6 7" xfId="11500"/>
    <cellStyle name="40% - Accent1 8 5 6 7 2" xfId="33123"/>
    <cellStyle name="40% - Accent1 8 5 6 8" xfId="6237"/>
    <cellStyle name="40% - Accent1 8 5 6 9" xfId="27934"/>
    <cellStyle name="40% - Accent1 8 5 7" xfId="3616"/>
    <cellStyle name="40% - Accent1 8 5 7 2" xfId="9663"/>
    <cellStyle name="40% - Accent1 8 5 7 2 2" xfId="15225"/>
    <cellStyle name="40% - Accent1 8 5 7 2 2 2" xfId="36837"/>
    <cellStyle name="40% - Accent1 8 5 7 2 3" xfId="31303"/>
    <cellStyle name="40% - Accent1 8 5 7 3" xfId="17672"/>
    <cellStyle name="40% - Accent1 8 5 7 3 2" xfId="39265"/>
    <cellStyle name="40% - Accent1 8 5 7 4" xfId="20469"/>
    <cellStyle name="40% - Accent1 8 5 7 4 2" xfId="42048"/>
    <cellStyle name="40% - Accent1 8 5 7 5" xfId="23254"/>
    <cellStyle name="40% - Accent1 8 5 7 5 2" xfId="44831"/>
    <cellStyle name="40% - Accent1 8 5 7 6" xfId="26107"/>
    <cellStyle name="40% - Accent1 8 5 7 6 2" xfId="47682"/>
    <cellStyle name="40% - Accent1 8 5 7 7" xfId="12454"/>
    <cellStyle name="40% - Accent1 8 5 7 7 2" xfId="34077"/>
    <cellStyle name="40% - Accent1 8 5 7 8" xfId="7245"/>
    <cellStyle name="40% - Accent1 8 5 7 9" xfId="28888"/>
    <cellStyle name="40% - Accent1 8 5 8" xfId="7672"/>
    <cellStyle name="40% - Accent1 8 5 8 2" xfId="18017"/>
    <cellStyle name="40% - Accent1 8 5 8 2 2" xfId="39610"/>
    <cellStyle name="40% - Accent1 8 5 8 3" xfId="20814"/>
    <cellStyle name="40% - Accent1 8 5 8 3 2" xfId="42393"/>
    <cellStyle name="40% - Accent1 8 5 8 4" xfId="23599"/>
    <cellStyle name="40% - Accent1 8 5 8 4 2" xfId="45176"/>
    <cellStyle name="40% - Accent1 8 5 8 5" xfId="26452"/>
    <cellStyle name="40% - Accent1 8 5 8 5 2" xfId="48027"/>
    <cellStyle name="40% - Accent1 8 5 8 6" xfId="12809"/>
    <cellStyle name="40% - Accent1 8 5 8 6 2" xfId="34422"/>
    <cellStyle name="40% - Accent1 8 5 8 7" xfId="29314"/>
    <cellStyle name="40% - Accent1 8 5 9" xfId="10382"/>
    <cellStyle name="40% - Accent1 8 5 9 2" xfId="32007"/>
    <cellStyle name="40% - Accent1 8 6" xfId="52842"/>
    <cellStyle name="40% - Accent1 8 6 2" xfId="52843"/>
    <cellStyle name="40% - Accent1 8 6 2 2" xfId="52844"/>
    <cellStyle name="40% - Accent1 8 6 3" xfId="52845"/>
    <cellStyle name="40% - Accent1 8 6 3 2" xfId="52846"/>
    <cellStyle name="40% - Accent1 8 6 4" xfId="52847"/>
    <cellStyle name="40% - Accent1 8 7" xfId="52848"/>
    <cellStyle name="40% - Accent1 8 7 2" xfId="52849"/>
    <cellStyle name="40% - Accent1 8 8" xfId="52850"/>
    <cellStyle name="40% - Accent1 8 8 2" xfId="52851"/>
    <cellStyle name="40% - Accent1 8 9" xfId="52852"/>
    <cellStyle name="40% - Accent1 8 9 2" xfId="52853"/>
    <cellStyle name="40% - Accent1 9" xfId="397"/>
    <cellStyle name="40% - Accent1 9 10" xfId="52855"/>
    <cellStyle name="40% - Accent1 9 11" xfId="52854"/>
    <cellStyle name="40% - Accent1 9 2" xfId="398"/>
    <cellStyle name="40% - Accent1 9 2 10" xfId="13239"/>
    <cellStyle name="40% - Accent1 9 2 10 2" xfId="34851"/>
    <cellStyle name="40% - Accent1 9 2 11" xfId="15524"/>
    <cellStyle name="40% - Accent1 9 2 11 2" xfId="37118"/>
    <cellStyle name="40% - Accent1 9 2 12" xfId="18322"/>
    <cellStyle name="40% - Accent1 9 2 12 2" xfId="39901"/>
    <cellStyle name="40% - Accent1 9 2 13" xfId="21105"/>
    <cellStyle name="40% - Accent1 9 2 13 2" xfId="42684"/>
    <cellStyle name="40% - Accent1 9 2 14" xfId="23960"/>
    <cellStyle name="40% - Accent1 9 2 14 2" xfId="45535"/>
    <cellStyle name="40% - Accent1 9 2 15" xfId="9933"/>
    <cellStyle name="40% - Accent1 9 2 15 2" xfId="31573"/>
    <cellStyle name="40% - Accent1 9 2 16" xfId="5200"/>
    <cellStyle name="40% - Accent1 9 2 17" xfId="26900"/>
    <cellStyle name="40% - Accent1 9 2 18" xfId="52856"/>
    <cellStyle name="40% - Accent1 9 2 2" xfId="399"/>
    <cellStyle name="40% - Accent1 9 2 2 10" xfId="18460"/>
    <cellStyle name="40% - Accent1 9 2 2 10 2" xfId="40039"/>
    <cellStyle name="40% - Accent1 9 2 2 11" xfId="21243"/>
    <cellStyle name="40% - Accent1 9 2 2 11 2" xfId="42822"/>
    <cellStyle name="40% - Accent1 9 2 2 12" xfId="24098"/>
    <cellStyle name="40% - Accent1 9 2 2 12 2" xfId="45673"/>
    <cellStyle name="40% - Accent1 9 2 2 13" xfId="10071"/>
    <cellStyle name="40% - Accent1 9 2 2 13 2" xfId="31711"/>
    <cellStyle name="40% - Accent1 9 2 2 14" xfId="5201"/>
    <cellStyle name="40% - Accent1 9 2 2 15" xfId="26901"/>
    <cellStyle name="40% - Accent1 9 2 2 16" xfId="52857"/>
    <cellStyle name="40% - Accent1 9 2 2 2" xfId="2850"/>
    <cellStyle name="40% - Accent1 9 2 2 2 10" xfId="27224"/>
    <cellStyle name="40% - Accent1 9 2 2 2 11" xfId="52858"/>
    <cellStyle name="40% - Accent1 9 2 2 2 2" xfId="4483"/>
    <cellStyle name="40% - Accent1 9 2 2 2 2 10" xfId="52859"/>
    <cellStyle name="40% - Accent1 9 2 2 2 2 2" xfId="9032"/>
    <cellStyle name="40% - Accent1 9 2 2 2 2 2 2" xfId="14596"/>
    <cellStyle name="40% - Accent1 9 2 2 2 2 2 2 2" xfId="36208"/>
    <cellStyle name="40% - Accent1 9 2 2 2 2 2 2 2 2" xfId="52862"/>
    <cellStyle name="40% - Accent1 9 2 2 2 2 2 2 3" xfId="52861"/>
    <cellStyle name="40% - Accent1 9 2 2 2 2 2 3" xfId="30674"/>
    <cellStyle name="40% - Accent1 9 2 2 2 2 2 3 2" xfId="52864"/>
    <cellStyle name="40% - Accent1 9 2 2 2 2 2 3 3" xfId="52863"/>
    <cellStyle name="40% - Accent1 9 2 2 2 2 2 4" xfId="52865"/>
    <cellStyle name="40% - Accent1 9 2 2 2 2 2 5" xfId="52860"/>
    <cellStyle name="40% - Accent1 9 2 2 2 2 3" xfId="17043"/>
    <cellStyle name="40% - Accent1 9 2 2 2 2 3 2" xfId="38636"/>
    <cellStyle name="40% - Accent1 9 2 2 2 2 3 2 2" xfId="52867"/>
    <cellStyle name="40% - Accent1 9 2 2 2 2 3 3" xfId="52866"/>
    <cellStyle name="40% - Accent1 9 2 2 2 2 4" xfId="19840"/>
    <cellStyle name="40% - Accent1 9 2 2 2 2 4 2" xfId="41419"/>
    <cellStyle name="40% - Accent1 9 2 2 2 2 4 2 2" xfId="52869"/>
    <cellStyle name="40% - Accent1 9 2 2 2 2 4 3" xfId="52868"/>
    <cellStyle name="40% - Accent1 9 2 2 2 2 5" xfId="22625"/>
    <cellStyle name="40% - Accent1 9 2 2 2 2 5 2" xfId="44202"/>
    <cellStyle name="40% - Accent1 9 2 2 2 2 5 3" xfId="52870"/>
    <cellStyle name="40% - Accent1 9 2 2 2 2 6" xfId="25478"/>
    <cellStyle name="40% - Accent1 9 2 2 2 2 6 2" xfId="47053"/>
    <cellStyle name="40% - Accent1 9 2 2 2 2 7" xfId="11825"/>
    <cellStyle name="40% - Accent1 9 2 2 2 2 7 2" xfId="33448"/>
    <cellStyle name="40% - Accent1 9 2 2 2 2 8" xfId="6611"/>
    <cellStyle name="40% - Accent1 9 2 2 2 2 9" xfId="28259"/>
    <cellStyle name="40% - Accent1 9 2 2 2 3" xfId="7997"/>
    <cellStyle name="40% - Accent1 9 2 2 2 3 2" xfId="13561"/>
    <cellStyle name="40% - Accent1 9 2 2 2 3 2 2" xfId="35173"/>
    <cellStyle name="40% - Accent1 9 2 2 2 3 2 2 2" xfId="52873"/>
    <cellStyle name="40% - Accent1 9 2 2 2 3 2 3" xfId="52872"/>
    <cellStyle name="40% - Accent1 9 2 2 2 3 3" xfId="29639"/>
    <cellStyle name="40% - Accent1 9 2 2 2 3 3 2" xfId="52875"/>
    <cellStyle name="40% - Accent1 9 2 2 2 3 3 3" xfId="52874"/>
    <cellStyle name="40% - Accent1 9 2 2 2 3 4" xfId="52876"/>
    <cellStyle name="40% - Accent1 9 2 2 2 3 5" xfId="52871"/>
    <cellStyle name="40% - Accent1 9 2 2 2 4" xfId="16008"/>
    <cellStyle name="40% - Accent1 9 2 2 2 4 2" xfId="37601"/>
    <cellStyle name="40% - Accent1 9 2 2 2 4 2 2" xfId="52878"/>
    <cellStyle name="40% - Accent1 9 2 2 2 4 3" xfId="52877"/>
    <cellStyle name="40% - Accent1 9 2 2 2 5" xfId="18805"/>
    <cellStyle name="40% - Accent1 9 2 2 2 5 2" xfId="40384"/>
    <cellStyle name="40% - Accent1 9 2 2 2 5 2 2" xfId="52880"/>
    <cellStyle name="40% - Accent1 9 2 2 2 5 3" xfId="52879"/>
    <cellStyle name="40% - Accent1 9 2 2 2 6" xfId="21588"/>
    <cellStyle name="40% - Accent1 9 2 2 2 6 2" xfId="43167"/>
    <cellStyle name="40% - Accent1 9 2 2 2 6 3" xfId="52881"/>
    <cellStyle name="40% - Accent1 9 2 2 2 7" xfId="24443"/>
    <cellStyle name="40% - Accent1 9 2 2 2 7 2" xfId="46018"/>
    <cellStyle name="40% - Accent1 9 2 2 2 8" xfId="10790"/>
    <cellStyle name="40% - Accent1 9 2 2 2 8 2" xfId="32413"/>
    <cellStyle name="40% - Accent1 9 2 2 2 9" xfId="5527"/>
    <cellStyle name="40% - Accent1 9 2 2 3" xfId="3228"/>
    <cellStyle name="40% - Accent1 9 2 2 3 10" xfId="27569"/>
    <cellStyle name="40% - Accent1 9 2 2 3 11" xfId="52882"/>
    <cellStyle name="40% - Accent1 9 2 2 3 2" xfId="4828"/>
    <cellStyle name="40% - Accent1 9 2 2 3 2 10" xfId="52883"/>
    <cellStyle name="40% - Accent1 9 2 2 3 2 2" xfId="9377"/>
    <cellStyle name="40% - Accent1 9 2 2 3 2 2 2" xfId="14941"/>
    <cellStyle name="40% - Accent1 9 2 2 3 2 2 2 2" xfId="36553"/>
    <cellStyle name="40% - Accent1 9 2 2 3 2 2 2 3" xfId="52885"/>
    <cellStyle name="40% - Accent1 9 2 2 3 2 2 3" xfId="31019"/>
    <cellStyle name="40% - Accent1 9 2 2 3 2 2 4" xfId="52884"/>
    <cellStyle name="40% - Accent1 9 2 2 3 2 3" xfId="17388"/>
    <cellStyle name="40% - Accent1 9 2 2 3 2 3 2" xfId="38981"/>
    <cellStyle name="40% - Accent1 9 2 2 3 2 3 2 2" xfId="52887"/>
    <cellStyle name="40% - Accent1 9 2 2 3 2 3 3" xfId="52886"/>
    <cellStyle name="40% - Accent1 9 2 2 3 2 4" xfId="20185"/>
    <cellStyle name="40% - Accent1 9 2 2 3 2 4 2" xfId="41764"/>
    <cellStyle name="40% - Accent1 9 2 2 3 2 4 3" xfId="52888"/>
    <cellStyle name="40% - Accent1 9 2 2 3 2 5" xfId="22970"/>
    <cellStyle name="40% - Accent1 9 2 2 3 2 5 2" xfId="44547"/>
    <cellStyle name="40% - Accent1 9 2 2 3 2 6" xfId="25823"/>
    <cellStyle name="40% - Accent1 9 2 2 3 2 6 2" xfId="47398"/>
    <cellStyle name="40% - Accent1 9 2 2 3 2 7" xfId="12170"/>
    <cellStyle name="40% - Accent1 9 2 2 3 2 7 2" xfId="33793"/>
    <cellStyle name="40% - Accent1 9 2 2 3 2 8" xfId="6958"/>
    <cellStyle name="40% - Accent1 9 2 2 3 2 9" xfId="28604"/>
    <cellStyle name="40% - Accent1 9 2 2 3 3" xfId="8342"/>
    <cellStyle name="40% - Accent1 9 2 2 3 3 2" xfId="13906"/>
    <cellStyle name="40% - Accent1 9 2 2 3 3 2 2" xfId="35518"/>
    <cellStyle name="40% - Accent1 9 2 2 3 3 2 3" xfId="52890"/>
    <cellStyle name="40% - Accent1 9 2 2 3 3 3" xfId="29984"/>
    <cellStyle name="40% - Accent1 9 2 2 3 3 4" xfId="52889"/>
    <cellStyle name="40% - Accent1 9 2 2 3 4" xfId="16353"/>
    <cellStyle name="40% - Accent1 9 2 2 3 4 2" xfId="37946"/>
    <cellStyle name="40% - Accent1 9 2 2 3 4 2 2" xfId="52892"/>
    <cellStyle name="40% - Accent1 9 2 2 3 4 3" xfId="52891"/>
    <cellStyle name="40% - Accent1 9 2 2 3 5" xfId="19150"/>
    <cellStyle name="40% - Accent1 9 2 2 3 5 2" xfId="40729"/>
    <cellStyle name="40% - Accent1 9 2 2 3 5 3" xfId="52893"/>
    <cellStyle name="40% - Accent1 9 2 2 3 6" xfId="21935"/>
    <cellStyle name="40% - Accent1 9 2 2 3 6 2" xfId="43512"/>
    <cellStyle name="40% - Accent1 9 2 2 3 7" xfId="24788"/>
    <cellStyle name="40% - Accent1 9 2 2 3 7 2" xfId="46363"/>
    <cellStyle name="40% - Accent1 9 2 2 3 8" xfId="11135"/>
    <cellStyle name="40% - Accent1 9 2 2 3 8 2" xfId="32758"/>
    <cellStyle name="40% - Accent1 9 2 2 3 9" xfId="5872"/>
    <cellStyle name="40% - Accent1 9 2 2 4" xfId="2428"/>
    <cellStyle name="40% - Accent1 9 2 2 4 10" xfId="52894"/>
    <cellStyle name="40% - Accent1 9 2 2 4 2" xfId="4162"/>
    <cellStyle name="40% - Accent1 9 2 2 4 2 2" xfId="14275"/>
    <cellStyle name="40% - Accent1 9 2 2 4 2 2 2" xfId="35887"/>
    <cellStyle name="40% - Accent1 9 2 2 4 2 2 3" xfId="52896"/>
    <cellStyle name="40% - Accent1 9 2 2 4 2 3" xfId="8711"/>
    <cellStyle name="40% - Accent1 9 2 2 4 2 4" xfId="30353"/>
    <cellStyle name="40% - Accent1 9 2 2 4 2 5" xfId="52895"/>
    <cellStyle name="40% - Accent1 9 2 2 4 3" xfId="16722"/>
    <cellStyle name="40% - Accent1 9 2 2 4 3 2" xfId="38315"/>
    <cellStyle name="40% - Accent1 9 2 2 4 3 2 2" xfId="52898"/>
    <cellStyle name="40% - Accent1 9 2 2 4 3 3" xfId="52897"/>
    <cellStyle name="40% - Accent1 9 2 2 4 4" xfId="19519"/>
    <cellStyle name="40% - Accent1 9 2 2 4 4 2" xfId="41098"/>
    <cellStyle name="40% - Accent1 9 2 2 4 4 3" xfId="52899"/>
    <cellStyle name="40% - Accent1 9 2 2 4 5" xfId="22304"/>
    <cellStyle name="40% - Accent1 9 2 2 4 5 2" xfId="43881"/>
    <cellStyle name="40% - Accent1 9 2 2 4 6" xfId="25157"/>
    <cellStyle name="40% - Accent1 9 2 2 4 6 2" xfId="46732"/>
    <cellStyle name="40% - Accent1 9 2 2 4 7" xfId="11504"/>
    <cellStyle name="40% - Accent1 9 2 2 4 7 2" xfId="33127"/>
    <cellStyle name="40% - Accent1 9 2 2 4 8" xfId="6241"/>
    <cellStyle name="40% - Accent1 9 2 2 4 9" xfId="27938"/>
    <cellStyle name="40% - Accent1 9 2 2 5" xfId="3620"/>
    <cellStyle name="40% - Accent1 9 2 2 5 10" xfId="52900"/>
    <cellStyle name="40% - Accent1 9 2 2 5 2" xfId="9724"/>
    <cellStyle name="40% - Accent1 9 2 2 5 2 2" xfId="15286"/>
    <cellStyle name="40% - Accent1 9 2 2 5 2 2 2" xfId="36898"/>
    <cellStyle name="40% - Accent1 9 2 2 5 2 3" xfId="31364"/>
    <cellStyle name="40% - Accent1 9 2 2 5 2 4" xfId="52901"/>
    <cellStyle name="40% - Accent1 9 2 2 5 3" xfId="17733"/>
    <cellStyle name="40% - Accent1 9 2 2 5 3 2" xfId="39326"/>
    <cellStyle name="40% - Accent1 9 2 2 5 4" xfId="20530"/>
    <cellStyle name="40% - Accent1 9 2 2 5 4 2" xfId="42109"/>
    <cellStyle name="40% - Accent1 9 2 2 5 5" xfId="23315"/>
    <cellStyle name="40% - Accent1 9 2 2 5 5 2" xfId="44892"/>
    <cellStyle name="40% - Accent1 9 2 2 5 6" xfId="26168"/>
    <cellStyle name="40% - Accent1 9 2 2 5 6 2" xfId="47743"/>
    <cellStyle name="40% - Accent1 9 2 2 5 7" xfId="12515"/>
    <cellStyle name="40% - Accent1 9 2 2 5 7 2" xfId="34138"/>
    <cellStyle name="40% - Accent1 9 2 2 5 8" xfId="7306"/>
    <cellStyle name="40% - Accent1 9 2 2 5 9" xfId="28949"/>
    <cellStyle name="40% - Accent1 9 2 2 6" xfId="7676"/>
    <cellStyle name="40% - Accent1 9 2 2 6 2" xfId="18078"/>
    <cellStyle name="40% - Accent1 9 2 2 6 2 2" xfId="39671"/>
    <cellStyle name="40% - Accent1 9 2 2 6 2 3" xfId="52903"/>
    <cellStyle name="40% - Accent1 9 2 2 6 3" xfId="20875"/>
    <cellStyle name="40% - Accent1 9 2 2 6 3 2" xfId="42454"/>
    <cellStyle name="40% - Accent1 9 2 2 6 4" xfId="23660"/>
    <cellStyle name="40% - Accent1 9 2 2 6 4 2" xfId="45237"/>
    <cellStyle name="40% - Accent1 9 2 2 6 5" xfId="26513"/>
    <cellStyle name="40% - Accent1 9 2 2 6 5 2" xfId="48088"/>
    <cellStyle name="40% - Accent1 9 2 2 6 6" xfId="12870"/>
    <cellStyle name="40% - Accent1 9 2 2 6 6 2" xfId="34483"/>
    <cellStyle name="40% - Accent1 9 2 2 6 7" xfId="29318"/>
    <cellStyle name="40% - Accent1 9 2 2 6 8" xfId="52902"/>
    <cellStyle name="40% - Accent1 9 2 2 7" xfId="10443"/>
    <cellStyle name="40% - Accent1 9 2 2 7 2" xfId="32068"/>
    <cellStyle name="40% - Accent1 9 2 2 7 3" xfId="52904"/>
    <cellStyle name="40% - Accent1 9 2 2 8" xfId="13240"/>
    <cellStyle name="40% - Accent1 9 2 2 8 2" xfId="34852"/>
    <cellStyle name="40% - Accent1 9 2 2 9" xfId="15662"/>
    <cellStyle name="40% - Accent1 9 2 2 9 2" xfId="37256"/>
    <cellStyle name="40% - Accent1 9 2 3" xfId="400"/>
    <cellStyle name="40% - Accent1 9 2 3 10" xfId="18427"/>
    <cellStyle name="40% - Accent1 9 2 3 10 2" xfId="40006"/>
    <cellStyle name="40% - Accent1 9 2 3 11" xfId="21210"/>
    <cellStyle name="40% - Accent1 9 2 3 11 2" xfId="42789"/>
    <cellStyle name="40% - Accent1 9 2 3 12" xfId="24065"/>
    <cellStyle name="40% - Accent1 9 2 3 12 2" xfId="45640"/>
    <cellStyle name="40% - Accent1 9 2 3 13" xfId="10038"/>
    <cellStyle name="40% - Accent1 9 2 3 13 2" xfId="31678"/>
    <cellStyle name="40% - Accent1 9 2 3 14" xfId="5202"/>
    <cellStyle name="40% - Accent1 9 2 3 15" xfId="26902"/>
    <cellStyle name="40% - Accent1 9 2 3 16" xfId="52905"/>
    <cellStyle name="40% - Accent1 9 2 3 2" xfId="2817"/>
    <cellStyle name="40% - Accent1 9 2 3 2 10" xfId="27191"/>
    <cellStyle name="40% - Accent1 9 2 3 2 11" xfId="52906"/>
    <cellStyle name="40% - Accent1 9 2 3 2 2" xfId="4450"/>
    <cellStyle name="40% - Accent1 9 2 3 2 2 10" xfId="52907"/>
    <cellStyle name="40% - Accent1 9 2 3 2 2 2" xfId="8999"/>
    <cellStyle name="40% - Accent1 9 2 3 2 2 2 2" xfId="14563"/>
    <cellStyle name="40% - Accent1 9 2 3 2 2 2 2 2" xfId="36175"/>
    <cellStyle name="40% - Accent1 9 2 3 2 2 2 2 3" xfId="52909"/>
    <cellStyle name="40% - Accent1 9 2 3 2 2 2 3" xfId="30641"/>
    <cellStyle name="40% - Accent1 9 2 3 2 2 2 4" xfId="52908"/>
    <cellStyle name="40% - Accent1 9 2 3 2 2 3" xfId="17010"/>
    <cellStyle name="40% - Accent1 9 2 3 2 2 3 2" xfId="38603"/>
    <cellStyle name="40% - Accent1 9 2 3 2 2 3 2 2" xfId="52911"/>
    <cellStyle name="40% - Accent1 9 2 3 2 2 3 3" xfId="52910"/>
    <cellStyle name="40% - Accent1 9 2 3 2 2 4" xfId="19807"/>
    <cellStyle name="40% - Accent1 9 2 3 2 2 4 2" xfId="41386"/>
    <cellStyle name="40% - Accent1 9 2 3 2 2 4 3" xfId="52912"/>
    <cellStyle name="40% - Accent1 9 2 3 2 2 5" xfId="22592"/>
    <cellStyle name="40% - Accent1 9 2 3 2 2 5 2" xfId="44169"/>
    <cellStyle name="40% - Accent1 9 2 3 2 2 6" xfId="25445"/>
    <cellStyle name="40% - Accent1 9 2 3 2 2 6 2" xfId="47020"/>
    <cellStyle name="40% - Accent1 9 2 3 2 2 7" xfId="11792"/>
    <cellStyle name="40% - Accent1 9 2 3 2 2 7 2" xfId="33415"/>
    <cellStyle name="40% - Accent1 9 2 3 2 2 8" xfId="6578"/>
    <cellStyle name="40% - Accent1 9 2 3 2 2 9" xfId="28226"/>
    <cellStyle name="40% - Accent1 9 2 3 2 3" xfId="7964"/>
    <cellStyle name="40% - Accent1 9 2 3 2 3 2" xfId="13528"/>
    <cellStyle name="40% - Accent1 9 2 3 2 3 2 2" xfId="35140"/>
    <cellStyle name="40% - Accent1 9 2 3 2 3 2 3" xfId="52914"/>
    <cellStyle name="40% - Accent1 9 2 3 2 3 3" xfId="29606"/>
    <cellStyle name="40% - Accent1 9 2 3 2 3 4" xfId="52913"/>
    <cellStyle name="40% - Accent1 9 2 3 2 4" xfId="15975"/>
    <cellStyle name="40% - Accent1 9 2 3 2 4 2" xfId="37568"/>
    <cellStyle name="40% - Accent1 9 2 3 2 4 2 2" xfId="52916"/>
    <cellStyle name="40% - Accent1 9 2 3 2 4 3" xfId="52915"/>
    <cellStyle name="40% - Accent1 9 2 3 2 5" xfId="18772"/>
    <cellStyle name="40% - Accent1 9 2 3 2 5 2" xfId="40351"/>
    <cellStyle name="40% - Accent1 9 2 3 2 5 3" xfId="52917"/>
    <cellStyle name="40% - Accent1 9 2 3 2 6" xfId="21555"/>
    <cellStyle name="40% - Accent1 9 2 3 2 6 2" xfId="43134"/>
    <cellStyle name="40% - Accent1 9 2 3 2 7" xfId="24410"/>
    <cellStyle name="40% - Accent1 9 2 3 2 7 2" xfId="45985"/>
    <cellStyle name="40% - Accent1 9 2 3 2 8" xfId="10757"/>
    <cellStyle name="40% - Accent1 9 2 3 2 8 2" xfId="32380"/>
    <cellStyle name="40% - Accent1 9 2 3 2 9" xfId="5494"/>
    <cellStyle name="40% - Accent1 9 2 3 3" xfId="3195"/>
    <cellStyle name="40% - Accent1 9 2 3 3 10" xfId="27536"/>
    <cellStyle name="40% - Accent1 9 2 3 3 11" xfId="52918"/>
    <cellStyle name="40% - Accent1 9 2 3 3 2" xfId="4795"/>
    <cellStyle name="40% - Accent1 9 2 3 3 2 10" xfId="52919"/>
    <cellStyle name="40% - Accent1 9 2 3 3 2 2" xfId="9344"/>
    <cellStyle name="40% - Accent1 9 2 3 3 2 2 2" xfId="14908"/>
    <cellStyle name="40% - Accent1 9 2 3 3 2 2 2 2" xfId="36520"/>
    <cellStyle name="40% - Accent1 9 2 3 3 2 2 3" xfId="30986"/>
    <cellStyle name="40% - Accent1 9 2 3 3 2 2 4" xfId="52920"/>
    <cellStyle name="40% - Accent1 9 2 3 3 2 3" xfId="17355"/>
    <cellStyle name="40% - Accent1 9 2 3 3 2 3 2" xfId="38948"/>
    <cellStyle name="40% - Accent1 9 2 3 3 2 4" xfId="20152"/>
    <cellStyle name="40% - Accent1 9 2 3 3 2 4 2" xfId="41731"/>
    <cellStyle name="40% - Accent1 9 2 3 3 2 5" xfId="22937"/>
    <cellStyle name="40% - Accent1 9 2 3 3 2 5 2" xfId="44514"/>
    <cellStyle name="40% - Accent1 9 2 3 3 2 6" xfId="25790"/>
    <cellStyle name="40% - Accent1 9 2 3 3 2 6 2" xfId="47365"/>
    <cellStyle name="40% - Accent1 9 2 3 3 2 7" xfId="12137"/>
    <cellStyle name="40% - Accent1 9 2 3 3 2 7 2" xfId="33760"/>
    <cellStyle name="40% - Accent1 9 2 3 3 2 8" xfId="6925"/>
    <cellStyle name="40% - Accent1 9 2 3 3 2 9" xfId="28571"/>
    <cellStyle name="40% - Accent1 9 2 3 3 3" xfId="8309"/>
    <cellStyle name="40% - Accent1 9 2 3 3 3 2" xfId="13873"/>
    <cellStyle name="40% - Accent1 9 2 3 3 3 2 2" xfId="35485"/>
    <cellStyle name="40% - Accent1 9 2 3 3 3 2 3" xfId="52922"/>
    <cellStyle name="40% - Accent1 9 2 3 3 3 3" xfId="29951"/>
    <cellStyle name="40% - Accent1 9 2 3 3 3 4" xfId="52921"/>
    <cellStyle name="40% - Accent1 9 2 3 3 4" xfId="16320"/>
    <cellStyle name="40% - Accent1 9 2 3 3 4 2" xfId="37913"/>
    <cellStyle name="40% - Accent1 9 2 3 3 4 3" xfId="52923"/>
    <cellStyle name="40% - Accent1 9 2 3 3 5" xfId="19117"/>
    <cellStyle name="40% - Accent1 9 2 3 3 5 2" xfId="40696"/>
    <cellStyle name="40% - Accent1 9 2 3 3 6" xfId="21902"/>
    <cellStyle name="40% - Accent1 9 2 3 3 6 2" xfId="43479"/>
    <cellStyle name="40% - Accent1 9 2 3 3 7" xfId="24755"/>
    <cellStyle name="40% - Accent1 9 2 3 3 7 2" xfId="46330"/>
    <cellStyle name="40% - Accent1 9 2 3 3 8" xfId="11102"/>
    <cellStyle name="40% - Accent1 9 2 3 3 8 2" xfId="32725"/>
    <cellStyle name="40% - Accent1 9 2 3 3 9" xfId="5839"/>
    <cellStyle name="40% - Accent1 9 2 3 4" xfId="2429"/>
    <cellStyle name="40% - Accent1 9 2 3 4 10" xfId="52924"/>
    <cellStyle name="40% - Accent1 9 2 3 4 2" xfId="4163"/>
    <cellStyle name="40% - Accent1 9 2 3 4 2 2" xfId="14276"/>
    <cellStyle name="40% - Accent1 9 2 3 4 2 2 2" xfId="35888"/>
    <cellStyle name="40% - Accent1 9 2 3 4 2 3" xfId="8712"/>
    <cellStyle name="40% - Accent1 9 2 3 4 2 4" xfId="30354"/>
    <cellStyle name="40% - Accent1 9 2 3 4 2 5" xfId="52925"/>
    <cellStyle name="40% - Accent1 9 2 3 4 3" xfId="16723"/>
    <cellStyle name="40% - Accent1 9 2 3 4 3 2" xfId="38316"/>
    <cellStyle name="40% - Accent1 9 2 3 4 4" xfId="19520"/>
    <cellStyle name="40% - Accent1 9 2 3 4 4 2" xfId="41099"/>
    <cellStyle name="40% - Accent1 9 2 3 4 5" xfId="22305"/>
    <cellStyle name="40% - Accent1 9 2 3 4 5 2" xfId="43882"/>
    <cellStyle name="40% - Accent1 9 2 3 4 6" xfId="25158"/>
    <cellStyle name="40% - Accent1 9 2 3 4 6 2" xfId="46733"/>
    <cellStyle name="40% - Accent1 9 2 3 4 7" xfId="11505"/>
    <cellStyle name="40% - Accent1 9 2 3 4 7 2" xfId="33128"/>
    <cellStyle name="40% - Accent1 9 2 3 4 8" xfId="6242"/>
    <cellStyle name="40% - Accent1 9 2 3 4 9" xfId="27939"/>
    <cellStyle name="40% - Accent1 9 2 3 5" xfId="3621"/>
    <cellStyle name="40% - Accent1 9 2 3 5 10" xfId="52926"/>
    <cellStyle name="40% - Accent1 9 2 3 5 2" xfId="9691"/>
    <cellStyle name="40% - Accent1 9 2 3 5 2 2" xfId="15253"/>
    <cellStyle name="40% - Accent1 9 2 3 5 2 2 2" xfId="36865"/>
    <cellStyle name="40% - Accent1 9 2 3 5 2 3" xfId="31331"/>
    <cellStyle name="40% - Accent1 9 2 3 5 2 4" xfId="52927"/>
    <cellStyle name="40% - Accent1 9 2 3 5 3" xfId="17700"/>
    <cellStyle name="40% - Accent1 9 2 3 5 3 2" xfId="39293"/>
    <cellStyle name="40% - Accent1 9 2 3 5 4" xfId="20497"/>
    <cellStyle name="40% - Accent1 9 2 3 5 4 2" xfId="42076"/>
    <cellStyle name="40% - Accent1 9 2 3 5 5" xfId="23282"/>
    <cellStyle name="40% - Accent1 9 2 3 5 5 2" xfId="44859"/>
    <cellStyle name="40% - Accent1 9 2 3 5 6" xfId="26135"/>
    <cellStyle name="40% - Accent1 9 2 3 5 6 2" xfId="47710"/>
    <cellStyle name="40% - Accent1 9 2 3 5 7" xfId="12482"/>
    <cellStyle name="40% - Accent1 9 2 3 5 7 2" xfId="34105"/>
    <cellStyle name="40% - Accent1 9 2 3 5 8" xfId="7273"/>
    <cellStyle name="40% - Accent1 9 2 3 5 9" xfId="28916"/>
    <cellStyle name="40% - Accent1 9 2 3 6" xfId="7677"/>
    <cellStyle name="40% - Accent1 9 2 3 6 2" xfId="18045"/>
    <cellStyle name="40% - Accent1 9 2 3 6 2 2" xfId="39638"/>
    <cellStyle name="40% - Accent1 9 2 3 6 3" xfId="20842"/>
    <cellStyle name="40% - Accent1 9 2 3 6 3 2" xfId="42421"/>
    <cellStyle name="40% - Accent1 9 2 3 6 4" xfId="23627"/>
    <cellStyle name="40% - Accent1 9 2 3 6 4 2" xfId="45204"/>
    <cellStyle name="40% - Accent1 9 2 3 6 5" xfId="26480"/>
    <cellStyle name="40% - Accent1 9 2 3 6 5 2" xfId="48055"/>
    <cellStyle name="40% - Accent1 9 2 3 6 6" xfId="12837"/>
    <cellStyle name="40% - Accent1 9 2 3 6 6 2" xfId="34450"/>
    <cellStyle name="40% - Accent1 9 2 3 6 7" xfId="29319"/>
    <cellStyle name="40% - Accent1 9 2 3 6 8" xfId="52928"/>
    <cellStyle name="40% - Accent1 9 2 3 7" xfId="10410"/>
    <cellStyle name="40% - Accent1 9 2 3 7 2" xfId="32035"/>
    <cellStyle name="40% - Accent1 9 2 3 8" xfId="13241"/>
    <cellStyle name="40% - Accent1 9 2 3 8 2" xfId="34853"/>
    <cellStyle name="40% - Accent1 9 2 3 9" xfId="15629"/>
    <cellStyle name="40% - Accent1 9 2 3 9 2" xfId="37223"/>
    <cellStyle name="40% - Accent1 9 2 4" xfId="2712"/>
    <cellStyle name="40% - Accent1 9 2 4 10" xfId="27086"/>
    <cellStyle name="40% - Accent1 9 2 4 11" xfId="52929"/>
    <cellStyle name="40% - Accent1 9 2 4 2" xfId="4345"/>
    <cellStyle name="40% - Accent1 9 2 4 2 10" xfId="52930"/>
    <cellStyle name="40% - Accent1 9 2 4 2 2" xfId="8894"/>
    <cellStyle name="40% - Accent1 9 2 4 2 2 2" xfId="14458"/>
    <cellStyle name="40% - Accent1 9 2 4 2 2 2 2" xfId="36070"/>
    <cellStyle name="40% - Accent1 9 2 4 2 2 2 3" xfId="52932"/>
    <cellStyle name="40% - Accent1 9 2 4 2 2 3" xfId="30536"/>
    <cellStyle name="40% - Accent1 9 2 4 2 2 4" xfId="52931"/>
    <cellStyle name="40% - Accent1 9 2 4 2 3" xfId="16905"/>
    <cellStyle name="40% - Accent1 9 2 4 2 3 2" xfId="38498"/>
    <cellStyle name="40% - Accent1 9 2 4 2 3 2 2" xfId="52934"/>
    <cellStyle name="40% - Accent1 9 2 4 2 3 3" xfId="52933"/>
    <cellStyle name="40% - Accent1 9 2 4 2 4" xfId="19702"/>
    <cellStyle name="40% - Accent1 9 2 4 2 4 2" xfId="41281"/>
    <cellStyle name="40% - Accent1 9 2 4 2 4 3" xfId="52935"/>
    <cellStyle name="40% - Accent1 9 2 4 2 5" xfId="22487"/>
    <cellStyle name="40% - Accent1 9 2 4 2 5 2" xfId="44064"/>
    <cellStyle name="40% - Accent1 9 2 4 2 6" xfId="25340"/>
    <cellStyle name="40% - Accent1 9 2 4 2 6 2" xfId="46915"/>
    <cellStyle name="40% - Accent1 9 2 4 2 7" xfId="11687"/>
    <cellStyle name="40% - Accent1 9 2 4 2 7 2" xfId="33310"/>
    <cellStyle name="40% - Accent1 9 2 4 2 8" xfId="6473"/>
    <cellStyle name="40% - Accent1 9 2 4 2 9" xfId="28121"/>
    <cellStyle name="40% - Accent1 9 2 4 3" xfId="7859"/>
    <cellStyle name="40% - Accent1 9 2 4 3 2" xfId="13423"/>
    <cellStyle name="40% - Accent1 9 2 4 3 2 2" xfId="35035"/>
    <cellStyle name="40% - Accent1 9 2 4 3 2 3" xfId="52937"/>
    <cellStyle name="40% - Accent1 9 2 4 3 3" xfId="29501"/>
    <cellStyle name="40% - Accent1 9 2 4 3 4" xfId="52936"/>
    <cellStyle name="40% - Accent1 9 2 4 4" xfId="15870"/>
    <cellStyle name="40% - Accent1 9 2 4 4 2" xfId="37463"/>
    <cellStyle name="40% - Accent1 9 2 4 4 2 2" xfId="52939"/>
    <cellStyle name="40% - Accent1 9 2 4 4 3" xfId="52938"/>
    <cellStyle name="40% - Accent1 9 2 4 5" xfId="18667"/>
    <cellStyle name="40% - Accent1 9 2 4 5 2" xfId="40246"/>
    <cellStyle name="40% - Accent1 9 2 4 5 3" xfId="52940"/>
    <cellStyle name="40% - Accent1 9 2 4 6" xfId="21450"/>
    <cellStyle name="40% - Accent1 9 2 4 6 2" xfId="43029"/>
    <cellStyle name="40% - Accent1 9 2 4 7" xfId="24305"/>
    <cellStyle name="40% - Accent1 9 2 4 7 2" xfId="45880"/>
    <cellStyle name="40% - Accent1 9 2 4 8" xfId="10652"/>
    <cellStyle name="40% - Accent1 9 2 4 8 2" xfId="32275"/>
    <cellStyle name="40% - Accent1 9 2 4 9" xfId="5389"/>
    <cellStyle name="40% - Accent1 9 2 5" xfId="3070"/>
    <cellStyle name="40% - Accent1 9 2 5 10" xfId="27431"/>
    <cellStyle name="40% - Accent1 9 2 5 11" xfId="52941"/>
    <cellStyle name="40% - Accent1 9 2 5 2" xfId="4690"/>
    <cellStyle name="40% - Accent1 9 2 5 2 10" xfId="52942"/>
    <cellStyle name="40% - Accent1 9 2 5 2 2" xfId="9239"/>
    <cellStyle name="40% - Accent1 9 2 5 2 2 2" xfId="14803"/>
    <cellStyle name="40% - Accent1 9 2 5 2 2 2 2" xfId="36415"/>
    <cellStyle name="40% - Accent1 9 2 5 2 2 3" xfId="30881"/>
    <cellStyle name="40% - Accent1 9 2 5 2 2 4" xfId="52943"/>
    <cellStyle name="40% - Accent1 9 2 5 2 3" xfId="17250"/>
    <cellStyle name="40% - Accent1 9 2 5 2 3 2" xfId="38843"/>
    <cellStyle name="40% - Accent1 9 2 5 2 4" xfId="20047"/>
    <cellStyle name="40% - Accent1 9 2 5 2 4 2" xfId="41626"/>
    <cellStyle name="40% - Accent1 9 2 5 2 5" xfId="22832"/>
    <cellStyle name="40% - Accent1 9 2 5 2 5 2" xfId="44409"/>
    <cellStyle name="40% - Accent1 9 2 5 2 6" xfId="25685"/>
    <cellStyle name="40% - Accent1 9 2 5 2 6 2" xfId="47260"/>
    <cellStyle name="40% - Accent1 9 2 5 2 7" xfId="12032"/>
    <cellStyle name="40% - Accent1 9 2 5 2 7 2" xfId="33655"/>
    <cellStyle name="40% - Accent1 9 2 5 2 8" xfId="6820"/>
    <cellStyle name="40% - Accent1 9 2 5 2 9" xfId="28466"/>
    <cellStyle name="40% - Accent1 9 2 5 3" xfId="8204"/>
    <cellStyle name="40% - Accent1 9 2 5 3 2" xfId="13768"/>
    <cellStyle name="40% - Accent1 9 2 5 3 2 2" xfId="35380"/>
    <cellStyle name="40% - Accent1 9 2 5 3 2 3" xfId="52945"/>
    <cellStyle name="40% - Accent1 9 2 5 3 3" xfId="29846"/>
    <cellStyle name="40% - Accent1 9 2 5 3 4" xfId="52944"/>
    <cellStyle name="40% - Accent1 9 2 5 4" xfId="16215"/>
    <cellStyle name="40% - Accent1 9 2 5 4 2" xfId="37808"/>
    <cellStyle name="40% - Accent1 9 2 5 4 3" xfId="52946"/>
    <cellStyle name="40% - Accent1 9 2 5 5" xfId="19012"/>
    <cellStyle name="40% - Accent1 9 2 5 5 2" xfId="40591"/>
    <cellStyle name="40% - Accent1 9 2 5 6" xfId="21797"/>
    <cellStyle name="40% - Accent1 9 2 5 6 2" xfId="43374"/>
    <cellStyle name="40% - Accent1 9 2 5 7" xfId="24650"/>
    <cellStyle name="40% - Accent1 9 2 5 7 2" xfId="46225"/>
    <cellStyle name="40% - Accent1 9 2 5 8" xfId="10997"/>
    <cellStyle name="40% - Accent1 9 2 5 8 2" xfId="32620"/>
    <cellStyle name="40% - Accent1 9 2 5 9" xfId="5734"/>
    <cellStyle name="40% - Accent1 9 2 6" xfId="2427"/>
    <cellStyle name="40% - Accent1 9 2 6 10" xfId="52947"/>
    <cellStyle name="40% - Accent1 9 2 6 2" xfId="4161"/>
    <cellStyle name="40% - Accent1 9 2 6 2 2" xfId="14274"/>
    <cellStyle name="40% - Accent1 9 2 6 2 2 2" xfId="35886"/>
    <cellStyle name="40% - Accent1 9 2 6 2 3" xfId="8710"/>
    <cellStyle name="40% - Accent1 9 2 6 2 4" xfId="30352"/>
    <cellStyle name="40% - Accent1 9 2 6 2 5" xfId="52948"/>
    <cellStyle name="40% - Accent1 9 2 6 3" xfId="16721"/>
    <cellStyle name="40% - Accent1 9 2 6 3 2" xfId="38314"/>
    <cellStyle name="40% - Accent1 9 2 6 4" xfId="19518"/>
    <cellStyle name="40% - Accent1 9 2 6 4 2" xfId="41097"/>
    <cellStyle name="40% - Accent1 9 2 6 5" xfId="22303"/>
    <cellStyle name="40% - Accent1 9 2 6 5 2" xfId="43880"/>
    <cellStyle name="40% - Accent1 9 2 6 6" xfId="25156"/>
    <cellStyle name="40% - Accent1 9 2 6 6 2" xfId="46731"/>
    <cellStyle name="40% - Accent1 9 2 6 7" xfId="11503"/>
    <cellStyle name="40% - Accent1 9 2 6 7 2" xfId="33126"/>
    <cellStyle name="40% - Accent1 9 2 6 8" xfId="6240"/>
    <cellStyle name="40% - Accent1 9 2 6 9" xfId="27937"/>
    <cellStyle name="40% - Accent1 9 2 7" xfId="3619"/>
    <cellStyle name="40% - Accent1 9 2 7 10" xfId="52949"/>
    <cellStyle name="40% - Accent1 9 2 7 2" xfId="9586"/>
    <cellStyle name="40% - Accent1 9 2 7 2 2" xfId="15148"/>
    <cellStyle name="40% - Accent1 9 2 7 2 2 2" xfId="36760"/>
    <cellStyle name="40% - Accent1 9 2 7 2 3" xfId="31226"/>
    <cellStyle name="40% - Accent1 9 2 7 2 4" xfId="52950"/>
    <cellStyle name="40% - Accent1 9 2 7 3" xfId="17595"/>
    <cellStyle name="40% - Accent1 9 2 7 3 2" xfId="39188"/>
    <cellStyle name="40% - Accent1 9 2 7 4" xfId="20392"/>
    <cellStyle name="40% - Accent1 9 2 7 4 2" xfId="41971"/>
    <cellStyle name="40% - Accent1 9 2 7 5" xfId="23177"/>
    <cellStyle name="40% - Accent1 9 2 7 5 2" xfId="44754"/>
    <cellStyle name="40% - Accent1 9 2 7 6" xfId="26030"/>
    <cellStyle name="40% - Accent1 9 2 7 6 2" xfId="47605"/>
    <cellStyle name="40% - Accent1 9 2 7 7" xfId="12377"/>
    <cellStyle name="40% - Accent1 9 2 7 7 2" xfId="34000"/>
    <cellStyle name="40% - Accent1 9 2 7 8" xfId="7168"/>
    <cellStyle name="40% - Accent1 9 2 7 9" xfId="28811"/>
    <cellStyle name="40% - Accent1 9 2 8" xfId="7675"/>
    <cellStyle name="40% - Accent1 9 2 8 2" xfId="17940"/>
    <cellStyle name="40% - Accent1 9 2 8 2 2" xfId="39533"/>
    <cellStyle name="40% - Accent1 9 2 8 3" xfId="20737"/>
    <cellStyle name="40% - Accent1 9 2 8 3 2" xfId="42316"/>
    <cellStyle name="40% - Accent1 9 2 8 4" xfId="23522"/>
    <cellStyle name="40% - Accent1 9 2 8 4 2" xfId="45099"/>
    <cellStyle name="40% - Accent1 9 2 8 5" xfId="26375"/>
    <cellStyle name="40% - Accent1 9 2 8 5 2" xfId="47950"/>
    <cellStyle name="40% - Accent1 9 2 8 6" xfId="12732"/>
    <cellStyle name="40% - Accent1 9 2 8 6 2" xfId="34345"/>
    <cellStyle name="40% - Accent1 9 2 8 7" xfId="29317"/>
    <cellStyle name="40% - Accent1 9 2 8 8" xfId="52951"/>
    <cellStyle name="40% - Accent1 9 2 9" xfId="10305"/>
    <cellStyle name="40% - Accent1 9 2 9 2" xfId="31930"/>
    <cellStyle name="40% - Accent1 9 3" xfId="401"/>
    <cellStyle name="40% - Accent1 9 3 10" xfId="13242"/>
    <cellStyle name="40% - Accent1 9 3 10 2" xfId="34854"/>
    <cellStyle name="40% - Accent1 9 3 11" xfId="15551"/>
    <cellStyle name="40% - Accent1 9 3 11 2" xfId="37145"/>
    <cellStyle name="40% - Accent1 9 3 12" xfId="18349"/>
    <cellStyle name="40% - Accent1 9 3 12 2" xfId="39928"/>
    <cellStyle name="40% - Accent1 9 3 13" xfId="21132"/>
    <cellStyle name="40% - Accent1 9 3 13 2" xfId="42711"/>
    <cellStyle name="40% - Accent1 9 3 14" xfId="23987"/>
    <cellStyle name="40% - Accent1 9 3 14 2" xfId="45562"/>
    <cellStyle name="40% - Accent1 9 3 15" xfId="9960"/>
    <cellStyle name="40% - Accent1 9 3 15 2" xfId="31600"/>
    <cellStyle name="40% - Accent1 9 3 16" xfId="5203"/>
    <cellStyle name="40% - Accent1 9 3 17" xfId="26903"/>
    <cellStyle name="40% - Accent1 9 3 18" xfId="52952"/>
    <cellStyle name="40% - Accent1 9 3 2" xfId="402"/>
    <cellStyle name="40% - Accent1 9 3 2 10" xfId="18487"/>
    <cellStyle name="40% - Accent1 9 3 2 10 2" xfId="40066"/>
    <cellStyle name="40% - Accent1 9 3 2 11" xfId="21270"/>
    <cellStyle name="40% - Accent1 9 3 2 11 2" xfId="42849"/>
    <cellStyle name="40% - Accent1 9 3 2 12" xfId="24125"/>
    <cellStyle name="40% - Accent1 9 3 2 12 2" xfId="45700"/>
    <cellStyle name="40% - Accent1 9 3 2 13" xfId="10098"/>
    <cellStyle name="40% - Accent1 9 3 2 13 2" xfId="31738"/>
    <cellStyle name="40% - Accent1 9 3 2 14" xfId="5204"/>
    <cellStyle name="40% - Accent1 9 3 2 15" xfId="26904"/>
    <cellStyle name="40% - Accent1 9 3 2 16" xfId="52953"/>
    <cellStyle name="40% - Accent1 9 3 2 2" xfId="2877"/>
    <cellStyle name="40% - Accent1 9 3 2 2 10" xfId="27251"/>
    <cellStyle name="40% - Accent1 9 3 2 2 11" xfId="52954"/>
    <cellStyle name="40% - Accent1 9 3 2 2 2" xfId="4510"/>
    <cellStyle name="40% - Accent1 9 3 2 2 2 10" xfId="52955"/>
    <cellStyle name="40% - Accent1 9 3 2 2 2 2" xfId="9059"/>
    <cellStyle name="40% - Accent1 9 3 2 2 2 2 2" xfId="14623"/>
    <cellStyle name="40% - Accent1 9 3 2 2 2 2 2 2" xfId="36235"/>
    <cellStyle name="40% - Accent1 9 3 2 2 2 2 2 3" xfId="52957"/>
    <cellStyle name="40% - Accent1 9 3 2 2 2 2 3" xfId="30701"/>
    <cellStyle name="40% - Accent1 9 3 2 2 2 2 4" xfId="52956"/>
    <cellStyle name="40% - Accent1 9 3 2 2 2 3" xfId="17070"/>
    <cellStyle name="40% - Accent1 9 3 2 2 2 3 2" xfId="38663"/>
    <cellStyle name="40% - Accent1 9 3 2 2 2 3 2 2" xfId="52959"/>
    <cellStyle name="40% - Accent1 9 3 2 2 2 3 3" xfId="52958"/>
    <cellStyle name="40% - Accent1 9 3 2 2 2 4" xfId="19867"/>
    <cellStyle name="40% - Accent1 9 3 2 2 2 4 2" xfId="41446"/>
    <cellStyle name="40% - Accent1 9 3 2 2 2 4 3" xfId="52960"/>
    <cellStyle name="40% - Accent1 9 3 2 2 2 5" xfId="22652"/>
    <cellStyle name="40% - Accent1 9 3 2 2 2 5 2" xfId="44229"/>
    <cellStyle name="40% - Accent1 9 3 2 2 2 6" xfId="25505"/>
    <cellStyle name="40% - Accent1 9 3 2 2 2 6 2" xfId="47080"/>
    <cellStyle name="40% - Accent1 9 3 2 2 2 7" xfId="11852"/>
    <cellStyle name="40% - Accent1 9 3 2 2 2 7 2" xfId="33475"/>
    <cellStyle name="40% - Accent1 9 3 2 2 2 8" xfId="6638"/>
    <cellStyle name="40% - Accent1 9 3 2 2 2 9" xfId="28286"/>
    <cellStyle name="40% - Accent1 9 3 2 2 3" xfId="8024"/>
    <cellStyle name="40% - Accent1 9 3 2 2 3 2" xfId="13588"/>
    <cellStyle name="40% - Accent1 9 3 2 2 3 2 2" xfId="35200"/>
    <cellStyle name="40% - Accent1 9 3 2 2 3 2 3" xfId="52962"/>
    <cellStyle name="40% - Accent1 9 3 2 2 3 3" xfId="29666"/>
    <cellStyle name="40% - Accent1 9 3 2 2 3 4" xfId="52961"/>
    <cellStyle name="40% - Accent1 9 3 2 2 4" xfId="16035"/>
    <cellStyle name="40% - Accent1 9 3 2 2 4 2" xfId="37628"/>
    <cellStyle name="40% - Accent1 9 3 2 2 4 2 2" xfId="52964"/>
    <cellStyle name="40% - Accent1 9 3 2 2 4 3" xfId="52963"/>
    <cellStyle name="40% - Accent1 9 3 2 2 5" xfId="18832"/>
    <cellStyle name="40% - Accent1 9 3 2 2 5 2" xfId="40411"/>
    <cellStyle name="40% - Accent1 9 3 2 2 5 3" xfId="52965"/>
    <cellStyle name="40% - Accent1 9 3 2 2 6" xfId="21615"/>
    <cellStyle name="40% - Accent1 9 3 2 2 6 2" xfId="43194"/>
    <cellStyle name="40% - Accent1 9 3 2 2 7" xfId="24470"/>
    <cellStyle name="40% - Accent1 9 3 2 2 7 2" xfId="46045"/>
    <cellStyle name="40% - Accent1 9 3 2 2 8" xfId="10817"/>
    <cellStyle name="40% - Accent1 9 3 2 2 8 2" xfId="32440"/>
    <cellStyle name="40% - Accent1 9 3 2 2 9" xfId="5554"/>
    <cellStyle name="40% - Accent1 9 3 2 3" xfId="3255"/>
    <cellStyle name="40% - Accent1 9 3 2 3 10" xfId="27596"/>
    <cellStyle name="40% - Accent1 9 3 2 3 11" xfId="52966"/>
    <cellStyle name="40% - Accent1 9 3 2 3 2" xfId="4855"/>
    <cellStyle name="40% - Accent1 9 3 2 3 2 10" xfId="52967"/>
    <cellStyle name="40% - Accent1 9 3 2 3 2 2" xfId="9404"/>
    <cellStyle name="40% - Accent1 9 3 2 3 2 2 2" xfId="14968"/>
    <cellStyle name="40% - Accent1 9 3 2 3 2 2 2 2" xfId="36580"/>
    <cellStyle name="40% - Accent1 9 3 2 3 2 2 3" xfId="31046"/>
    <cellStyle name="40% - Accent1 9 3 2 3 2 2 4" xfId="52968"/>
    <cellStyle name="40% - Accent1 9 3 2 3 2 3" xfId="17415"/>
    <cellStyle name="40% - Accent1 9 3 2 3 2 3 2" xfId="39008"/>
    <cellStyle name="40% - Accent1 9 3 2 3 2 4" xfId="20212"/>
    <cellStyle name="40% - Accent1 9 3 2 3 2 4 2" xfId="41791"/>
    <cellStyle name="40% - Accent1 9 3 2 3 2 5" xfId="22997"/>
    <cellStyle name="40% - Accent1 9 3 2 3 2 5 2" xfId="44574"/>
    <cellStyle name="40% - Accent1 9 3 2 3 2 6" xfId="25850"/>
    <cellStyle name="40% - Accent1 9 3 2 3 2 6 2" xfId="47425"/>
    <cellStyle name="40% - Accent1 9 3 2 3 2 7" xfId="12197"/>
    <cellStyle name="40% - Accent1 9 3 2 3 2 7 2" xfId="33820"/>
    <cellStyle name="40% - Accent1 9 3 2 3 2 8" xfId="6985"/>
    <cellStyle name="40% - Accent1 9 3 2 3 2 9" xfId="28631"/>
    <cellStyle name="40% - Accent1 9 3 2 3 3" xfId="8369"/>
    <cellStyle name="40% - Accent1 9 3 2 3 3 2" xfId="13933"/>
    <cellStyle name="40% - Accent1 9 3 2 3 3 2 2" xfId="35545"/>
    <cellStyle name="40% - Accent1 9 3 2 3 3 2 3" xfId="52970"/>
    <cellStyle name="40% - Accent1 9 3 2 3 3 3" xfId="30011"/>
    <cellStyle name="40% - Accent1 9 3 2 3 3 4" xfId="52969"/>
    <cellStyle name="40% - Accent1 9 3 2 3 4" xfId="16380"/>
    <cellStyle name="40% - Accent1 9 3 2 3 4 2" xfId="37973"/>
    <cellStyle name="40% - Accent1 9 3 2 3 4 3" xfId="52971"/>
    <cellStyle name="40% - Accent1 9 3 2 3 5" xfId="19177"/>
    <cellStyle name="40% - Accent1 9 3 2 3 5 2" xfId="40756"/>
    <cellStyle name="40% - Accent1 9 3 2 3 6" xfId="21962"/>
    <cellStyle name="40% - Accent1 9 3 2 3 6 2" xfId="43539"/>
    <cellStyle name="40% - Accent1 9 3 2 3 7" xfId="24815"/>
    <cellStyle name="40% - Accent1 9 3 2 3 7 2" xfId="46390"/>
    <cellStyle name="40% - Accent1 9 3 2 3 8" xfId="11162"/>
    <cellStyle name="40% - Accent1 9 3 2 3 8 2" xfId="32785"/>
    <cellStyle name="40% - Accent1 9 3 2 3 9" xfId="5899"/>
    <cellStyle name="40% - Accent1 9 3 2 4" xfId="2431"/>
    <cellStyle name="40% - Accent1 9 3 2 4 10" xfId="52972"/>
    <cellStyle name="40% - Accent1 9 3 2 4 2" xfId="4165"/>
    <cellStyle name="40% - Accent1 9 3 2 4 2 2" xfId="14278"/>
    <cellStyle name="40% - Accent1 9 3 2 4 2 2 2" xfId="35890"/>
    <cellStyle name="40% - Accent1 9 3 2 4 2 3" xfId="8714"/>
    <cellStyle name="40% - Accent1 9 3 2 4 2 4" xfId="30356"/>
    <cellStyle name="40% - Accent1 9 3 2 4 2 5" xfId="52973"/>
    <cellStyle name="40% - Accent1 9 3 2 4 3" xfId="16725"/>
    <cellStyle name="40% - Accent1 9 3 2 4 3 2" xfId="38318"/>
    <cellStyle name="40% - Accent1 9 3 2 4 4" xfId="19522"/>
    <cellStyle name="40% - Accent1 9 3 2 4 4 2" xfId="41101"/>
    <cellStyle name="40% - Accent1 9 3 2 4 5" xfId="22307"/>
    <cellStyle name="40% - Accent1 9 3 2 4 5 2" xfId="43884"/>
    <cellStyle name="40% - Accent1 9 3 2 4 6" xfId="25160"/>
    <cellStyle name="40% - Accent1 9 3 2 4 6 2" xfId="46735"/>
    <cellStyle name="40% - Accent1 9 3 2 4 7" xfId="11507"/>
    <cellStyle name="40% - Accent1 9 3 2 4 7 2" xfId="33130"/>
    <cellStyle name="40% - Accent1 9 3 2 4 8" xfId="6244"/>
    <cellStyle name="40% - Accent1 9 3 2 4 9" xfId="27941"/>
    <cellStyle name="40% - Accent1 9 3 2 5" xfId="3623"/>
    <cellStyle name="40% - Accent1 9 3 2 5 10" xfId="52974"/>
    <cellStyle name="40% - Accent1 9 3 2 5 2" xfId="9751"/>
    <cellStyle name="40% - Accent1 9 3 2 5 2 2" xfId="15313"/>
    <cellStyle name="40% - Accent1 9 3 2 5 2 2 2" xfId="36925"/>
    <cellStyle name="40% - Accent1 9 3 2 5 2 3" xfId="31391"/>
    <cellStyle name="40% - Accent1 9 3 2 5 2 4" xfId="52975"/>
    <cellStyle name="40% - Accent1 9 3 2 5 3" xfId="17760"/>
    <cellStyle name="40% - Accent1 9 3 2 5 3 2" xfId="39353"/>
    <cellStyle name="40% - Accent1 9 3 2 5 4" xfId="20557"/>
    <cellStyle name="40% - Accent1 9 3 2 5 4 2" xfId="42136"/>
    <cellStyle name="40% - Accent1 9 3 2 5 5" xfId="23342"/>
    <cellStyle name="40% - Accent1 9 3 2 5 5 2" xfId="44919"/>
    <cellStyle name="40% - Accent1 9 3 2 5 6" xfId="26195"/>
    <cellStyle name="40% - Accent1 9 3 2 5 6 2" xfId="47770"/>
    <cellStyle name="40% - Accent1 9 3 2 5 7" xfId="12542"/>
    <cellStyle name="40% - Accent1 9 3 2 5 7 2" xfId="34165"/>
    <cellStyle name="40% - Accent1 9 3 2 5 8" xfId="7333"/>
    <cellStyle name="40% - Accent1 9 3 2 5 9" xfId="28976"/>
    <cellStyle name="40% - Accent1 9 3 2 6" xfId="7679"/>
    <cellStyle name="40% - Accent1 9 3 2 6 2" xfId="18105"/>
    <cellStyle name="40% - Accent1 9 3 2 6 2 2" xfId="39698"/>
    <cellStyle name="40% - Accent1 9 3 2 6 3" xfId="20902"/>
    <cellStyle name="40% - Accent1 9 3 2 6 3 2" xfId="42481"/>
    <cellStyle name="40% - Accent1 9 3 2 6 4" xfId="23687"/>
    <cellStyle name="40% - Accent1 9 3 2 6 4 2" xfId="45264"/>
    <cellStyle name="40% - Accent1 9 3 2 6 5" xfId="26540"/>
    <cellStyle name="40% - Accent1 9 3 2 6 5 2" xfId="48115"/>
    <cellStyle name="40% - Accent1 9 3 2 6 6" xfId="12897"/>
    <cellStyle name="40% - Accent1 9 3 2 6 6 2" xfId="34510"/>
    <cellStyle name="40% - Accent1 9 3 2 6 7" xfId="29321"/>
    <cellStyle name="40% - Accent1 9 3 2 6 8" xfId="52976"/>
    <cellStyle name="40% - Accent1 9 3 2 7" xfId="10470"/>
    <cellStyle name="40% - Accent1 9 3 2 7 2" xfId="32095"/>
    <cellStyle name="40% - Accent1 9 3 2 8" xfId="13243"/>
    <cellStyle name="40% - Accent1 9 3 2 8 2" xfId="34855"/>
    <cellStyle name="40% - Accent1 9 3 2 9" xfId="15689"/>
    <cellStyle name="40% - Accent1 9 3 2 9 2" xfId="37283"/>
    <cellStyle name="40% - Accent1 9 3 3" xfId="403"/>
    <cellStyle name="40% - Accent1 9 3 3 10" xfId="18579"/>
    <cellStyle name="40% - Accent1 9 3 3 10 2" xfId="40158"/>
    <cellStyle name="40% - Accent1 9 3 3 11" xfId="21362"/>
    <cellStyle name="40% - Accent1 9 3 3 11 2" xfId="42941"/>
    <cellStyle name="40% - Accent1 9 3 3 12" xfId="24217"/>
    <cellStyle name="40% - Accent1 9 3 3 12 2" xfId="45792"/>
    <cellStyle name="40% - Accent1 9 3 3 13" xfId="10190"/>
    <cellStyle name="40% - Accent1 9 3 3 13 2" xfId="31830"/>
    <cellStyle name="40% - Accent1 9 3 3 14" xfId="5205"/>
    <cellStyle name="40% - Accent1 9 3 3 15" xfId="26905"/>
    <cellStyle name="40% - Accent1 9 3 3 16" xfId="52977"/>
    <cellStyle name="40% - Accent1 9 3 3 2" xfId="2969"/>
    <cellStyle name="40% - Accent1 9 3 3 2 10" xfId="27343"/>
    <cellStyle name="40% - Accent1 9 3 3 2 11" xfId="52978"/>
    <cellStyle name="40% - Accent1 9 3 3 2 2" xfId="4602"/>
    <cellStyle name="40% - Accent1 9 3 3 2 2 10" xfId="52979"/>
    <cellStyle name="40% - Accent1 9 3 3 2 2 2" xfId="9151"/>
    <cellStyle name="40% - Accent1 9 3 3 2 2 2 2" xfId="14715"/>
    <cellStyle name="40% - Accent1 9 3 3 2 2 2 2 2" xfId="36327"/>
    <cellStyle name="40% - Accent1 9 3 3 2 2 2 3" xfId="30793"/>
    <cellStyle name="40% - Accent1 9 3 3 2 2 2 4" xfId="52980"/>
    <cellStyle name="40% - Accent1 9 3 3 2 2 3" xfId="17162"/>
    <cellStyle name="40% - Accent1 9 3 3 2 2 3 2" xfId="38755"/>
    <cellStyle name="40% - Accent1 9 3 3 2 2 4" xfId="19959"/>
    <cellStyle name="40% - Accent1 9 3 3 2 2 4 2" xfId="41538"/>
    <cellStyle name="40% - Accent1 9 3 3 2 2 5" xfId="22744"/>
    <cellStyle name="40% - Accent1 9 3 3 2 2 5 2" xfId="44321"/>
    <cellStyle name="40% - Accent1 9 3 3 2 2 6" xfId="25597"/>
    <cellStyle name="40% - Accent1 9 3 3 2 2 6 2" xfId="47172"/>
    <cellStyle name="40% - Accent1 9 3 3 2 2 7" xfId="11944"/>
    <cellStyle name="40% - Accent1 9 3 3 2 2 7 2" xfId="33567"/>
    <cellStyle name="40% - Accent1 9 3 3 2 2 8" xfId="6730"/>
    <cellStyle name="40% - Accent1 9 3 3 2 2 9" xfId="28378"/>
    <cellStyle name="40% - Accent1 9 3 3 2 3" xfId="8116"/>
    <cellStyle name="40% - Accent1 9 3 3 2 3 2" xfId="13680"/>
    <cellStyle name="40% - Accent1 9 3 3 2 3 2 2" xfId="35292"/>
    <cellStyle name="40% - Accent1 9 3 3 2 3 2 3" xfId="52982"/>
    <cellStyle name="40% - Accent1 9 3 3 2 3 3" xfId="29758"/>
    <cellStyle name="40% - Accent1 9 3 3 2 3 4" xfId="52981"/>
    <cellStyle name="40% - Accent1 9 3 3 2 4" xfId="16127"/>
    <cellStyle name="40% - Accent1 9 3 3 2 4 2" xfId="37720"/>
    <cellStyle name="40% - Accent1 9 3 3 2 4 3" xfId="52983"/>
    <cellStyle name="40% - Accent1 9 3 3 2 5" xfId="18924"/>
    <cellStyle name="40% - Accent1 9 3 3 2 5 2" xfId="40503"/>
    <cellStyle name="40% - Accent1 9 3 3 2 6" xfId="21707"/>
    <cellStyle name="40% - Accent1 9 3 3 2 6 2" xfId="43286"/>
    <cellStyle name="40% - Accent1 9 3 3 2 7" xfId="24562"/>
    <cellStyle name="40% - Accent1 9 3 3 2 7 2" xfId="46137"/>
    <cellStyle name="40% - Accent1 9 3 3 2 8" xfId="10909"/>
    <cellStyle name="40% - Accent1 9 3 3 2 8 2" xfId="32532"/>
    <cellStyle name="40% - Accent1 9 3 3 2 9" xfId="5646"/>
    <cellStyle name="40% - Accent1 9 3 3 3" xfId="3347"/>
    <cellStyle name="40% - Accent1 9 3 3 3 10" xfId="27688"/>
    <cellStyle name="40% - Accent1 9 3 3 3 11" xfId="52984"/>
    <cellStyle name="40% - Accent1 9 3 3 3 2" xfId="4947"/>
    <cellStyle name="40% - Accent1 9 3 3 3 2 10" xfId="52985"/>
    <cellStyle name="40% - Accent1 9 3 3 3 2 2" xfId="9496"/>
    <cellStyle name="40% - Accent1 9 3 3 3 2 2 2" xfId="15060"/>
    <cellStyle name="40% - Accent1 9 3 3 3 2 2 2 2" xfId="36672"/>
    <cellStyle name="40% - Accent1 9 3 3 3 2 2 3" xfId="31138"/>
    <cellStyle name="40% - Accent1 9 3 3 3 2 3" xfId="17507"/>
    <cellStyle name="40% - Accent1 9 3 3 3 2 3 2" xfId="39100"/>
    <cellStyle name="40% - Accent1 9 3 3 3 2 4" xfId="20304"/>
    <cellStyle name="40% - Accent1 9 3 3 3 2 4 2" xfId="41883"/>
    <cellStyle name="40% - Accent1 9 3 3 3 2 5" xfId="23089"/>
    <cellStyle name="40% - Accent1 9 3 3 3 2 5 2" xfId="44666"/>
    <cellStyle name="40% - Accent1 9 3 3 3 2 6" xfId="25942"/>
    <cellStyle name="40% - Accent1 9 3 3 3 2 6 2" xfId="47517"/>
    <cellStyle name="40% - Accent1 9 3 3 3 2 7" xfId="12289"/>
    <cellStyle name="40% - Accent1 9 3 3 3 2 7 2" xfId="33912"/>
    <cellStyle name="40% - Accent1 9 3 3 3 2 8" xfId="7077"/>
    <cellStyle name="40% - Accent1 9 3 3 3 2 9" xfId="28723"/>
    <cellStyle name="40% - Accent1 9 3 3 3 3" xfId="8461"/>
    <cellStyle name="40% - Accent1 9 3 3 3 3 2" xfId="14025"/>
    <cellStyle name="40% - Accent1 9 3 3 3 3 2 2" xfId="35637"/>
    <cellStyle name="40% - Accent1 9 3 3 3 3 3" xfId="30103"/>
    <cellStyle name="40% - Accent1 9 3 3 3 4" xfId="16472"/>
    <cellStyle name="40% - Accent1 9 3 3 3 4 2" xfId="38065"/>
    <cellStyle name="40% - Accent1 9 3 3 3 5" xfId="19269"/>
    <cellStyle name="40% - Accent1 9 3 3 3 5 2" xfId="40848"/>
    <cellStyle name="40% - Accent1 9 3 3 3 6" xfId="22054"/>
    <cellStyle name="40% - Accent1 9 3 3 3 6 2" xfId="43631"/>
    <cellStyle name="40% - Accent1 9 3 3 3 7" xfId="24907"/>
    <cellStyle name="40% - Accent1 9 3 3 3 7 2" xfId="46482"/>
    <cellStyle name="40% - Accent1 9 3 3 3 8" xfId="11254"/>
    <cellStyle name="40% - Accent1 9 3 3 3 8 2" xfId="32877"/>
    <cellStyle name="40% - Accent1 9 3 3 3 9" xfId="5991"/>
    <cellStyle name="40% - Accent1 9 3 3 4" xfId="2432"/>
    <cellStyle name="40% - Accent1 9 3 3 4 10" xfId="52986"/>
    <cellStyle name="40% - Accent1 9 3 3 4 2" xfId="4166"/>
    <cellStyle name="40% - Accent1 9 3 3 4 2 2" xfId="14279"/>
    <cellStyle name="40% - Accent1 9 3 3 4 2 2 2" xfId="35891"/>
    <cellStyle name="40% - Accent1 9 3 3 4 2 3" xfId="8715"/>
    <cellStyle name="40% - Accent1 9 3 3 4 2 4" xfId="30357"/>
    <cellStyle name="40% - Accent1 9 3 3 4 2 5" xfId="52987"/>
    <cellStyle name="40% - Accent1 9 3 3 4 3" xfId="16726"/>
    <cellStyle name="40% - Accent1 9 3 3 4 3 2" xfId="38319"/>
    <cellStyle name="40% - Accent1 9 3 3 4 4" xfId="19523"/>
    <cellStyle name="40% - Accent1 9 3 3 4 4 2" xfId="41102"/>
    <cellStyle name="40% - Accent1 9 3 3 4 5" xfId="22308"/>
    <cellStyle name="40% - Accent1 9 3 3 4 5 2" xfId="43885"/>
    <cellStyle name="40% - Accent1 9 3 3 4 6" xfId="25161"/>
    <cellStyle name="40% - Accent1 9 3 3 4 6 2" xfId="46736"/>
    <cellStyle name="40% - Accent1 9 3 3 4 7" xfId="11508"/>
    <cellStyle name="40% - Accent1 9 3 3 4 7 2" xfId="33131"/>
    <cellStyle name="40% - Accent1 9 3 3 4 8" xfId="6245"/>
    <cellStyle name="40% - Accent1 9 3 3 4 9" xfId="27942"/>
    <cellStyle name="40% - Accent1 9 3 3 5" xfId="3624"/>
    <cellStyle name="40% - Accent1 9 3 3 5 10" xfId="52988"/>
    <cellStyle name="40% - Accent1 9 3 3 5 2" xfId="9843"/>
    <cellStyle name="40% - Accent1 9 3 3 5 2 2" xfId="15405"/>
    <cellStyle name="40% - Accent1 9 3 3 5 2 2 2" xfId="37017"/>
    <cellStyle name="40% - Accent1 9 3 3 5 2 3" xfId="31483"/>
    <cellStyle name="40% - Accent1 9 3 3 5 3" xfId="17852"/>
    <cellStyle name="40% - Accent1 9 3 3 5 3 2" xfId="39445"/>
    <cellStyle name="40% - Accent1 9 3 3 5 4" xfId="20649"/>
    <cellStyle name="40% - Accent1 9 3 3 5 4 2" xfId="42228"/>
    <cellStyle name="40% - Accent1 9 3 3 5 5" xfId="23434"/>
    <cellStyle name="40% - Accent1 9 3 3 5 5 2" xfId="45011"/>
    <cellStyle name="40% - Accent1 9 3 3 5 6" xfId="26287"/>
    <cellStyle name="40% - Accent1 9 3 3 5 6 2" xfId="47862"/>
    <cellStyle name="40% - Accent1 9 3 3 5 7" xfId="12634"/>
    <cellStyle name="40% - Accent1 9 3 3 5 7 2" xfId="34257"/>
    <cellStyle name="40% - Accent1 9 3 3 5 8" xfId="7425"/>
    <cellStyle name="40% - Accent1 9 3 3 5 9" xfId="29068"/>
    <cellStyle name="40% - Accent1 9 3 3 6" xfId="7680"/>
    <cellStyle name="40% - Accent1 9 3 3 6 2" xfId="18197"/>
    <cellStyle name="40% - Accent1 9 3 3 6 2 2" xfId="39790"/>
    <cellStyle name="40% - Accent1 9 3 3 6 3" xfId="20994"/>
    <cellStyle name="40% - Accent1 9 3 3 6 3 2" xfId="42573"/>
    <cellStyle name="40% - Accent1 9 3 3 6 4" xfId="23779"/>
    <cellStyle name="40% - Accent1 9 3 3 6 4 2" xfId="45356"/>
    <cellStyle name="40% - Accent1 9 3 3 6 5" xfId="26632"/>
    <cellStyle name="40% - Accent1 9 3 3 6 5 2" xfId="48207"/>
    <cellStyle name="40% - Accent1 9 3 3 6 6" xfId="12989"/>
    <cellStyle name="40% - Accent1 9 3 3 6 6 2" xfId="34602"/>
    <cellStyle name="40% - Accent1 9 3 3 6 7" xfId="29322"/>
    <cellStyle name="40% - Accent1 9 3 3 7" xfId="10562"/>
    <cellStyle name="40% - Accent1 9 3 3 7 2" xfId="32187"/>
    <cellStyle name="40% - Accent1 9 3 3 8" xfId="13244"/>
    <cellStyle name="40% - Accent1 9 3 3 8 2" xfId="34856"/>
    <cellStyle name="40% - Accent1 9 3 3 9" xfId="15781"/>
    <cellStyle name="40% - Accent1 9 3 3 9 2" xfId="37375"/>
    <cellStyle name="40% - Accent1 9 3 4" xfId="2739"/>
    <cellStyle name="40% - Accent1 9 3 4 10" xfId="27113"/>
    <cellStyle name="40% - Accent1 9 3 4 11" xfId="52989"/>
    <cellStyle name="40% - Accent1 9 3 4 2" xfId="4372"/>
    <cellStyle name="40% - Accent1 9 3 4 2 10" xfId="52990"/>
    <cellStyle name="40% - Accent1 9 3 4 2 2" xfId="8921"/>
    <cellStyle name="40% - Accent1 9 3 4 2 2 2" xfId="14485"/>
    <cellStyle name="40% - Accent1 9 3 4 2 2 2 2" xfId="36097"/>
    <cellStyle name="40% - Accent1 9 3 4 2 2 3" xfId="30563"/>
    <cellStyle name="40% - Accent1 9 3 4 2 2 4" xfId="52991"/>
    <cellStyle name="40% - Accent1 9 3 4 2 3" xfId="16932"/>
    <cellStyle name="40% - Accent1 9 3 4 2 3 2" xfId="38525"/>
    <cellStyle name="40% - Accent1 9 3 4 2 4" xfId="19729"/>
    <cellStyle name="40% - Accent1 9 3 4 2 4 2" xfId="41308"/>
    <cellStyle name="40% - Accent1 9 3 4 2 5" xfId="22514"/>
    <cellStyle name="40% - Accent1 9 3 4 2 5 2" xfId="44091"/>
    <cellStyle name="40% - Accent1 9 3 4 2 6" xfId="25367"/>
    <cellStyle name="40% - Accent1 9 3 4 2 6 2" xfId="46942"/>
    <cellStyle name="40% - Accent1 9 3 4 2 7" xfId="11714"/>
    <cellStyle name="40% - Accent1 9 3 4 2 7 2" xfId="33337"/>
    <cellStyle name="40% - Accent1 9 3 4 2 8" xfId="6500"/>
    <cellStyle name="40% - Accent1 9 3 4 2 9" xfId="28148"/>
    <cellStyle name="40% - Accent1 9 3 4 3" xfId="7886"/>
    <cellStyle name="40% - Accent1 9 3 4 3 2" xfId="13450"/>
    <cellStyle name="40% - Accent1 9 3 4 3 2 2" xfId="35062"/>
    <cellStyle name="40% - Accent1 9 3 4 3 2 3" xfId="52993"/>
    <cellStyle name="40% - Accent1 9 3 4 3 3" xfId="29528"/>
    <cellStyle name="40% - Accent1 9 3 4 3 4" xfId="52992"/>
    <cellStyle name="40% - Accent1 9 3 4 4" xfId="15897"/>
    <cellStyle name="40% - Accent1 9 3 4 4 2" xfId="37490"/>
    <cellStyle name="40% - Accent1 9 3 4 4 3" xfId="52994"/>
    <cellStyle name="40% - Accent1 9 3 4 5" xfId="18694"/>
    <cellStyle name="40% - Accent1 9 3 4 5 2" xfId="40273"/>
    <cellStyle name="40% - Accent1 9 3 4 6" xfId="21477"/>
    <cellStyle name="40% - Accent1 9 3 4 6 2" xfId="43056"/>
    <cellStyle name="40% - Accent1 9 3 4 7" xfId="24332"/>
    <cellStyle name="40% - Accent1 9 3 4 7 2" xfId="45907"/>
    <cellStyle name="40% - Accent1 9 3 4 8" xfId="10679"/>
    <cellStyle name="40% - Accent1 9 3 4 8 2" xfId="32302"/>
    <cellStyle name="40% - Accent1 9 3 4 9" xfId="5416"/>
    <cellStyle name="40% - Accent1 9 3 5" xfId="3097"/>
    <cellStyle name="40% - Accent1 9 3 5 10" xfId="27458"/>
    <cellStyle name="40% - Accent1 9 3 5 11" xfId="52995"/>
    <cellStyle name="40% - Accent1 9 3 5 2" xfId="4717"/>
    <cellStyle name="40% - Accent1 9 3 5 2 10" xfId="52996"/>
    <cellStyle name="40% - Accent1 9 3 5 2 2" xfId="9266"/>
    <cellStyle name="40% - Accent1 9 3 5 2 2 2" xfId="14830"/>
    <cellStyle name="40% - Accent1 9 3 5 2 2 2 2" xfId="36442"/>
    <cellStyle name="40% - Accent1 9 3 5 2 2 3" xfId="30908"/>
    <cellStyle name="40% - Accent1 9 3 5 2 3" xfId="17277"/>
    <cellStyle name="40% - Accent1 9 3 5 2 3 2" xfId="38870"/>
    <cellStyle name="40% - Accent1 9 3 5 2 4" xfId="20074"/>
    <cellStyle name="40% - Accent1 9 3 5 2 4 2" xfId="41653"/>
    <cellStyle name="40% - Accent1 9 3 5 2 5" xfId="22859"/>
    <cellStyle name="40% - Accent1 9 3 5 2 5 2" xfId="44436"/>
    <cellStyle name="40% - Accent1 9 3 5 2 6" xfId="25712"/>
    <cellStyle name="40% - Accent1 9 3 5 2 6 2" xfId="47287"/>
    <cellStyle name="40% - Accent1 9 3 5 2 7" xfId="12059"/>
    <cellStyle name="40% - Accent1 9 3 5 2 7 2" xfId="33682"/>
    <cellStyle name="40% - Accent1 9 3 5 2 8" xfId="6847"/>
    <cellStyle name="40% - Accent1 9 3 5 2 9" xfId="28493"/>
    <cellStyle name="40% - Accent1 9 3 5 3" xfId="8231"/>
    <cellStyle name="40% - Accent1 9 3 5 3 2" xfId="13795"/>
    <cellStyle name="40% - Accent1 9 3 5 3 2 2" xfId="35407"/>
    <cellStyle name="40% - Accent1 9 3 5 3 3" xfId="29873"/>
    <cellStyle name="40% - Accent1 9 3 5 4" xfId="16242"/>
    <cellStyle name="40% - Accent1 9 3 5 4 2" xfId="37835"/>
    <cellStyle name="40% - Accent1 9 3 5 5" xfId="19039"/>
    <cellStyle name="40% - Accent1 9 3 5 5 2" xfId="40618"/>
    <cellStyle name="40% - Accent1 9 3 5 6" xfId="21824"/>
    <cellStyle name="40% - Accent1 9 3 5 6 2" xfId="43401"/>
    <cellStyle name="40% - Accent1 9 3 5 7" xfId="24677"/>
    <cellStyle name="40% - Accent1 9 3 5 7 2" xfId="46252"/>
    <cellStyle name="40% - Accent1 9 3 5 8" xfId="11024"/>
    <cellStyle name="40% - Accent1 9 3 5 8 2" xfId="32647"/>
    <cellStyle name="40% - Accent1 9 3 5 9" xfId="5761"/>
    <cellStyle name="40% - Accent1 9 3 6" xfId="2430"/>
    <cellStyle name="40% - Accent1 9 3 6 10" xfId="52997"/>
    <cellStyle name="40% - Accent1 9 3 6 2" xfId="4164"/>
    <cellStyle name="40% - Accent1 9 3 6 2 2" xfId="14277"/>
    <cellStyle name="40% - Accent1 9 3 6 2 2 2" xfId="35889"/>
    <cellStyle name="40% - Accent1 9 3 6 2 3" xfId="8713"/>
    <cellStyle name="40% - Accent1 9 3 6 2 4" xfId="30355"/>
    <cellStyle name="40% - Accent1 9 3 6 2 5" xfId="52998"/>
    <cellStyle name="40% - Accent1 9 3 6 3" xfId="16724"/>
    <cellStyle name="40% - Accent1 9 3 6 3 2" xfId="38317"/>
    <cellStyle name="40% - Accent1 9 3 6 4" xfId="19521"/>
    <cellStyle name="40% - Accent1 9 3 6 4 2" xfId="41100"/>
    <cellStyle name="40% - Accent1 9 3 6 5" xfId="22306"/>
    <cellStyle name="40% - Accent1 9 3 6 5 2" xfId="43883"/>
    <cellStyle name="40% - Accent1 9 3 6 6" xfId="25159"/>
    <cellStyle name="40% - Accent1 9 3 6 6 2" xfId="46734"/>
    <cellStyle name="40% - Accent1 9 3 6 7" xfId="11506"/>
    <cellStyle name="40% - Accent1 9 3 6 7 2" xfId="33129"/>
    <cellStyle name="40% - Accent1 9 3 6 8" xfId="6243"/>
    <cellStyle name="40% - Accent1 9 3 6 9" xfId="27940"/>
    <cellStyle name="40% - Accent1 9 3 7" xfId="3622"/>
    <cellStyle name="40% - Accent1 9 3 7 10" xfId="52999"/>
    <cellStyle name="40% - Accent1 9 3 7 2" xfId="9613"/>
    <cellStyle name="40% - Accent1 9 3 7 2 2" xfId="15175"/>
    <cellStyle name="40% - Accent1 9 3 7 2 2 2" xfId="36787"/>
    <cellStyle name="40% - Accent1 9 3 7 2 3" xfId="31253"/>
    <cellStyle name="40% - Accent1 9 3 7 3" xfId="17622"/>
    <cellStyle name="40% - Accent1 9 3 7 3 2" xfId="39215"/>
    <cellStyle name="40% - Accent1 9 3 7 4" xfId="20419"/>
    <cellStyle name="40% - Accent1 9 3 7 4 2" xfId="41998"/>
    <cellStyle name="40% - Accent1 9 3 7 5" xfId="23204"/>
    <cellStyle name="40% - Accent1 9 3 7 5 2" xfId="44781"/>
    <cellStyle name="40% - Accent1 9 3 7 6" xfId="26057"/>
    <cellStyle name="40% - Accent1 9 3 7 6 2" xfId="47632"/>
    <cellStyle name="40% - Accent1 9 3 7 7" xfId="12404"/>
    <cellStyle name="40% - Accent1 9 3 7 7 2" xfId="34027"/>
    <cellStyle name="40% - Accent1 9 3 7 8" xfId="7195"/>
    <cellStyle name="40% - Accent1 9 3 7 9" xfId="28838"/>
    <cellStyle name="40% - Accent1 9 3 8" xfId="7678"/>
    <cellStyle name="40% - Accent1 9 3 8 2" xfId="17967"/>
    <cellStyle name="40% - Accent1 9 3 8 2 2" xfId="39560"/>
    <cellStyle name="40% - Accent1 9 3 8 3" xfId="20764"/>
    <cellStyle name="40% - Accent1 9 3 8 3 2" xfId="42343"/>
    <cellStyle name="40% - Accent1 9 3 8 4" xfId="23549"/>
    <cellStyle name="40% - Accent1 9 3 8 4 2" xfId="45126"/>
    <cellStyle name="40% - Accent1 9 3 8 5" xfId="26402"/>
    <cellStyle name="40% - Accent1 9 3 8 5 2" xfId="47977"/>
    <cellStyle name="40% - Accent1 9 3 8 6" xfId="12759"/>
    <cellStyle name="40% - Accent1 9 3 8 6 2" xfId="34372"/>
    <cellStyle name="40% - Accent1 9 3 8 7" xfId="29320"/>
    <cellStyle name="40% - Accent1 9 3 9" xfId="10332"/>
    <cellStyle name="40% - Accent1 9 3 9 2" xfId="31957"/>
    <cellStyle name="40% - Accent1 9 4" xfId="404"/>
    <cellStyle name="40% - Accent1 9 4 10" xfId="13245"/>
    <cellStyle name="40% - Accent1 9 4 10 2" xfId="34857"/>
    <cellStyle name="40% - Accent1 9 4 11" xfId="15575"/>
    <cellStyle name="40% - Accent1 9 4 11 2" xfId="37169"/>
    <cellStyle name="40% - Accent1 9 4 12" xfId="18373"/>
    <cellStyle name="40% - Accent1 9 4 12 2" xfId="39952"/>
    <cellStyle name="40% - Accent1 9 4 13" xfId="21156"/>
    <cellStyle name="40% - Accent1 9 4 13 2" xfId="42735"/>
    <cellStyle name="40% - Accent1 9 4 14" xfId="24011"/>
    <cellStyle name="40% - Accent1 9 4 14 2" xfId="45586"/>
    <cellStyle name="40% - Accent1 9 4 15" xfId="9984"/>
    <cellStyle name="40% - Accent1 9 4 15 2" xfId="31624"/>
    <cellStyle name="40% - Accent1 9 4 16" xfId="5206"/>
    <cellStyle name="40% - Accent1 9 4 17" xfId="26906"/>
    <cellStyle name="40% - Accent1 9 4 18" xfId="53000"/>
    <cellStyle name="40% - Accent1 9 4 2" xfId="405"/>
    <cellStyle name="40% - Accent1 9 4 2 10" xfId="18511"/>
    <cellStyle name="40% - Accent1 9 4 2 10 2" xfId="40090"/>
    <cellStyle name="40% - Accent1 9 4 2 11" xfId="21294"/>
    <cellStyle name="40% - Accent1 9 4 2 11 2" xfId="42873"/>
    <cellStyle name="40% - Accent1 9 4 2 12" xfId="24149"/>
    <cellStyle name="40% - Accent1 9 4 2 12 2" xfId="45724"/>
    <cellStyle name="40% - Accent1 9 4 2 13" xfId="10122"/>
    <cellStyle name="40% - Accent1 9 4 2 13 2" xfId="31762"/>
    <cellStyle name="40% - Accent1 9 4 2 14" xfId="5207"/>
    <cellStyle name="40% - Accent1 9 4 2 15" xfId="26907"/>
    <cellStyle name="40% - Accent1 9 4 2 16" xfId="53001"/>
    <cellStyle name="40% - Accent1 9 4 2 2" xfId="2901"/>
    <cellStyle name="40% - Accent1 9 4 2 2 10" xfId="27275"/>
    <cellStyle name="40% - Accent1 9 4 2 2 11" xfId="53002"/>
    <cellStyle name="40% - Accent1 9 4 2 2 2" xfId="4534"/>
    <cellStyle name="40% - Accent1 9 4 2 2 2 10" xfId="53003"/>
    <cellStyle name="40% - Accent1 9 4 2 2 2 2" xfId="9083"/>
    <cellStyle name="40% - Accent1 9 4 2 2 2 2 2" xfId="14647"/>
    <cellStyle name="40% - Accent1 9 4 2 2 2 2 2 2" xfId="36259"/>
    <cellStyle name="40% - Accent1 9 4 2 2 2 2 3" xfId="30725"/>
    <cellStyle name="40% - Accent1 9 4 2 2 2 2 4" xfId="53004"/>
    <cellStyle name="40% - Accent1 9 4 2 2 2 3" xfId="17094"/>
    <cellStyle name="40% - Accent1 9 4 2 2 2 3 2" xfId="38687"/>
    <cellStyle name="40% - Accent1 9 4 2 2 2 4" xfId="19891"/>
    <cellStyle name="40% - Accent1 9 4 2 2 2 4 2" xfId="41470"/>
    <cellStyle name="40% - Accent1 9 4 2 2 2 5" xfId="22676"/>
    <cellStyle name="40% - Accent1 9 4 2 2 2 5 2" xfId="44253"/>
    <cellStyle name="40% - Accent1 9 4 2 2 2 6" xfId="25529"/>
    <cellStyle name="40% - Accent1 9 4 2 2 2 6 2" xfId="47104"/>
    <cellStyle name="40% - Accent1 9 4 2 2 2 7" xfId="11876"/>
    <cellStyle name="40% - Accent1 9 4 2 2 2 7 2" xfId="33499"/>
    <cellStyle name="40% - Accent1 9 4 2 2 2 8" xfId="6662"/>
    <cellStyle name="40% - Accent1 9 4 2 2 2 9" xfId="28310"/>
    <cellStyle name="40% - Accent1 9 4 2 2 3" xfId="8048"/>
    <cellStyle name="40% - Accent1 9 4 2 2 3 2" xfId="13612"/>
    <cellStyle name="40% - Accent1 9 4 2 2 3 2 2" xfId="35224"/>
    <cellStyle name="40% - Accent1 9 4 2 2 3 2 3" xfId="53006"/>
    <cellStyle name="40% - Accent1 9 4 2 2 3 3" xfId="29690"/>
    <cellStyle name="40% - Accent1 9 4 2 2 3 4" xfId="53005"/>
    <cellStyle name="40% - Accent1 9 4 2 2 4" xfId="16059"/>
    <cellStyle name="40% - Accent1 9 4 2 2 4 2" xfId="37652"/>
    <cellStyle name="40% - Accent1 9 4 2 2 4 3" xfId="53007"/>
    <cellStyle name="40% - Accent1 9 4 2 2 5" xfId="18856"/>
    <cellStyle name="40% - Accent1 9 4 2 2 5 2" xfId="40435"/>
    <cellStyle name="40% - Accent1 9 4 2 2 6" xfId="21639"/>
    <cellStyle name="40% - Accent1 9 4 2 2 6 2" xfId="43218"/>
    <cellStyle name="40% - Accent1 9 4 2 2 7" xfId="24494"/>
    <cellStyle name="40% - Accent1 9 4 2 2 7 2" xfId="46069"/>
    <cellStyle name="40% - Accent1 9 4 2 2 8" xfId="10841"/>
    <cellStyle name="40% - Accent1 9 4 2 2 8 2" xfId="32464"/>
    <cellStyle name="40% - Accent1 9 4 2 2 9" xfId="5578"/>
    <cellStyle name="40% - Accent1 9 4 2 3" xfId="3279"/>
    <cellStyle name="40% - Accent1 9 4 2 3 10" xfId="27620"/>
    <cellStyle name="40% - Accent1 9 4 2 3 11" xfId="53008"/>
    <cellStyle name="40% - Accent1 9 4 2 3 2" xfId="4879"/>
    <cellStyle name="40% - Accent1 9 4 2 3 2 10" xfId="53009"/>
    <cellStyle name="40% - Accent1 9 4 2 3 2 2" xfId="9428"/>
    <cellStyle name="40% - Accent1 9 4 2 3 2 2 2" xfId="14992"/>
    <cellStyle name="40% - Accent1 9 4 2 3 2 2 2 2" xfId="36604"/>
    <cellStyle name="40% - Accent1 9 4 2 3 2 2 3" xfId="31070"/>
    <cellStyle name="40% - Accent1 9 4 2 3 2 3" xfId="17439"/>
    <cellStyle name="40% - Accent1 9 4 2 3 2 3 2" xfId="39032"/>
    <cellStyle name="40% - Accent1 9 4 2 3 2 4" xfId="20236"/>
    <cellStyle name="40% - Accent1 9 4 2 3 2 4 2" xfId="41815"/>
    <cellStyle name="40% - Accent1 9 4 2 3 2 5" xfId="23021"/>
    <cellStyle name="40% - Accent1 9 4 2 3 2 5 2" xfId="44598"/>
    <cellStyle name="40% - Accent1 9 4 2 3 2 6" xfId="25874"/>
    <cellStyle name="40% - Accent1 9 4 2 3 2 6 2" xfId="47449"/>
    <cellStyle name="40% - Accent1 9 4 2 3 2 7" xfId="12221"/>
    <cellStyle name="40% - Accent1 9 4 2 3 2 7 2" xfId="33844"/>
    <cellStyle name="40% - Accent1 9 4 2 3 2 8" xfId="7009"/>
    <cellStyle name="40% - Accent1 9 4 2 3 2 9" xfId="28655"/>
    <cellStyle name="40% - Accent1 9 4 2 3 3" xfId="8393"/>
    <cellStyle name="40% - Accent1 9 4 2 3 3 2" xfId="13957"/>
    <cellStyle name="40% - Accent1 9 4 2 3 3 2 2" xfId="35569"/>
    <cellStyle name="40% - Accent1 9 4 2 3 3 3" xfId="30035"/>
    <cellStyle name="40% - Accent1 9 4 2 3 4" xfId="16404"/>
    <cellStyle name="40% - Accent1 9 4 2 3 4 2" xfId="37997"/>
    <cellStyle name="40% - Accent1 9 4 2 3 5" xfId="19201"/>
    <cellStyle name="40% - Accent1 9 4 2 3 5 2" xfId="40780"/>
    <cellStyle name="40% - Accent1 9 4 2 3 6" xfId="21986"/>
    <cellStyle name="40% - Accent1 9 4 2 3 6 2" xfId="43563"/>
    <cellStyle name="40% - Accent1 9 4 2 3 7" xfId="24839"/>
    <cellStyle name="40% - Accent1 9 4 2 3 7 2" xfId="46414"/>
    <cellStyle name="40% - Accent1 9 4 2 3 8" xfId="11186"/>
    <cellStyle name="40% - Accent1 9 4 2 3 8 2" xfId="32809"/>
    <cellStyle name="40% - Accent1 9 4 2 3 9" xfId="5923"/>
    <cellStyle name="40% - Accent1 9 4 2 4" xfId="2434"/>
    <cellStyle name="40% - Accent1 9 4 2 4 10" xfId="53010"/>
    <cellStyle name="40% - Accent1 9 4 2 4 2" xfId="4168"/>
    <cellStyle name="40% - Accent1 9 4 2 4 2 2" xfId="14281"/>
    <cellStyle name="40% - Accent1 9 4 2 4 2 2 2" xfId="35893"/>
    <cellStyle name="40% - Accent1 9 4 2 4 2 3" xfId="8717"/>
    <cellStyle name="40% - Accent1 9 4 2 4 2 4" xfId="30359"/>
    <cellStyle name="40% - Accent1 9 4 2 4 2 5" xfId="53011"/>
    <cellStyle name="40% - Accent1 9 4 2 4 3" xfId="16728"/>
    <cellStyle name="40% - Accent1 9 4 2 4 3 2" xfId="38321"/>
    <cellStyle name="40% - Accent1 9 4 2 4 4" xfId="19525"/>
    <cellStyle name="40% - Accent1 9 4 2 4 4 2" xfId="41104"/>
    <cellStyle name="40% - Accent1 9 4 2 4 5" xfId="22310"/>
    <cellStyle name="40% - Accent1 9 4 2 4 5 2" xfId="43887"/>
    <cellStyle name="40% - Accent1 9 4 2 4 6" xfId="25163"/>
    <cellStyle name="40% - Accent1 9 4 2 4 6 2" xfId="46738"/>
    <cellStyle name="40% - Accent1 9 4 2 4 7" xfId="11510"/>
    <cellStyle name="40% - Accent1 9 4 2 4 7 2" xfId="33133"/>
    <cellStyle name="40% - Accent1 9 4 2 4 8" xfId="6247"/>
    <cellStyle name="40% - Accent1 9 4 2 4 9" xfId="27944"/>
    <cellStyle name="40% - Accent1 9 4 2 5" xfId="3626"/>
    <cellStyle name="40% - Accent1 9 4 2 5 10" xfId="53012"/>
    <cellStyle name="40% - Accent1 9 4 2 5 2" xfId="9775"/>
    <cellStyle name="40% - Accent1 9 4 2 5 2 2" xfId="15337"/>
    <cellStyle name="40% - Accent1 9 4 2 5 2 2 2" xfId="36949"/>
    <cellStyle name="40% - Accent1 9 4 2 5 2 3" xfId="31415"/>
    <cellStyle name="40% - Accent1 9 4 2 5 3" xfId="17784"/>
    <cellStyle name="40% - Accent1 9 4 2 5 3 2" xfId="39377"/>
    <cellStyle name="40% - Accent1 9 4 2 5 4" xfId="20581"/>
    <cellStyle name="40% - Accent1 9 4 2 5 4 2" xfId="42160"/>
    <cellStyle name="40% - Accent1 9 4 2 5 5" xfId="23366"/>
    <cellStyle name="40% - Accent1 9 4 2 5 5 2" xfId="44943"/>
    <cellStyle name="40% - Accent1 9 4 2 5 6" xfId="26219"/>
    <cellStyle name="40% - Accent1 9 4 2 5 6 2" xfId="47794"/>
    <cellStyle name="40% - Accent1 9 4 2 5 7" xfId="12566"/>
    <cellStyle name="40% - Accent1 9 4 2 5 7 2" xfId="34189"/>
    <cellStyle name="40% - Accent1 9 4 2 5 8" xfId="7357"/>
    <cellStyle name="40% - Accent1 9 4 2 5 9" xfId="29000"/>
    <cellStyle name="40% - Accent1 9 4 2 6" xfId="7682"/>
    <cellStyle name="40% - Accent1 9 4 2 6 2" xfId="18129"/>
    <cellStyle name="40% - Accent1 9 4 2 6 2 2" xfId="39722"/>
    <cellStyle name="40% - Accent1 9 4 2 6 3" xfId="20926"/>
    <cellStyle name="40% - Accent1 9 4 2 6 3 2" xfId="42505"/>
    <cellStyle name="40% - Accent1 9 4 2 6 4" xfId="23711"/>
    <cellStyle name="40% - Accent1 9 4 2 6 4 2" xfId="45288"/>
    <cellStyle name="40% - Accent1 9 4 2 6 5" xfId="26564"/>
    <cellStyle name="40% - Accent1 9 4 2 6 5 2" xfId="48139"/>
    <cellStyle name="40% - Accent1 9 4 2 6 6" xfId="12921"/>
    <cellStyle name="40% - Accent1 9 4 2 6 6 2" xfId="34534"/>
    <cellStyle name="40% - Accent1 9 4 2 6 7" xfId="29324"/>
    <cellStyle name="40% - Accent1 9 4 2 7" xfId="10494"/>
    <cellStyle name="40% - Accent1 9 4 2 7 2" xfId="32119"/>
    <cellStyle name="40% - Accent1 9 4 2 8" xfId="13246"/>
    <cellStyle name="40% - Accent1 9 4 2 8 2" xfId="34858"/>
    <cellStyle name="40% - Accent1 9 4 2 9" xfId="15713"/>
    <cellStyle name="40% - Accent1 9 4 2 9 2" xfId="37307"/>
    <cellStyle name="40% - Accent1 9 4 3" xfId="406"/>
    <cellStyle name="40% - Accent1 9 4 3 10" xfId="18603"/>
    <cellStyle name="40% - Accent1 9 4 3 10 2" xfId="40182"/>
    <cellStyle name="40% - Accent1 9 4 3 11" xfId="21386"/>
    <cellStyle name="40% - Accent1 9 4 3 11 2" xfId="42965"/>
    <cellStyle name="40% - Accent1 9 4 3 12" xfId="24241"/>
    <cellStyle name="40% - Accent1 9 4 3 12 2" xfId="45816"/>
    <cellStyle name="40% - Accent1 9 4 3 13" xfId="10214"/>
    <cellStyle name="40% - Accent1 9 4 3 13 2" xfId="31854"/>
    <cellStyle name="40% - Accent1 9 4 3 14" xfId="5208"/>
    <cellStyle name="40% - Accent1 9 4 3 15" xfId="26908"/>
    <cellStyle name="40% - Accent1 9 4 3 16" xfId="53013"/>
    <cellStyle name="40% - Accent1 9 4 3 2" xfId="2993"/>
    <cellStyle name="40% - Accent1 9 4 3 2 10" xfId="27367"/>
    <cellStyle name="40% - Accent1 9 4 3 2 11" xfId="53014"/>
    <cellStyle name="40% - Accent1 9 4 3 2 2" xfId="4626"/>
    <cellStyle name="40% - Accent1 9 4 3 2 2 10" xfId="53015"/>
    <cellStyle name="40% - Accent1 9 4 3 2 2 2" xfId="9175"/>
    <cellStyle name="40% - Accent1 9 4 3 2 2 2 2" xfId="14739"/>
    <cellStyle name="40% - Accent1 9 4 3 2 2 2 2 2" xfId="36351"/>
    <cellStyle name="40% - Accent1 9 4 3 2 2 2 3" xfId="30817"/>
    <cellStyle name="40% - Accent1 9 4 3 2 2 3" xfId="17186"/>
    <cellStyle name="40% - Accent1 9 4 3 2 2 3 2" xfId="38779"/>
    <cellStyle name="40% - Accent1 9 4 3 2 2 4" xfId="19983"/>
    <cellStyle name="40% - Accent1 9 4 3 2 2 4 2" xfId="41562"/>
    <cellStyle name="40% - Accent1 9 4 3 2 2 5" xfId="22768"/>
    <cellStyle name="40% - Accent1 9 4 3 2 2 5 2" xfId="44345"/>
    <cellStyle name="40% - Accent1 9 4 3 2 2 6" xfId="25621"/>
    <cellStyle name="40% - Accent1 9 4 3 2 2 6 2" xfId="47196"/>
    <cellStyle name="40% - Accent1 9 4 3 2 2 7" xfId="11968"/>
    <cellStyle name="40% - Accent1 9 4 3 2 2 7 2" xfId="33591"/>
    <cellStyle name="40% - Accent1 9 4 3 2 2 8" xfId="6754"/>
    <cellStyle name="40% - Accent1 9 4 3 2 2 9" xfId="28402"/>
    <cellStyle name="40% - Accent1 9 4 3 2 3" xfId="8140"/>
    <cellStyle name="40% - Accent1 9 4 3 2 3 2" xfId="13704"/>
    <cellStyle name="40% - Accent1 9 4 3 2 3 2 2" xfId="35316"/>
    <cellStyle name="40% - Accent1 9 4 3 2 3 3" xfId="29782"/>
    <cellStyle name="40% - Accent1 9 4 3 2 4" xfId="16151"/>
    <cellStyle name="40% - Accent1 9 4 3 2 4 2" xfId="37744"/>
    <cellStyle name="40% - Accent1 9 4 3 2 5" xfId="18948"/>
    <cellStyle name="40% - Accent1 9 4 3 2 5 2" xfId="40527"/>
    <cellStyle name="40% - Accent1 9 4 3 2 6" xfId="21731"/>
    <cellStyle name="40% - Accent1 9 4 3 2 6 2" xfId="43310"/>
    <cellStyle name="40% - Accent1 9 4 3 2 7" xfId="24586"/>
    <cellStyle name="40% - Accent1 9 4 3 2 7 2" xfId="46161"/>
    <cellStyle name="40% - Accent1 9 4 3 2 8" xfId="10933"/>
    <cellStyle name="40% - Accent1 9 4 3 2 8 2" xfId="32556"/>
    <cellStyle name="40% - Accent1 9 4 3 2 9" xfId="5670"/>
    <cellStyle name="40% - Accent1 9 4 3 3" xfId="3371"/>
    <cellStyle name="40% - Accent1 9 4 3 3 10" xfId="27712"/>
    <cellStyle name="40% - Accent1 9 4 3 3 11" xfId="53016"/>
    <cellStyle name="40% - Accent1 9 4 3 3 2" xfId="4971"/>
    <cellStyle name="40% - Accent1 9 4 3 3 2 10" xfId="53017"/>
    <cellStyle name="40% - Accent1 9 4 3 3 2 2" xfId="9520"/>
    <cellStyle name="40% - Accent1 9 4 3 3 2 2 2" xfId="15084"/>
    <cellStyle name="40% - Accent1 9 4 3 3 2 2 2 2" xfId="36696"/>
    <cellStyle name="40% - Accent1 9 4 3 3 2 2 3" xfId="31162"/>
    <cellStyle name="40% - Accent1 9 4 3 3 2 3" xfId="17531"/>
    <cellStyle name="40% - Accent1 9 4 3 3 2 3 2" xfId="39124"/>
    <cellStyle name="40% - Accent1 9 4 3 3 2 4" xfId="20328"/>
    <cellStyle name="40% - Accent1 9 4 3 3 2 4 2" xfId="41907"/>
    <cellStyle name="40% - Accent1 9 4 3 3 2 5" xfId="23113"/>
    <cellStyle name="40% - Accent1 9 4 3 3 2 5 2" xfId="44690"/>
    <cellStyle name="40% - Accent1 9 4 3 3 2 6" xfId="25966"/>
    <cellStyle name="40% - Accent1 9 4 3 3 2 6 2" xfId="47541"/>
    <cellStyle name="40% - Accent1 9 4 3 3 2 7" xfId="12313"/>
    <cellStyle name="40% - Accent1 9 4 3 3 2 7 2" xfId="33936"/>
    <cellStyle name="40% - Accent1 9 4 3 3 2 8" xfId="7101"/>
    <cellStyle name="40% - Accent1 9 4 3 3 2 9" xfId="28747"/>
    <cellStyle name="40% - Accent1 9 4 3 3 3" xfId="8485"/>
    <cellStyle name="40% - Accent1 9 4 3 3 3 2" xfId="14049"/>
    <cellStyle name="40% - Accent1 9 4 3 3 3 2 2" xfId="35661"/>
    <cellStyle name="40% - Accent1 9 4 3 3 3 3" xfId="30127"/>
    <cellStyle name="40% - Accent1 9 4 3 3 4" xfId="16496"/>
    <cellStyle name="40% - Accent1 9 4 3 3 4 2" xfId="38089"/>
    <cellStyle name="40% - Accent1 9 4 3 3 5" xfId="19293"/>
    <cellStyle name="40% - Accent1 9 4 3 3 5 2" xfId="40872"/>
    <cellStyle name="40% - Accent1 9 4 3 3 6" xfId="22078"/>
    <cellStyle name="40% - Accent1 9 4 3 3 6 2" xfId="43655"/>
    <cellStyle name="40% - Accent1 9 4 3 3 7" xfId="24931"/>
    <cellStyle name="40% - Accent1 9 4 3 3 7 2" xfId="46506"/>
    <cellStyle name="40% - Accent1 9 4 3 3 8" xfId="11278"/>
    <cellStyle name="40% - Accent1 9 4 3 3 8 2" xfId="32901"/>
    <cellStyle name="40% - Accent1 9 4 3 3 9" xfId="6015"/>
    <cellStyle name="40% - Accent1 9 4 3 4" xfId="2435"/>
    <cellStyle name="40% - Accent1 9 4 3 4 10" xfId="53018"/>
    <cellStyle name="40% - Accent1 9 4 3 4 2" xfId="4169"/>
    <cellStyle name="40% - Accent1 9 4 3 4 2 2" xfId="14282"/>
    <cellStyle name="40% - Accent1 9 4 3 4 2 2 2" xfId="35894"/>
    <cellStyle name="40% - Accent1 9 4 3 4 2 3" xfId="8718"/>
    <cellStyle name="40% - Accent1 9 4 3 4 2 4" xfId="30360"/>
    <cellStyle name="40% - Accent1 9 4 3 4 3" xfId="16729"/>
    <cellStyle name="40% - Accent1 9 4 3 4 3 2" xfId="38322"/>
    <cellStyle name="40% - Accent1 9 4 3 4 4" xfId="19526"/>
    <cellStyle name="40% - Accent1 9 4 3 4 4 2" xfId="41105"/>
    <cellStyle name="40% - Accent1 9 4 3 4 5" xfId="22311"/>
    <cellStyle name="40% - Accent1 9 4 3 4 5 2" xfId="43888"/>
    <cellStyle name="40% - Accent1 9 4 3 4 6" xfId="25164"/>
    <cellStyle name="40% - Accent1 9 4 3 4 6 2" xfId="46739"/>
    <cellStyle name="40% - Accent1 9 4 3 4 7" xfId="11511"/>
    <cellStyle name="40% - Accent1 9 4 3 4 7 2" xfId="33134"/>
    <cellStyle name="40% - Accent1 9 4 3 4 8" xfId="6248"/>
    <cellStyle name="40% - Accent1 9 4 3 4 9" xfId="27945"/>
    <cellStyle name="40% - Accent1 9 4 3 5" xfId="3627"/>
    <cellStyle name="40% - Accent1 9 4 3 5 2" xfId="9867"/>
    <cellStyle name="40% - Accent1 9 4 3 5 2 2" xfId="15429"/>
    <cellStyle name="40% - Accent1 9 4 3 5 2 2 2" xfId="37041"/>
    <cellStyle name="40% - Accent1 9 4 3 5 2 3" xfId="31507"/>
    <cellStyle name="40% - Accent1 9 4 3 5 3" xfId="17876"/>
    <cellStyle name="40% - Accent1 9 4 3 5 3 2" xfId="39469"/>
    <cellStyle name="40% - Accent1 9 4 3 5 4" xfId="20673"/>
    <cellStyle name="40% - Accent1 9 4 3 5 4 2" xfId="42252"/>
    <cellStyle name="40% - Accent1 9 4 3 5 5" xfId="23458"/>
    <cellStyle name="40% - Accent1 9 4 3 5 5 2" xfId="45035"/>
    <cellStyle name="40% - Accent1 9 4 3 5 6" xfId="26311"/>
    <cellStyle name="40% - Accent1 9 4 3 5 6 2" xfId="47886"/>
    <cellStyle name="40% - Accent1 9 4 3 5 7" xfId="12658"/>
    <cellStyle name="40% - Accent1 9 4 3 5 7 2" xfId="34281"/>
    <cellStyle name="40% - Accent1 9 4 3 5 8" xfId="7449"/>
    <cellStyle name="40% - Accent1 9 4 3 5 9" xfId="29092"/>
    <cellStyle name="40% - Accent1 9 4 3 6" xfId="7683"/>
    <cellStyle name="40% - Accent1 9 4 3 6 2" xfId="18221"/>
    <cellStyle name="40% - Accent1 9 4 3 6 2 2" xfId="39814"/>
    <cellStyle name="40% - Accent1 9 4 3 6 3" xfId="21018"/>
    <cellStyle name="40% - Accent1 9 4 3 6 3 2" xfId="42597"/>
    <cellStyle name="40% - Accent1 9 4 3 6 4" xfId="23803"/>
    <cellStyle name="40% - Accent1 9 4 3 6 4 2" xfId="45380"/>
    <cellStyle name="40% - Accent1 9 4 3 6 5" xfId="26656"/>
    <cellStyle name="40% - Accent1 9 4 3 6 5 2" xfId="48231"/>
    <cellStyle name="40% - Accent1 9 4 3 6 6" xfId="13013"/>
    <cellStyle name="40% - Accent1 9 4 3 6 6 2" xfId="34626"/>
    <cellStyle name="40% - Accent1 9 4 3 6 7" xfId="29325"/>
    <cellStyle name="40% - Accent1 9 4 3 7" xfId="10586"/>
    <cellStyle name="40% - Accent1 9 4 3 7 2" xfId="32211"/>
    <cellStyle name="40% - Accent1 9 4 3 8" xfId="13247"/>
    <cellStyle name="40% - Accent1 9 4 3 8 2" xfId="34859"/>
    <cellStyle name="40% - Accent1 9 4 3 9" xfId="15805"/>
    <cellStyle name="40% - Accent1 9 4 3 9 2" xfId="37399"/>
    <cellStyle name="40% - Accent1 9 4 4" xfId="2763"/>
    <cellStyle name="40% - Accent1 9 4 4 10" xfId="27137"/>
    <cellStyle name="40% - Accent1 9 4 4 11" xfId="53019"/>
    <cellStyle name="40% - Accent1 9 4 4 2" xfId="4396"/>
    <cellStyle name="40% - Accent1 9 4 4 2 10" xfId="53020"/>
    <cellStyle name="40% - Accent1 9 4 4 2 2" xfId="8945"/>
    <cellStyle name="40% - Accent1 9 4 4 2 2 2" xfId="14509"/>
    <cellStyle name="40% - Accent1 9 4 4 2 2 2 2" xfId="36121"/>
    <cellStyle name="40% - Accent1 9 4 4 2 2 3" xfId="30587"/>
    <cellStyle name="40% - Accent1 9 4 4 2 3" xfId="16956"/>
    <cellStyle name="40% - Accent1 9 4 4 2 3 2" xfId="38549"/>
    <cellStyle name="40% - Accent1 9 4 4 2 4" xfId="19753"/>
    <cellStyle name="40% - Accent1 9 4 4 2 4 2" xfId="41332"/>
    <cellStyle name="40% - Accent1 9 4 4 2 5" xfId="22538"/>
    <cellStyle name="40% - Accent1 9 4 4 2 5 2" xfId="44115"/>
    <cellStyle name="40% - Accent1 9 4 4 2 6" xfId="25391"/>
    <cellStyle name="40% - Accent1 9 4 4 2 6 2" xfId="46966"/>
    <cellStyle name="40% - Accent1 9 4 4 2 7" xfId="11738"/>
    <cellStyle name="40% - Accent1 9 4 4 2 7 2" xfId="33361"/>
    <cellStyle name="40% - Accent1 9 4 4 2 8" xfId="6524"/>
    <cellStyle name="40% - Accent1 9 4 4 2 9" xfId="28172"/>
    <cellStyle name="40% - Accent1 9 4 4 3" xfId="7910"/>
    <cellStyle name="40% - Accent1 9 4 4 3 2" xfId="13474"/>
    <cellStyle name="40% - Accent1 9 4 4 3 2 2" xfId="35086"/>
    <cellStyle name="40% - Accent1 9 4 4 3 3" xfId="29552"/>
    <cellStyle name="40% - Accent1 9 4 4 4" xfId="15921"/>
    <cellStyle name="40% - Accent1 9 4 4 4 2" xfId="37514"/>
    <cellStyle name="40% - Accent1 9 4 4 5" xfId="18718"/>
    <cellStyle name="40% - Accent1 9 4 4 5 2" xfId="40297"/>
    <cellStyle name="40% - Accent1 9 4 4 6" xfId="21501"/>
    <cellStyle name="40% - Accent1 9 4 4 6 2" xfId="43080"/>
    <cellStyle name="40% - Accent1 9 4 4 7" xfId="24356"/>
    <cellStyle name="40% - Accent1 9 4 4 7 2" xfId="45931"/>
    <cellStyle name="40% - Accent1 9 4 4 8" xfId="10703"/>
    <cellStyle name="40% - Accent1 9 4 4 8 2" xfId="32326"/>
    <cellStyle name="40% - Accent1 9 4 4 9" xfId="5440"/>
    <cellStyle name="40% - Accent1 9 4 5" xfId="3121"/>
    <cellStyle name="40% - Accent1 9 4 5 10" xfId="27482"/>
    <cellStyle name="40% - Accent1 9 4 5 11" xfId="53021"/>
    <cellStyle name="40% - Accent1 9 4 5 2" xfId="4741"/>
    <cellStyle name="40% - Accent1 9 4 5 2 10" xfId="53022"/>
    <cellStyle name="40% - Accent1 9 4 5 2 2" xfId="9290"/>
    <cellStyle name="40% - Accent1 9 4 5 2 2 2" xfId="14854"/>
    <cellStyle name="40% - Accent1 9 4 5 2 2 2 2" xfId="36466"/>
    <cellStyle name="40% - Accent1 9 4 5 2 2 3" xfId="30932"/>
    <cellStyle name="40% - Accent1 9 4 5 2 3" xfId="17301"/>
    <cellStyle name="40% - Accent1 9 4 5 2 3 2" xfId="38894"/>
    <cellStyle name="40% - Accent1 9 4 5 2 4" xfId="20098"/>
    <cellStyle name="40% - Accent1 9 4 5 2 4 2" xfId="41677"/>
    <cellStyle name="40% - Accent1 9 4 5 2 5" xfId="22883"/>
    <cellStyle name="40% - Accent1 9 4 5 2 5 2" xfId="44460"/>
    <cellStyle name="40% - Accent1 9 4 5 2 6" xfId="25736"/>
    <cellStyle name="40% - Accent1 9 4 5 2 6 2" xfId="47311"/>
    <cellStyle name="40% - Accent1 9 4 5 2 7" xfId="12083"/>
    <cellStyle name="40% - Accent1 9 4 5 2 7 2" xfId="33706"/>
    <cellStyle name="40% - Accent1 9 4 5 2 8" xfId="6871"/>
    <cellStyle name="40% - Accent1 9 4 5 2 9" xfId="28517"/>
    <cellStyle name="40% - Accent1 9 4 5 3" xfId="8255"/>
    <cellStyle name="40% - Accent1 9 4 5 3 2" xfId="13819"/>
    <cellStyle name="40% - Accent1 9 4 5 3 2 2" xfId="35431"/>
    <cellStyle name="40% - Accent1 9 4 5 3 3" xfId="29897"/>
    <cellStyle name="40% - Accent1 9 4 5 4" xfId="16266"/>
    <cellStyle name="40% - Accent1 9 4 5 4 2" xfId="37859"/>
    <cellStyle name="40% - Accent1 9 4 5 5" xfId="19063"/>
    <cellStyle name="40% - Accent1 9 4 5 5 2" xfId="40642"/>
    <cellStyle name="40% - Accent1 9 4 5 6" xfId="21848"/>
    <cellStyle name="40% - Accent1 9 4 5 6 2" xfId="43425"/>
    <cellStyle name="40% - Accent1 9 4 5 7" xfId="24701"/>
    <cellStyle name="40% - Accent1 9 4 5 7 2" xfId="46276"/>
    <cellStyle name="40% - Accent1 9 4 5 8" xfId="11048"/>
    <cellStyle name="40% - Accent1 9 4 5 8 2" xfId="32671"/>
    <cellStyle name="40% - Accent1 9 4 5 9" xfId="5785"/>
    <cellStyle name="40% - Accent1 9 4 6" xfId="2433"/>
    <cellStyle name="40% - Accent1 9 4 6 10" xfId="53023"/>
    <cellStyle name="40% - Accent1 9 4 6 2" xfId="4167"/>
    <cellStyle name="40% - Accent1 9 4 6 2 2" xfId="14280"/>
    <cellStyle name="40% - Accent1 9 4 6 2 2 2" xfId="35892"/>
    <cellStyle name="40% - Accent1 9 4 6 2 3" xfId="8716"/>
    <cellStyle name="40% - Accent1 9 4 6 2 4" xfId="30358"/>
    <cellStyle name="40% - Accent1 9 4 6 3" xfId="16727"/>
    <cellStyle name="40% - Accent1 9 4 6 3 2" xfId="38320"/>
    <cellStyle name="40% - Accent1 9 4 6 4" xfId="19524"/>
    <cellStyle name="40% - Accent1 9 4 6 4 2" xfId="41103"/>
    <cellStyle name="40% - Accent1 9 4 6 5" xfId="22309"/>
    <cellStyle name="40% - Accent1 9 4 6 5 2" xfId="43886"/>
    <cellStyle name="40% - Accent1 9 4 6 6" xfId="25162"/>
    <cellStyle name="40% - Accent1 9 4 6 6 2" xfId="46737"/>
    <cellStyle name="40% - Accent1 9 4 6 7" xfId="11509"/>
    <cellStyle name="40% - Accent1 9 4 6 7 2" xfId="33132"/>
    <cellStyle name="40% - Accent1 9 4 6 8" xfId="6246"/>
    <cellStyle name="40% - Accent1 9 4 6 9" xfId="27943"/>
    <cellStyle name="40% - Accent1 9 4 7" xfId="3625"/>
    <cellStyle name="40% - Accent1 9 4 7 2" xfId="9637"/>
    <cellStyle name="40% - Accent1 9 4 7 2 2" xfId="15199"/>
    <cellStyle name="40% - Accent1 9 4 7 2 2 2" xfId="36811"/>
    <cellStyle name="40% - Accent1 9 4 7 2 3" xfId="31277"/>
    <cellStyle name="40% - Accent1 9 4 7 3" xfId="17646"/>
    <cellStyle name="40% - Accent1 9 4 7 3 2" xfId="39239"/>
    <cellStyle name="40% - Accent1 9 4 7 4" xfId="20443"/>
    <cellStyle name="40% - Accent1 9 4 7 4 2" xfId="42022"/>
    <cellStyle name="40% - Accent1 9 4 7 5" xfId="23228"/>
    <cellStyle name="40% - Accent1 9 4 7 5 2" xfId="44805"/>
    <cellStyle name="40% - Accent1 9 4 7 6" xfId="26081"/>
    <cellStyle name="40% - Accent1 9 4 7 6 2" xfId="47656"/>
    <cellStyle name="40% - Accent1 9 4 7 7" xfId="12428"/>
    <cellStyle name="40% - Accent1 9 4 7 7 2" xfId="34051"/>
    <cellStyle name="40% - Accent1 9 4 7 8" xfId="7219"/>
    <cellStyle name="40% - Accent1 9 4 7 9" xfId="28862"/>
    <cellStyle name="40% - Accent1 9 4 8" xfId="7681"/>
    <cellStyle name="40% - Accent1 9 4 8 2" xfId="17991"/>
    <cellStyle name="40% - Accent1 9 4 8 2 2" xfId="39584"/>
    <cellStyle name="40% - Accent1 9 4 8 3" xfId="20788"/>
    <cellStyle name="40% - Accent1 9 4 8 3 2" xfId="42367"/>
    <cellStyle name="40% - Accent1 9 4 8 4" xfId="23573"/>
    <cellStyle name="40% - Accent1 9 4 8 4 2" xfId="45150"/>
    <cellStyle name="40% - Accent1 9 4 8 5" xfId="26426"/>
    <cellStyle name="40% - Accent1 9 4 8 5 2" xfId="48001"/>
    <cellStyle name="40% - Accent1 9 4 8 6" xfId="12783"/>
    <cellStyle name="40% - Accent1 9 4 8 6 2" xfId="34396"/>
    <cellStyle name="40% - Accent1 9 4 8 7" xfId="29323"/>
    <cellStyle name="40% - Accent1 9 4 9" xfId="10356"/>
    <cellStyle name="40% - Accent1 9 4 9 2" xfId="31981"/>
    <cellStyle name="40% - Accent1 9 5" xfId="407"/>
    <cellStyle name="40% - Accent1 9 5 10" xfId="13248"/>
    <cellStyle name="40% - Accent1 9 5 10 2" xfId="34860"/>
    <cellStyle name="40% - Accent1 9 5 11" xfId="15599"/>
    <cellStyle name="40% - Accent1 9 5 11 2" xfId="37193"/>
    <cellStyle name="40% - Accent1 9 5 12" xfId="18397"/>
    <cellStyle name="40% - Accent1 9 5 12 2" xfId="39976"/>
    <cellStyle name="40% - Accent1 9 5 13" xfId="21180"/>
    <cellStyle name="40% - Accent1 9 5 13 2" xfId="42759"/>
    <cellStyle name="40% - Accent1 9 5 14" xfId="24035"/>
    <cellStyle name="40% - Accent1 9 5 14 2" xfId="45610"/>
    <cellStyle name="40% - Accent1 9 5 15" xfId="10008"/>
    <cellStyle name="40% - Accent1 9 5 15 2" xfId="31648"/>
    <cellStyle name="40% - Accent1 9 5 16" xfId="5209"/>
    <cellStyle name="40% - Accent1 9 5 17" xfId="26909"/>
    <cellStyle name="40% - Accent1 9 5 18" xfId="53024"/>
    <cellStyle name="40% - Accent1 9 5 2" xfId="408"/>
    <cellStyle name="40% - Accent1 9 5 2 10" xfId="18535"/>
    <cellStyle name="40% - Accent1 9 5 2 10 2" xfId="40114"/>
    <cellStyle name="40% - Accent1 9 5 2 11" xfId="21318"/>
    <cellStyle name="40% - Accent1 9 5 2 11 2" xfId="42897"/>
    <cellStyle name="40% - Accent1 9 5 2 12" xfId="24173"/>
    <cellStyle name="40% - Accent1 9 5 2 12 2" xfId="45748"/>
    <cellStyle name="40% - Accent1 9 5 2 13" xfId="10146"/>
    <cellStyle name="40% - Accent1 9 5 2 13 2" xfId="31786"/>
    <cellStyle name="40% - Accent1 9 5 2 14" xfId="5210"/>
    <cellStyle name="40% - Accent1 9 5 2 15" xfId="26910"/>
    <cellStyle name="40% - Accent1 9 5 2 16" xfId="53025"/>
    <cellStyle name="40% - Accent1 9 5 2 2" xfId="2925"/>
    <cellStyle name="40% - Accent1 9 5 2 2 10" xfId="27299"/>
    <cellStyle name="40% - Accent1 9 5 2 2 11" xfId="53026"/>
    <cellStyle name="40% - Accent1 9 5 2 2 2" xfId="4558"/>
    <cellStyle name="40% - Accent1 9 5 2 2 2 10" xfId="53027"/>
    <cellStyle name="40% - Accent1 9 5 2 2 2 2" xfId="9107"/>
    <cellStyle name="40% - Accent1 9 5 2 2 2 2 2" xfId="14671"/>
    <cellStyle name="40% - Accent1 9 5 2 2 2 2 2 2" xfId="36283"/>
    <cellStyle name="40% - Accent1 9 5 2 2 2 2 3" xfId="30749"/>
    <cellStyle name="40% - Accent1 9 5 2 2 2 3" xfId="17118"/>
    <cellStyle name="40% - Accent1 9 5 2 2 2 3 2" xfId="38711"/>
    <cellStyle name="40% - Accent1 9 5 2 2 2 4" xfId="19915"/>
    <cellStyle name="40% - Accent1 9 5 2 2 2 4 2" xfId="41494"/>
    <cellStyle name="40% - Accent1 9 5 2 2 2 5" xfId="22700"/>
    <cellStyle name="40% - Accent1 9 5 2 2 2 5 2" xfId="44277"/>
    <cellStyle name="40% - Accent1 9 5 2 2 2 6" xfId="25553"/>
    <cellStyle name="40% - Accent1 9 5 2 2 2 6 2" xfId="47128"/>
    <cellStyle name="40% - Accent1 9 5 2 2 2 7" xfId="11900"/>
    <cellStyle name="40% - Accent1 9 5 2 2 2 7 2" xfId="33523"/>
    <cellStyle name="40% - Accent1 9 5 2 2 2 8" xfId="6686"/>
    <cellStyle name="40% - Accent1 9 5 2 2 2 9" xfId="28334"/>
    <cellStyle name="40% - Accent1 9 5 2 2 3" xfId="8072"/>
    <cellStyle name="40% - Accent1 9 5 2 2 3 2" xfId="13636"/>
    <cellStyle name="40% - Accent1 9 5 2 2 3 2 2" xfId="35248"/>
    <cellStyle name="40% - Accent1 9 5 2 2 3 3" xfId="29714"/>
    <cellStyle name="40% - Accent1 9 5 2 2 4" xfId="16083"/>
    <cellStyle name="40% - Accent1 9 5 2 2 4 2" xfId="37676"/>
    <cellStyle name="40% - Accent1 9 5 2 2 5" xfId="18880"/>
    <cellStyle name="40% - Accent1 9 5 2 2 5 2" xfId="40459"/>
    <cellStyle name="40% - Accent1 9 5 2 2 6" xfId="21663"/>
    <cellStyle name="40% - Accent1 9 5 2 2 6 2" xfId="43242"/>
    <cellStyle name="40% - Accent1 9 5 2 2 7" xfId="24518"/>
    <cellStyle name="40% - Accent1 9 5 2 2 7 2" xfId="46093"/>
    <cellStyle name="40% - Accent1 9 5 2 2 8" xfId="10865"/>
    <cellStyle name="40% - Accent1 9 5 2 2 8 2" xfId="32488"/>
    <cellStyle name="40% - Accent1 9 5 2 2 9" xfId="5602"/>
    <cellStyle name="40% - Accent1 9 5 2 3" xfId="3303"/>
    <cellStyle name="40% - Accent1 9 5 2 3 10" xfId="27644"/>
    <cellStyle name="40% - Accent1 9 5 2 3 11" xfId="53028"/>
    <cellStyle name="40% - Accent1 9 5 2 3 2" xfId="4903"/>
    <cellStyle name="40% - Accent1 9 5 2 3 2 10" xfId="53029"/>
    <cellStyle name="40% - Accent1 9 5 2 3 2 2" xfId="9452"/>
    <cellStyle name="40% - Accent1 9 5 2 3 2 2 2" xfId="15016"/>
    <cellStyle name="40% - Accent1 9 5 2 3 2 2 2 2" xfId="36628"/>
    <cellStyle name="40% - Accent1 9 5 2 3 2 2 3" xfId="31094"/>
    <cellStyle name="40% - Accent1 9 5 2 3 2 3" xfId="17463"/>
    <cellStyle name="40% - Accent1 9 5 2 3 2 3 2" xfId="39056"/>
    <cellStyle name="40% - Accent1 9 5 2 3 2 4" xfId="20260"/>
    <cellStyle name="40% - Accent1 9 5 2 3 2 4 2" xfId="41839"/>
    <cellStyle name="40% - Accent1 9 5 2 3 2 5" xfId="23045"/>
    <cellStyle name="40% - Accent1 9 5 2 3 2 5 2" xfId="44622"/>
    <cellStyle name="40% - Accent1 9 5 2 3 2 6" xfId="25898"/>
    <cellStyle name="40% - Accent1 9 5 2 3 2 6 2" xfId="47473"/>
    <cellStyle name="40% - Accent1 9 5 2 3 2 7" xfId="12245"/>
    <cellStyle name="40% - Accent1 9 5 2 3 2 7 2" xfId="33868"/>
    <cellStyle name="40% - Accent1 9 5 2 3 2 8" xfId="7033"/>
    <cellStyle name="40% - Accent1 9 5 2 3 2 9" xfId="28679"/>
    <cellStyle name="40% - Accent1 9 5 2 3 3" xfId="8417"/>
    <cellStyle name="40% - Accent1 9 5 2 3 3 2" xfId="13981"/>
    <cellStyle name="40% - Accent1 9 5 2 3 3 2 2" xfId="35593"/>
    <cellStyle name="40% - Accent1 9 5 2 3 3 3" xfId="30059"/>
    <cellStyle name="40% - Accent1 9 5 2 3 4" xfId="16428"/>
    <cellStyle name="40% - Accent1 9 5 2 3 4 2" xfId="38021"/>
    <cellStyle name="40% - Accent1 9 5 2 3 5" xfId="19225"/>
    <cellStyle name="40% - Accent1 9 5 2 3 5 2" xfId="40804"/>
    <cellStyle name="40% - Accent1 9 5 2 3 6" xfId="22010"/>
    <cellStyle name="40% - Accent1 9 5 2 3 6 2" xfId="43587"/>
    <cellStyle name="40% - Accent1 9 5 2 3 7" xfId="24863"/>
    <cellStyle name="40% - Accent1 9 5 2 3 7 2" xfId="46438"/>
    <cellStyle name="40% - Accent1 9 5 2 3 8" xfId="11210"/>
    <cellStyle name="40% - Accent1 9 5 2 3 8 2" xfId="32833"/>
    <cellStyle name="40% - Accent1 9 5 2 3 9" xfId="5947"/>
    <cellStyle name="40% - Accent1 9 5 2 4" xfId="2437"/>
    <cellStyle name="40% - Accent1 9 5 2 4 10" xfId="53030"/>
    <cellStyle name="40% - Accent1 9 5 2 4 2" xfId="4171"/>
    <cellStyle name="40% - Accent1 9 5 2 4 2 2" xfId="14284"/>
    <cellStyle name="40% - Accent1 9 5 2 4 2 2 2" xfId="35896"/>
    <cellStyle name="40% - Accent1 9 5 2 4 2 3" xfId="8720"/>
    <cellStyle name="40% - Accent1 9 5 2 4 2 4" xfId="30362"/>
    <cellStyle name="40% - Accent1 9 5 2 4 3" xfId="16731"/>
    <cellStyle name="40% - Accent1 9 5 2 4 3 2" xfId="38324"/>
    <cellStyle name="40% - Accent1 9 5 2 4 4" xfId="19528"/>
    <cellStyle name="40% - Accent1 9 5 2 4 4 2" xfId="41107"/>
    <cellStyle name="40% - Accent1 9 5 2 4 5" xfId="22313"/>
    <cellStyle name="40% - Accent1 9 5 2 4 5 2" xfId="43890"/>
    <cellStyle name="40% - Accent1 9 5 2 4 6" xfId="25166"/>
    <cellStyle name="40% - Accent1 9 5 2 4 6 2" xfId="46741"/>
    <cellStyle name="40% - Accent1 9 5 2 4 7" xfId="11513"/>
    <cellStyle name="40% - Accent1 9 5 2 4 7 2" xfId="33136"/>
    <cellStyle name="40% - Accent1 9 5 2 4 8" xfId="6250"/>
    <cellStyle name="40% - Accent1 9 5 2 4 9" xfId="27947"/>
    <cellStyle name="40% - Accent1 9 5 2 5" xfId="3629"/>
    <cellStyle name="40% - Accent1 9 5 2 5 2" xfId="9799"/>
    <cellStyle name="40% - Accent1 9 5 2 5 2 2" xfId="15361"/>
    <cellStyle name="40% - Accent1 9 5 2 5 2 2 2" xfId="36973"/>
    <cellStyle name="40% - Accent1 9 5 2 5 2 3" xfId="31439"/>
    <cellStyle name="40% - Accent1 9 5 2 5 3" xfId="17808"/>
    <cellStyle name="40% - Accent1 9 5 2 5 3 2" xfId="39401"/>
    <cellStyle name="40% - Accent1 9 5 2 5 4" xfId="20605"/>
    <cellStyle name="40% - Accent1 9 5 2 5 4 2" xfId="42184"/>
    <cellStyle name="40% - Accent1 9 5 2 5 5" xfId="23390"/>
    <cellStyle name="40% - Accent1 9 5 2 5 5 2" xfId="44967"/>
    <cellStyle name="40% - Accent1 9 5 2 5 6" xfId="26243"/>
    <cellStyle name="40% - Accent1 9 5 2 5 6 2" xfId="47818"/>
    <cellStyle name="40% - Accent1 9 5 2 5 7" xfId="12590"/>
    <cellStyle name="40% - Accent1 9 5 2 5 7 2" xfId="34213"/>
    <cellStyle name="40% - Accent1 9 5 2 5 8" xfId="7381"/>
    <cellStyle name="40% - Accent1 9 5 2 5 9" xfId="29024"/>
    <cellStyle name="40% - Accent1 9 5 2 6" xfId="7685"/>
    <cellStyle name="40% - Accent1 9 5 2 6 2" xfId="18153"/>
    <cellStyle name="40% - Accent1 9 5 2 6 2 2" xfId="39746"/>
    <cellStyle name="40% - Accent1 9 5 2 6 3" xfId="20950"/>
    <cellStyle name="40% - Accent1 9 5 2 6 3 2" xfId="42529"/>
    <cellStyle name="40% - Accent1 9 5 2 6 4" xfId="23735"/>
    <cellStyle name="40% - Accent1 9 5 2 6 4 2" xfId="45312"/>
    <cellStyle name="40% - Accent1 9 5 2 6 5" xfId="26588"/>
    <cellStyle name="40% - Accent1 9 5 2 6 5 2" xfId="48163"/>
    <cellStyle name="40% - Accent1 9 5 2 6 6" xfId="12945"/>
    <cellStyle name="40% - Accent1 9 5 2 6 6 2" xfId="34558"/>
    <cellStyle name="40% - Accent1 9 5 2 6 7" xfId="29327"/>
    <cellStyle name="40% - Accent1 9 5 2 7" xfId="10518"/>
    <cellStyle name="40% - Accent1 9 5 2 7 2" xfId="32143"/>
    <cellStyle name="40% - Accent1 9 5 2 8" xfId="13249"/>
    <cellStyle name="40% - Accent1 9 5 2 8 2" xfId="34861"/>
    <cellStyle name="40% - Accent1 9 5 2 9" xfId="15737"/>
    <cellStyle name="40% - Accent1 9 5 2 9 2" xfId="37331"/>
    <cellStyle name="40% - Accent1 9 5 3" xfId="409"/>
    <cellStyle name="40% - Accent1 9 5 3 10" xfId="18627"/>
    <cellStyle name="40% - Accent1 9 5 3 10 2" xfId="40206"/>
    <cellStyle name="40% - Accent1 9 5 3 11" xfId="21410"/>
    <cellStyle name="40% - Accent1 9 5 3 11 2" xfId="42989"/>
    <cellStyle name="40% - Accent1 9 5 3 12" xfId="24265"/>
    <cellStyle name="40% - Accent1 9 5 3 12 2" xfId="45840"/>
    <cellStyle name="40% - Accent1 9 5 3 13" xfId="10238"/>
    <cellStyle name="40% - Accent1 9 5 3 13 2" xfId="31878"/>
    <cellStyle name="40% - Accent1 9 5 3 14" xfId="5211"/>
    <cellStyle name="40% - Accent1 9 5 3 15" xfId="26911"/>
    <cellStyle name="40% - Accent1 9 5 3 16" xfId="53031"/>
    <cellStyle name="40% - Accent1 9 5 3 2" xfId="3017"/>
    <cellStyle name="40% - Accent1 9 5 3 2 10" xfId="27391"/>
    <cellStyle name="40% - Accent1 9 5 3 2 11" xfId="53032"/>
    <cellStyle name="40% - Accent1 9 5 3 2 2" xfId="4650"/>
    <cellStyle name="40% - Accent1 9 5 3 2 2 2" xfId="9199"/>
    <cellStyle name="40% - Accent1 9 5 3 2 2 2 2" xfId="14763"/>
    <cellStyle name="40% - Accent1 9 5 3 2 2 2 2 2" xfId="36375"/>
    <cellStyle name="40% - Accent1 9 5 3 2 2 2 3" xfId="30841"/>
    <cellStyle name="40% - Accent1 9 5 3 2 2 3" xfId="17210"/>
    <cellStyle name="40% - Accent1 9 5 3 2 2 3 2" xfId="38803"/>
    <cellStyle name="40% - Accent1 9 5 3 2 2 4" xfId="20007"/>
    <cellStyle name="40% - Accent1 9 5 3 2 2 4 2" xfId="41586"/>
    <cellStyle name="40% - Accent1 9 5 3 2 2 5" xfId="22792"/>
    <cellStyle name="40% - Accent1 9 5 3 2 2 5 2" xfId="44369"/>
    <cellStyle name="40% - Accent1 9 5 3 2 2 6" xfId="25645"/>
    <cellStyle name="40% - Accent1 9 5 3 2 2 6 2" xfId="47220"/>
    <cellStyle name="40% - Accent1 9 5 3 2 2 7" xfId="11992"/>
    <cellStyle name="40% - Accent1 9 5 3 2 2 7 2" xfId="33615"/>
    <cellStyle name="40% - Accent1 9 5 3 2 2 8" xfId="6778"/>
    <cellStyle name="40% - Accent1 9 5 3 2 2 9" xfId="28426"/>
    <cellStyle name="40% - Accent1 9 5 3 2 3" xfId="8164"/>
    <cellStyle name="40% - Accent1 9 5 3 2 3 2" xfId="13728"/>
    <cellStyle name="40% - Accent1 9 5 3 2 3 2 2" xfId="35340"/>
    <cellStyle name="40% - Accent1 9 5 3 2 3 3" xfId="29806"/>
    <cellStyle name="40% - Accent1 9 5 3 2 4" xfId="16175"/>
    <cellStyle name="40% - Accent1 9 5 3 2 4 2" xfId="37768"/>
    <cellStyle name="40% - Accent1 9 5 3 2 5" xfId="18972"/>
    <cellStyle name="40% - Accent1 9 5 3 2 5 2" xfId="40551"/>
    <cellStyle name="40% - Accent1 9 5 3 2 6" xfId="21755"/>
    <cellStyle name="40% - Accent1 9 5 3 2 6 2" xfId="43334"/>
    <cellStyle name="40% - Accent1 9 5 3 2 7" xfId="24610"/>
    <cellStyle name="40% - Accent1 9 5 3 2 7 2" xfId="46185"/>
    <cellStyle name="40% - Accent1 9 5 3 2 8" xfId="10957"/>
    <cellStyle name="40% - Accent1 9 5 3 2 8 2" xfId="32580"/>
    <cellStyle name="40% - Accent1 9 5 3 2 9" xfId="5694"/>
    <cellStyle name="40% - Accent1 9 5 3 3" xfId="3395"/>
    <cellStyle name="40% - Accent1 9 5 3 3 10" xfId="27736"/>
    <cellStyle name="40% - Accent1 9 5 3 3 2" xfId="4995"/>
    <cellStyle name="40% - Accent1 9 5 3 3 2 2" xfId="9544"/>
    <cellStyle name="40% - Accent1 9 5 3 3 2 2 2" xfId="15108"/>
    <cellStyle name="40% - Accent1 9 5 3 3 2 2 2 2" xfId="36720"/>
    <cellStyle name="40% - Accent1 9 5 3 3 2 2 3" xfId="31186"/>
    <cellStyle name="40% - Accent1 9 5 3 3 2 3" xfId="17555"/>
    <cellStyle name="40% - Accent1 9 5 3 3 2 3 2" xfId="39148"/>
    <cellStyle name="40% - Accent1 9 5 3 3 2 4" xfId="20352"/>
    <cellStyle name="40% - Accent1 9 5 3 3 2 4 2" xfId="41931"/>
    <cellStyle name="40% - Accent1 9 5 3 3 2 5" xfId="23137"/>
    <cellStyle name="40% - Accent1 9 5 3 3 2 5 2" xfId="44714"/>
    <cellStyle name="40% - Accent1 9 5 3 3 2 6" xfId="25990"/>
    <cellStyle name="40% - Accent1 9 5 3 3 2 6 2" xfId="47565"/>
    <cellStyle name="40% - Accent1 9 5 3 3 2 7" xfId="12337"/>
    <cellStyle name="40% - Accent1 9 5 3 3 2 7 2" xfId="33960"/>
    <cellStyle name="40% - Accent1 9 5 3 3 2 8" xfId="7125"/>
    <cellStyle name="40% - Accent1 9 5 3 3 2 9" xfId="28771"/>
    <cellStyle name="40% - Accent1 9 5 3 3 3" xfId="8509"/>
    <cellStyle name="40% - Accent1 9 5 3 3 3 2" xfId="14073"/>
    <cellStyle name="40% - Accent1 9 5 3 3 3 2 2" xfId="35685"/>
    <cellStyle name="40% - Accent1 9 5 3 3 3 3" xfId="30151"/>
    <cellStyle name="40% - Accent1 9 5 3 3 4" xfId="16520"/>
    <cellStyle name="40% - Accent1 9 5 3 3 4 2" xfId="38113"/>
    <cellStyle name="40% - Accent1 9 5 3 3 5" xfId="19317"/>
    <cellStyle name="40% - Accent1 9 5 3 3 5 2" xfId="40896"/>
    <cellStyle name="40% - Accent1 9 5 3 3 6" xfId="22102"/>
    <cellStyle name="40% - Accent1 9 5 3 3 6 2" xfId="43679"/>
    <cellStyle name="40% - Accent1 9 5 3 3 7" xfId="24955"/>
    <cellStyle name="40% - Accent1 9 5 3 3 7 2" xfId="46530"/>
    <cellStyle name="40% - Accent1 9 5 3 3 8" xfId="11302"/>
    <cellStyle name="40% - Accent1 9 5 3 3 8 2" xfId="32925"/>
    <cellStyle name="40% - Accent1 9 5 3 3 9" xfId="6039"/>
    <cellStyle name="40% - Accent1 9 5 3 4" xfId="2438"/>
    <cellStyle name="40% - Accent1 9 5 3 4 2" xfId="4172"/>
    <cellStyle name="40% - Accent1 9 5 3 4 2 2" xfId="14285"/>
    <cellStyle name="40% - Accent1 9 5 3 4 2 2 2" xfId="35897"/>
    <cellStyle name="40% - Accent1 9 5 3 4 2 3" xfId="8721"/>
    <cellStyle name="40% - Accent1 9 5 3 4 2 4" xfId="30363"/>
    <cellStyle name="40% - Accent1 9 5 3 4 3" xfId="16732"/>
    <cellStyle name="40% - Accent1 9 5 3 4 3 2" xfId="38325"/>
    <cellStyle name="40% - Accent1 9 5 3 4 4" xfId="19529"/>
    <cellStyle name="40% - Accent1 9 5 3 4 4 2" xfId="41108"/>
    <cellStyle name="40% - Accent1 9 5 3 4 5" xfId="22314"/>
    <cellStyle name="40% - Accent1 9 5 3 4 5 2" xfId="43891"/>
    <cellStyle name="40% - Accent1 9 5 3 4 6" xfId="25167"/>
    <cellStyle name="40% - Accent1 9 5 3 4 6 2" xfId="46742"/>
    <cellStyle name="40% - Accent1 9 5 3 4 7" xfId="11514"/>
    <cellStyle name="40% - Accent1 9 5 3 4 7 2" xfId="33137"/>
    <cellStyle name="40% - Accent1 9 5 3 4 8" xfId="6251"/>
    <cellStyle name="40% - Accent1 9 5 3 4 9" xfId="27948"/>
    <cellStyle name="40% - Accent1 9 5 3 5" xfId="3630"/>
    <cellStyle name="40% - Accent1 9 5 3 5 2" xfId="9891"/>
    <cellStyle name="40% - Accent1 9 5 3 5 2 2" xfId="15453"/>
    <cellStyle name="40% - Accent1 9 5 3 5 2 2 2" xfId="37065"/>
    <cellStyle name="40% - Accent1 9 5 3 5 2 3" xfId="31531"/>
    <cellStyle name="40% - Accent1 9 5 3 5 3" xfId="17900"/>
    <cellStyle name="40% - Accent1 9 5 3 5 3 2" xfId="39493"/>
    <cellStyle name="40% - Accent1 9 5 3 5 4" xfId="20697"/>
    <cellStyle name="40% - Accent1 9 5 3 5 4 2" xfId="42276"/>
    <cellStyle name="40% - Accent1 9 5 3 5 5" xfId="23482"/>
    <cellStyle name="40% - Accent1 9 5 3 5 5 2" xfId="45059"/>
    <cellStyle name="40% - Accent1 9 5 3 5 6" xfId="26335"/>
    <cellStyle name="40% - Accent1 9 5 3 5 6 2" xfId="47910"/>
    <cellStyle name="40% - Accent1 9 5 3 5 7" xfId="12682"/>
    <cellStyle name="40% - Accent1 9 5 3 5 7 2" xfId="34305"/>
    <cellStyle name="40% - Accent1 9 5 3 5 8" xfId="7473"/>
    <cellStyle name="40% - Accent1 9 5 3 5 9" xfId="29116"/>
    <cellStyle name="40% - Accent1 9 5 3 6" xfId="7686"/>
    <cellStyle name="40% - Accent1 9 5 3 6 2" xfId="18245"/>
    <cellStyle name="40% - Accent1 9 5 3 6 2 2" xfId="39838"/>
    <cellStyle name="40% - Accent1 9 5 3 6 3" xfId="21042"/>
    <cellStyle name="40% - Accent1 9 5 3 6 3 2" xfId="42621"/>
    <cellStyle name="40% - Accent1 9 5 3 6 4" xfId="23827"/>
    <cellStyle name="40% - Accent1 9 5 3 6 4 2" xfId="45404"/>
    <cellStyle name="40% - Accent1 9 5 3 6 5" xfId="26680"/>
    <cellStyle name="40% - Accent1 9 5 3 6 5 2" xfId="48255"/>
    <cellStyle name="40% - Accent1 9 5 3 6 6" xfId="13037"/>
    <cellStyle name="40% - Accent1 9 5 3 6 6 2" xfId="34650"/>
    <cellStyle name="40% - Accent1 9 5 3 6 7" xfId="29328"/>
    <cellStyle name="40% - Accent1 9 5 3 7" xfId="10610"/>
    <cellStyle name="40% - Accent1 9 5 3 7 2" xfId="32235"/>
    <cellStyle name="40% - Accent1 9 5 3 8" xfId="13250"/>
    <cellStyle name="40% - Accent1 9 5 3 8 2" xfId="34862"/>
    <cellStyle name="40% - Accent1 9 5 3 9" xfId="15829"/>
    <cellStyle name="40% - Accent1 9 5 3 9 2" xfId="37423"/>
    <cellStyle name="40% - Accent1 9 5 4" xfId="2787"/>
    <cellStyle name="40% - Accent1 9 5 4 10" xfId="27161"/>
    <cellStyle name="40% - Accent1 9 5 4 11" xfId="53033"/>
    <cellStyle name="40% - Accent1 9 5 4 2" xfId="4420"/>
    <cellStyle name="40% - Accent1 9 5 4 2 10" xfId="53034"/>
    <cellStyle name="40% - Accent1 9 5 4 2 2" xfId="8969"/>
    <cellStyle name="40% - Accent1 9 5 4 2 2 2" xfId="14533"/>
    <cellStyle name="40% - Accent1 9 5 4 2 2 2 2" xfId="36145"/>
    <cellStyle name="40% - Accent1 9 5 4 2 2 3" xfId="30611"/>
    <cellStyle name="40% - Accent1 9 5 4 2 3" xfId="16980"/>
    <cellStyle name="40% - Accent1 9 5 4 2 3 2" xfId="38573"/>
    <cellStyle name="40% - Accent1 9 5 4 2 4" xfId="19777"/>
    <cellStyle name="40% - Accent1 9 5 4 2 4 2" xfId="41356"/>
    <cellStyle name="40% - Accent1 9 5 4 2 5" xfId="22562"/>
    <cellStyle name="40% - Accent1 9 5 4 2 5 2" xfId="44139"/>
    <cellStyle name="40% - Accent1 9 5 4 2 6" xfId="25415"/>
    <cellStyle name="40% - Accent1 9 5 4 2 6 2" xfId="46990"/>
    <cellStyle name="40% - Accent1 9 5 4 2 7" xfId="11762"/>
    <cellStyle name="40% - Accent1 9 5 4 2 7 2" xfId="33385"/>
    <cellStyle name="40% - Accent1 9 5 4 2 8" xfId="6548"/>
    <cellStyle name="40% - Accent1 9 5 4 2 9" xfId="28196"/>
    <cellStyle name="40% - Accent1 9 5 4 3" xfId="7934"/>
    <cellStyle name="40% - Accent1 9 5 4 3 2" xfId="13498"/>
    <cellStyle name="40% - Accent1 9 5 4 3 2 2" xfId="35110"/>
    <cellStyle name="40% - Accent1 9 5 4 3 3" xfId="29576"/>
    <cellStyle name="40% - Accent1 9 5 4 4" xfId="15945"/>
    <cellStyle name="40% - Accent1 9 5 4 4 2" xfId="37538"/>
    <cellStyle name="40% - Accent1 9 5 4 5" xfId="18742"/>
    <cellStyle name="40% - Accent1 9 5 4 5 2" xfId="40321"/>
    <cellStyle name="40% - Accent1 9 5 4 6" xfId="21525"/>
    <cellStyle name="40% - Accent1 9 5 4 6 2" xfId="43104"/>
    <cellStyle name="40% - Accent1 9 5 4 7" xfId="24380"/>
    <cellStyle name="40% - Accent1 9 5 4 7 2" xfId="45955"/>
    <cellStyle name="40% - Accent1 9 5 4 8" xfId="10727"/>
    <cellStyle name="40% - Accent1 9 5 4 8 2" xfId="32350"/>
    <cellStyle name="40% - Accent1 9 5 4 9" xfId="5464"/>
    <cellStyle name="40% - Accent1 9 5 5" xfId="3145"/>
    <cellStyle name="40% - Accent1 9 5 5 10" xfId="27506"/>
    <cellStyle name="40% - Accent1 9 5 5 11" xfId="53035"/>
    <cellStyle name="40% - Accent1 9 5 5 2" xfId="4765"/>
    <cellStyle name="40% - Accent1 9 5 5 2 2" xfId="9314"/>
    <cellStyle name="40% - Accent1 9 5 5 2 2 2" xfId="14878"/>
    <cellStyle name="40% - Accent1 9 5 5 2 2 2 2" xfId="36490"/>
    <cellStyle name="40% - Accent1 9 5 5 2 2 3" xfId="30956"/>
    <cellStyle name="40% - Accent1 9 5 5 2 3" xfId="17325"/>
    <cellStyle name="40% - Accent1 9 5 5 2 3 2" xfId="38918"/>
    <cellStyle name="40% - Accent1 9 5 5 2 4" xfId="20122"/>
    <cellStyle name="40% - Accent1 9 5 5 2 4 2" xfId="41701"/>
    <cellStyle name="40% - Accent1 9 5 5 2 5" xfId="22907"/>
    <cellStyle name="40% - Accent1 9 5 5 2 5 2" xfId="44484"/>
    <cellStyle name="40% - Accent1 9 5 5 2 6" xfId="25760"/>
    <cellStyle name="40% - Accent1 9 5 5 2 6 2" xfId="47335"/>
    <cellStyle name="40% - Accent1 9 5 5 2 7" xfId="12107"/>
    <cellStyle name="40% - Accent1 9 5 5 2 7 2" xfId="33730"/>
    <cellStyle name="40% - Accent1 9 5 5 2 8" xfId="6895"/>
    <cellStyle name="40% - Accent1 9 5 5 2 9" xfId="28541"/>
    <cellStyle name="40% - Accent1 9 5 5 3" xfId="8279"/>
    <cellStyle name="40% - Accent1 9 5 5 3 2" xfId="13843"/>
    <cellStyle name="40% - Accent1 9 5 5 3 2 2" xfId="35455"/>
    <cellStyle name="40% - Accent1 9 5 5 3 3" xfId="29921"/>
    <cellStyle name="40% - Accent1 9 5 5 4" xfId="16290"/>
    <cellStyle name="40% - Accent1 9 5 5 4 2" xfId="37883"/>
    <cellStyle name="40% - Accent1 9 5 5 5" xfId="19087"/>
    <cellStyle name="40% - Accent1 9 5 5 5 2" xfId="40666"/>
    <cellStyle name="40% - Accent1 9 5 5 6" xfId="21872"/>
    <cellStyle name="40% - Accent1 9 5 5 6 2" xfId="43449"/>
    <cellStyle name="40% - Accent1 9 5 5 7" xfId="24725"/>
    <cellStyle name="40% - Accent1 9 5 5 7 2" xfId="46300"/>
    <cellStyle name="40% - Accent1 9 5 5 8" xfId="11072"/>
    <cellStyle name="40% - Accent1 9 5 5 8 2" xfId="32695"/>
    <cellStyle name="40% - Accent1 9 5 5 9" xfId="5809"/>
    <cellStyle name="40% - Accent1 9 5 6" xfId="2436"/>
    <cellStyle name="40% - Accent1 9 5 6 2" xfId="4170"/>
    <cellStyle name="40% - Accent1 9 5 6 2 2" xfId="14283"/>
    <cellStyle name="40% - Accent1 9 5 6 2 2 2" xfId="35895"/>
    <cellStyle name="40% - Accent1 9 5 6 2 3" xfId="8719"/>
    <cellStyle name="40% - Accent1 9 5 6 2 4" xfId="30361"/>
    <cellStyle name="40% - Accent1 9 5 6 3" xfId="16730"/>
    <cellStyle name="40% - Accent1 9 5 6 3 2" xfId="38323"/>
    <cellStyle name="40% - Accent1 9 5 6 4" xfId="19527"/>
    <cellStyle name="40% - Accent1 9 5 6 4 2" xfId="41106"/>
    <cellStyle name="40% - Accent1 9 5 6 5" xfId="22312"/>
    <cellStyle name="40% - Accent1 9 5 6 5 2" xfId="43889"/>
    <cellStyle name="40% - Accent1 9 5 6 6" xfId="25165"/>
    <cellStyle name="40% - Accent1 9 5 6 6 2" xfId="46740"/>
    <cellStyle name="40% - Accent1 9 5 6 7" xfId="11512"/>
    <cellStyle name="40% - Accent1 9 5 6 7 2" xfId="33135"/>
    <cellStyle name="40% - Accent1 9 5 6 8" xfId="6249"/>
    <cellStyle name="40% - Accent1 9 5 6 9" xfId="27946"/>
    <cellStyle name="40% - Accent1 9 5 7" xfId="3628"/>
    <cellStyle name="40% - Accent1 9 5 7 2" xfId="9661"/>
    <cellStyle name="40% - Accent1 9 5 7 2 2" xfId="15223"/>
    <cellStyle name="40% - Accent1 9 5 7 2 2 2" xfId="36835"/>
    <cellStyle name="40% - Accent1 9 5 7 2 3" xfId="31301"/>
    <cellStyle name="40% - Accent1 9 5 7 3" xfId="17670"/>
    <cellStyle name="40% - Accent1 9 5 7 3 2" xfId="39263"/>
    <cellStyle name="40% - Accent1 9 5 7 4" xfId="20467"/>
    <cellStyle name="40% - Accent1 9 5 7 4 2" xfId="42046"/>
    <cellStyle name="40% - Accent1 9 5 7 5" xfId="23252"/>
    <cellStyle name="40% - Accent1 9 5 7 5 2" xfId="44829"/>
    <cellStyle name="40% - Accent1 9 5 7 6" xfId="26105"/>
    <cellStyle name="40% - Accent1 9 5 7 6 2" xfId="47680"/>
    <cellStyle name="40% - Accent1 9 5 7 7" xfId="12452"/>
    <cellStyle name="40% - Accent1 9 5 7 7 2" xfId="34075"/>
    <cellStyle name="40% - Accent1 9 5 7 8" xfId="7243"/>
    <cellStyle name="40% - Accent1 9 5 7 9" xfId="28886"/>
    <cellStyle name="40% - Accent1 9 5 8" xfId="7684"/>
    <cellStyle name="40% - Accent1 9 5 8 2" xfId="18015"/>
    <cellStyle name="40% - Accent1 9 5 8 2 2" xfId="39608"/>
    <cellStyle name="40% - Accent1 9 5 8 3" xfId="20812"/>
    <cellStyle name="40% - Accent1 9 5 8 3 2" xfId="42391"/>
    <cellStyle name="40% - Accent1 9 5 8 4" xfId="23597"/>
    <cellStyle name="40% - Accent1 9 5 8 4 2" xfId="45174"/>
    <cellStyle name="40% - Accent1 9 5 8 5" xfId="26450"/>
    <cellStyle name="40% - Accent1 9 5 8 5 2" xfId="48025"/>
    <cellStyle name="40% - Accent1 9 5 8 6" xfId="12807"/>
    <cellStyle name="40% - Accent1 9 5 8 6 2" xfId="34420"/>
    <cellStyle name="40% - Accent1 9 5 8 7" xfId="29326"/>
    <cellStyle name="40% - Accent1 9 5 9" xfId="10380"/>
    <cellStyle name="40% - Accent1 9 5 9 2" xfId="32005"/>
    <cellStyle name="40% - Accent1 9 6" xfId="53036"/>
    <cellStyle name="40% - Accent1 9 6 2" xfId="53037"/>
    <cellStyle name="40% - Accent1 9 6 2 2" xfId="53038"/>
    <cellStyle name="40% - Accent1 9 6 3" xfId="53039"/>
    <cellStyle name="40% - Accent1 9 6 3 2" xfId="53040"/>
    <cellStyle name="40% - Accent1 9 6 4" xfId="53041"/>
    <cellStyle name="40% - Accent1 9 7" xfId="53042"/>
    <cellStyle name="40% - Accent1 9 7 2" xfId="53043"/>
    <cellStyle name="40% - Accent1 9 8" xfId="53044"/>
    <cellStyle name="40% - Accent1 9 8 2" xfId="53045"/>
    <cellStyle name="40% - Accent1 9 9" xfId="53046"/>
    <cellStyle name="40% - Accent1 9 9 2" xfId="53047"/>
    <cellStyle name="40% - Accent2" xfId="410" builtinId="35" customBuiltin="1"/>
    <cellStyle name="40% - Accent2 10" xfId="411"/>
    <cellStyle name="40% - Accent2 10 10" xfId="53048"/>
    <cellStyle name="40% - Accent2 10 2" xfId="53049"/>
    <cellStyle name="40% - Accent2 10 2 2" xfId="53050"/>
    <cellStyle name="40% - Accent2 10 2 2 2" xfId="53051"/>
    <cellStyle name="40% - Accent2 10 2 2 2 2" xfId="53052"/>
    <cellStyle name="40% - Accent2 10 2 2 2 2 2" xfId="53053"/>
    <cellStyle name="40% - Accent2 10 2 2 2 2 2 2" xfId="53054"/>
    <cellStyle name="40% - Accent2 10 2 2 2 2 3" xfId="53055"/>
    <cellStyle name="40% - Accent2 10 2 2 2 2 3 2" xfId="53056"/>
    <cellStyle name="40% - Accent2 10 2 2 2 2 4" xfId="53057"/>
    <cellStyle name="40% - Accent2 10 2 2 2 3" xfId="53058"/>
    <cellStyle name="40% - Accent2 10 2 2 2 3 2" xfId="53059"/>
    <cellStyle name="40% - Accent2 10 2 2 2 4" xfId="53060"/>
    <cellStyle name="40% - Accent2 10 2 2 2 4 2" xfId="53061"/>
    <cellStyle name="40% - Accent2 10 2 2 2 5" xfId="53062"/>
    <cellStyle name="40% - Accent2 10 2 2 3" xfId="53063"/>
    <cellStyle name="40% - Accent2 10 2 2 3 2" xfId="53064"/>
    <cellStyle name="40% - Accent2 10 2 2 3 2 2" xfId="53065"/>
    <cellStyle name="40% - Accent2 10 2 2 3 3" xfId="53066"/>
    <cellStyle name="40% - Accent2 10 2 2 3 3 2" xfId="53067"/>
    <cellStyle name="40% - Accent2 10 2 2 3 4" xfId="53068"/>
    <cellStyle name="40% - Accent2 10 2 2 4" xfId="53069"/>
    <cellStyle name="40% - Accent2 10 2 2 4 2" xfId="53070"/>
    <cellStyle name="40% - Accent2 10 2 2 5" xfId="53071"/>
    <cellStyle name="40% - Accent2 10 2 2 5 2" xfId="53072"/>
    <cellStyle name="40% - Accent2 10 2 2 6" xfId="53073"/>
    <cellStyle name="40% - Accent2 10 2 3" xfId="53074"/>
    <cellStyle name="40% - Accent2 10 2 3 2" xfId="53075"/>
    <cellStyle name="40% - Accent2 10 2 3 2 2" xfId="53076"/>
    <cellStyle name="40% - Accent2 10 2 3 2 2 2" xfId="53077"/>
    <cellStyle name="40% - Accent2 10 2 3 2 3" xfId="53078"/>
    <cellStyle name="40% - Accent2 10 2 3 2 3 2" xfId="53079"/>
    <cellStyle name="40% - Accent2 10 2 3 2 4" xfId="53080"/>
    <cellStyle name="40% - Accent2 10 2 3 3" xfId="53081"/>
    <cellStyle name="40% - Accent2 10 2 3 3 2" xfId="53082"/>
    <cellStyle name="40% - Accent2 10 2 3 4" xfId="53083"/>
    <cellStyle name="40% - Accent2 10 2 3 4 2" xfId="53084"/>
    <cellStyle name="40% - Accent2 10 2 3 5" xfId="53085"/>
    <cellStyle name="40% - Accent2 10 2 4" xfId="53086"/>
    <cellStyle name="40% - Accent2 10 2 4 2" xfId="53087"/>
    <cellStyle name="40% - Accent2 10 2 4 2 2" xfId="53088"/>
    <cellStyle name="40% - Accent2 10 2 4 3" xfId="53089"/>
    <cellStyle name="40% - Accent2 10 2 4 3 2" xfId="53090"/>
    <cellStyle name="40% - Accent2 10 2 4 4" xfId="53091"/>
    <cellStyle name="40% - Accent2 10 2 5" xfId="53092"/>
    <cellStyle name="40% - Accent2 10 2 5 2" xfId="53093"/>
    <cellStyle name="40% - Accent2 10 2 6" xfId="53094"/>
    <cellStyle name="40% - Accent2 10 2 6 2" xfId="53095"/>
    <cellStyle name="40% - Accent2 10 2 7" xfId="53096"/>
    <cellStyle name="40% - Accent2 10 3" xfId="53097"/>
    <cellStyle name="40% - Accent2 10 3 2" xfId="53098"/>
    <cellStyle name="40% - Accent2 10 3 2 2" xfId="53099"/>
    <cellStyle name="40% - Accent2 10 3 2 2 2" xfId="53100"/>
    <cellStyle name="40% - Accent2 10 3 2 2 2 2" xfId="53101"/>
    <cellStyle name="40% - Accent2 10 3 2 2 3" xfId="53102"/>
    <cellStyle name="40% - Accent2 10 3 2 2 3 2" xfId="53103"/>
    <cellStyle name="40% - Accent2 10 3 2 2 4" xfId="53104"/>
    <cellStyle name="40% - Accent2 10 3 2 3" xfId="53105"/>
    <cellStyle name="40% - Accent2 10 3 2 3 2" xfId="53106"/>
    <cellStyle name="40% - Accent2 10 3 2 4" xfId="53107"/>
    <cellStyle name="40% - Accent2 10 3 2 4 2" xfId="53108"/>
    <cellStyle name="40% - Accent2 10 3 2 5" xfId="53109"/>
    <cellStyle name="40% - Accent2 10 3 3" xfId="53110"/>
    <cellStyle name="40% - Accent2 10 3 3 2" xfId="53111"/>
    <cellStyle name="40% - Accent2 10 3 3 2 2" xfId="53112"/>
    <cellStyle name="40% - Accent2 10 3 3 3" xfId="53113"/>
    <cellStyle name="40% - Accent2 10 3 3 3 2" xfId="53114"/>
    <cellStyle name="40% - Accent2 10 3 3 4" xfId="53115"/>
    <cellStyle name="40% - Accent2 10 3 4" xfId="53116"/>
    <cellStyle name="40% - Accent2 10 3 4 2" xfId="53117"/>
    <cellStyle name="40% - Accent2 10 3 5" xfId="53118"/>
    <cellStyle name="40% - Accent2 10 3 5 2" xfId="53119"/>
    <cellStyle name="40% - Accent2 10 3 6" xfId="53120"/>
    <cellStyle name="40% - Accent2 10 4" xfId="53121"/>
    <cellStyle name="40% - Accent2 10 4 2" xfId="53122"/>
    <cellStyle name="40% - Accent2 10 4 2 2" xfId="53123"/>
    <cellStyle name="40% - Accent2 10 4 2 2 2" xfId="53124"/>
    <cellStyle name="40% - Accent2 10 4 2 3" xfId="53125"/>
    <cellStyle name="40% - Accent2 10 4 2 3 2" xfId="53126"/>
    <cellStyle name="40% - Accent2 10 4 2 4" xfId="53127"/>
    <cellStyle name="40% - Accent2 10 4 3" xfId="53128"/>
    <cellStyle name="40% - Accent2 10 4 3 2" xfId="53129"/>
    <cellStyle name="40% - Accent2 10 4 4" xfId="53130"/>
    <cellStyle name="40% - Accent2 10 4 4 2" xfId="53131"/>
    <cellStyle name="40% - Accent2 10 4 5" xfId="53132"/>
    <cellStyle name="40% - Accent2 10 5" xfId="53133"/>
    <cellStyle name="40% - Accent2 10 5 2" xfId="53134"/>
    <cellStyle name="40% - Accent2 10 5 2 2" xfId="53135"/>
    <cellStyle name="40% - Accent2 10 5 3" xfId="53136"/>
    <cellStyle name="40% - Accent2 10 5 3 2" xfId="53137"/>
    <cellStyle name="40% - Accent2 10 5 4" xfId="53138"/>
    <cellStyle name="40% - Accent2 10 6" xfId="53139"/>
    <cellStyle name="40% - Accent2 10 6 2" xfId="53140"/>
    <cellStyle name="40% - Accent2 10 7" xfId="53141"/>
    <cellStyle name="40% - Accent2 10 7 2" xfId="53142"/>
    <cellStyle name="40% - Accent2 10 8" xfId="53143"/>
    <cellStyle name="40% - Accent2 10 8 2" xfId="53144"/>
    <cellStyle name="40% - Accent2 10 9" xfId="53145"/>
    <cellStyle name="40% - Accent2 11" xfId="412"/>
    <cellStyle name="40% - Accent2 11 10" xfId="53146"/>
    <cellStyle name="40% - Accent2 11 2" xfId="53147"/>
    <cellStyle name="40% - Accent2 11 2 2" xfId="53148"/>
    <cellStyle name="40% - Accent2 11 2 2 2" xfId="53149"/>
    <cellStyle name="40% - Accent2 11 2 2 2 2" xfId="53150"/>
    <cellStyle name="40% - Accent2 11 2 2 2 2 2" xfId="53151"/>
    <cellStyle name="40% - Accent2 11 2 2 2 2 2 2" xfId="53152"/>
    <cellStyle name="40% - Accent2 11 2 2 2 2 3" xfId="53153"/>
    <cellStyle name="40% - Accent2 11 2 2 2 2 3 2" xfId="53154"/>
    <cellStyle name="40% - Accent2 11 2 2 2 2 4" xfId="53155"/>
    <cellStyle name="40% - Accent2 11 2 2 2 3" xfId="53156"/>
    <cellStyle name="40% - Accent2 11 2 2 2 3 2" xfId="53157"/>
    <cellStyle name="40% - Accent2 11 2 2 2 4" xfId="53158"/>
    <cellStyle name="40% - Accent2 11 2 2 2 4 2" xfId="53159"/>
    <cellStyle name="40% - Accent2 11 2 2 2 5" xfId="53160"/>
    <cellStyle name="40% - Accent2 11 2 2 3" xfId="53161"/>
    <cellStyle name="40% - Accent2 11 2 2 3 2" xfId="53162"/>
    <cellStyle name="40% - Accent2 11 2 2 3 2 2" xfId="53163"/>
    <cellStyle name="40% - Accent2 11 2 2 3 3" xfId="53164"/>
    <cellStyle name="40% - Accent2 11 2 2 3 3 2" xfId="53165"/>
    <cellStyle name="40% - Accent2 11 2 2 3 4" xfId="53166"/>
    <cellStyle name="40% - Accent2 11 2 2 4" xfId="53167"/>
    <cellStyle name="40% - Accent2 11 2 2 4 2" xfId="53168"/>
    <cellStyle name="40% - Accent2 11 2 2 5" xfId="53169"/>
    <cellStyle name="40% - Accent2 11 2 2 5 2" xfId="53170"/>
    <cellStyle name="40% - Accent2 11 2 2 6" xfId="53171"/>
    <cellStyle name="40% - Accent2 11 2 3" xfId="53172"/>
    <cellStyle name="40% - Accent2 11 2 3 2" xfId="53173"/>
    <cellStyle name="40% - Accent2 11 2 3 2 2" xfId="53174"/>
    <cellStyle name="40% - Accent2 11 2 3 2 2 2" xfId="53175"/>
    <cellStyle name="40% - Accent2 11 2 3 2 3" xfId="53176"/>
    <cellStyle name="40% - Accent2 11 2 3 2 3 2" xfId="53177"/>
    <cellStyle name="40% - Accent2 11 2 3 2 4" xfId="53178"/>
    <cellStyle name="40% - Accent2 11 2 3 3" xfId="53179"/>
    <cellStyle name="40% - Accent2 11 2 3 3 2" xfId="53180"/>
    <cellStyle name="40% - Accent2 11 2 3 4" xfId="53181"/>
    <cellStyle name="40% - Accent2 11 2 3 4 2" xfId="53182"/>
    <cellStyle name="40% - Accent2 11 2 3 5" xfId="53183"/>
    <cellStyle name="40% - Accent2 11 2 4" xfId="53184"/>
    <cellStyle name="40% - Accent2 11 2 4 2" xfId="53185"/>
    <cellStyle name="40% - Accent2 11 2 4 2 2" xfId="53186"/>
    <cellStyle name="40% - Accent2 11 2 4 3" xfId="53187"/>
    <cellStyle name="40% - Accent2 11 2 4 3 2" xfId="53188"/>
    <cellStyle name="40% - Accent2 11 2 4 4" xfId="53189"/>
    <cellStyle name="40% - Accent2 11 2 5" xfId="53190"/>
    <cellStyle name="40% - Accent2 11 2 5 2" xfId="53191"/>
    <cellStyle name="40% - Accent2 11 2 6" xfId="53192"/>
    <cellStyle name="40% - Accent2 11 2 6 2" xfId="53193"/>
    <cellStyle name="40% - Accent2 11 2 7" xfId="53194"/>
    <cellStyle name="40% - Accent2 11 3" xfId="53195"/>
    <cellStyle name="40% - Accent2 11 3 2" xfId="53196"/>
    <cellStyle name="40% - Accent2 11 3 2 2" xfId="53197"/>
    <cellStyle name="40% - Accent2 11 3 2 2 2" xfId="53198"/>
    <cellStyle name="40% - Accent2 11 3 2 2 2 2" xfId="53199"/>
    <cellStyle name="40% - Accent2 11 3 2 2 3" xfId="53200"/>
    <cellStyle name="40% - Accent2 11 3 2 2 3 2" xfId="53201"/>
    <cellStyle name="40% - Accent2 11 3 2 2 4" xfId="53202"/>
    <cellStyle name="40% - Accent2 11 3 2 3" xfId="53203"/>
    <cellStyle name="40% - Accent2 11 3 2 3 2" xfId="53204"/>
    <cellStyle name="40% - Accent2 11 3 2 4" xfId="53205"/>
    <cellStyle name="40% - Accent2 11 3 2 4 2" xfId="53206"/>
    <cellStyle name="40% - Accent2 11 3 2 5" xfId="53207"/>
    <cellStyle name="40% - Accent2 11 3 3" xfId="53208"/>
    <cellStyle name="40% - Accent2 11 3 3 2" xfId="53209"/>
    <cellStyle name="40% - Accent2 11 3 3 2 2" xfId="53210"/>
    <cellStyle name="40% - Accent2 11 3 3 3" xfId="53211"/>
    <cellStyle name="40% - Accent2 11 3 3 3 2" xfId="53212"/>
    <cellStyle name="40% - Accent2 11 3 3 4" xfId="53213"/>
    <cellStyle name="40% - Accent2 11 3 4" xfId="53214"/>
    <cellStyle name="40% - Accent2 11 3 4 2" xfId="53215"/>
    <cellStyle name="40% - Accent2 11 3 5" xfId="53216"/>
    <cellStyle name="40% - Accent2 11 3 5 2" xfId="53217"/>
    <cellStyle name="40% - Accent2 11 3 6" xfId="53218"/>
    <cellStyle name="40% - Accent2 11 4" xfId="53219"/>
    <cellStyle name="40% - Accent2 11 4 2" xfId="53220"/>
    <cellStyle name="40% - Accent2 11 4 2 2" xfId="53221"/>
    <cellStyle name="40% - Accent2 11 4 2 2 2" xfId="53222"/>
    <cellStyle name="40% - Accent2 11 4 2 3" xfId="53223"/>
    <cellStyle name="40% - Accent2 11 4 2 3 2" xfId="53224"/>
    <cellStyle name="40% - Accent2 11 4 2 4" xfId="53225"/>
    <cellStyle name="40% - Accent2 11 4 3" xfId="53226"/>
    <cellStyle name="40% - Accent2 11 4 3 2" xfId="53227"/>
    <cellStyle name="40% - Accent2 11 4 4" xfId="53228"/>
    <cellStyle name="40% - Accent2 11 4 4 2" xfId="53229"/>
    <cellStyle name="40% - Accent2 11 4 5" xfId="53230"/>
    <cellStyle name="40% - Accent2 11 5" xfId="53231"/>
    <cellStyle name="40% - Accent2 11 5 2" xfId="53232"/>
    <cellStyle name="40% - Accent2 11 5 2 2" xfId="53233"/>
    <cellStyle name="40% - Accent2 11 5 3" xfId="53234"/>
    <cellStyle name="40% - Accent2 11 5 3 2" xfId="53235"/>
    <cellStyle name="40% - Accent2 11 5 4" xfId="53236"/>
    <cellStyle name="40% - Accent2 11 6" xfId="53237"/>
    <cellStyle name="40% - Accent2 11 6 2" xfId="53238"/>
    <cellStyle name="40% - Accent2 11 7" xfId="53239"/>
    <cellStyle name="40% - Accent2 11 7 2" xfId="53240"/>
    <cellStyle name="40% - Accent2 11 8" xfId="53241"/>
    <cellStyle name="40% - Accent2 11 8 2" xfId="53242"/>
    <cellStyle name="40% - Accent2 11 9" xfId="53243"/>
    <cellStyle name="40% - Accent2 12" xfId="413"/>
    <cellStyle name="40% - Accent2 12 2" xfId="53245"/>
    <cellStyle name="40% - Accent2 12 2 2" xfId="53246"/>
    <cellStyle name="40% - Accent2 12 2 2 2" xfId="53247"/>
    <cellStyle name="40% - Accent2 12 2 2 2 2" xfId="53248"/>
    <cellStyle name="40% - Accent2 12 2 2 2 2 2" xfId="53249"/>
    <cellStyle name="40% - Accent2 12 2 2 2 3" xfId="53250"/>
    <cellStyle name="40% - Accent2 12 2 2 2 3 2" xfId="53251"/>
    <cellStyle name="40% - Accent2 12 2 2 2 4" xfId="53252"/>
    <cellStyle name="40% - Accent2 12 2 2 3" xfId="53253"/>
    <cellStyle name="40% - Accent2 12 2 2 3 2" xfId="53254"/>
    <cellStyle name="40% - Accent2 12 2 2 4" xfId="53255"/>
    <cellStyle name="40% - Accent2 12 2 2 4 2" xfId="53256"/>
    <cellStyle name="40% - Accent2 12 2 2 5" xfId="53257"/>
    <cellStyle name="40% - Accent2 12 2 3" xfId="53258"/>
    <cellStyle name="40% - Accent2 12 2 3 2" xfId="53259"/>
    <cellStyle name="40% - Accent2 12 2 3 2 2" xfId="53260"/>
    <cellStyle name="40% - Accent2 12 2 3 3" xfId="53261"/>
    <cellStyle name="40% - Accent2 12 2 3 3 2" xfId="53262"/>
    <cellStyle name="40% - Accent2 12 2 3 4" xfId="53263"/>
    <cellStyle name="40% - Accent2 12 2 4" xfId="53264"/>
    <cellStyle name="40% - Accent2 12 2 4 2" xfId="53265"/>
    <cellStyle name="40% - Accent2 12 2 5" xfId="53266"/>
    <cellStyle name="40% - Accent2 12 2 5 2" xfId="53267"/>
    <cellStyle name="40% - Accent2 12 2 6" xfId="53268"/>
    <cellStyle name="40% - Accent2 12 3" xfId="53269"/>
    <cellStyle name="40% - Accent2 12 3 2" xfId="53270"/>
    <cellStyle name="40% - Accent2 12 3 2 2" xfId="53271"/>
    <cellStyle name="40% - Accent2 12 3 2 2 2" xfId="53272"/>
    <cellStyle name="40% - Accent2 12 3 2 3" xfId="53273"/>
    <cellStyle name="40% - Accent2 12 3 2 3 2" xfId="53274"/>
    <cellStyle name="40% - Accent2 12 3 2 4" xfId="53275"/>
    <cellStyle name="40% - Accent2 12 3 3" xfId="53276"/>
    <cellStyle name="40% - Accent2 12 3 3 2" xfId="53277"/>
    <cellStyle name="40% - Accent2 12 3 4" xfId="53278"/>
    <cellStyle name="40% - Accent2 12 3 4 2" xfId="53279"/>
    <cellStyle name="40% - Accent2 12 3 5" xfId="53280"/>
    <cellStyle name="40% - Accent2 12 4" xfId="53281"/>
    <cellStyle name="40% - Accent2 12 4 2" xfId="53282"/>
    <cellStyle name="40% - Accent2 12 4 2 2" xfId="53283"/>
    <cellStyle name="40% - Accent2 12 4 3" xfId="53284"/>
    <cellStyle name="40% - Accent2 12 4 3 2" xfId="53285"/>
    <cellStyle name="40% - Accent2 12 4 4" xfId="53286"/>
    <cellStyle name="40% - Accent2 12 5" xfId="53287"/>
    <cellStyle name="40% - Accent2 12 5 2" xfId="53288"/>
    <cellStyle name="40% - Accent2 12 6" xfId="53289"/>
    <cellStyle name="40% - Accent2 12 6 2" xfId="53290"/>
    <cellStyle name="40% - Accent2 12 7" xfId="53291"/>
    <cellStyle name="40% - Accent2 12 8" xfId="53244"/>
    <cellStyle name="40% - Accent2 13" xfId="414"/>
    <cellStyle name="40% - Accent2 13 2" xfId="53293"/>
    <cellStyle name="40% - Accent2 13 2 2" xfId="53294"/>
    <cellStyle name="40% - Accent2 13 2 2 2" xfId="53295"/>
    <cellStyle name="40% - Accent2 13 2 2 2 2" xfId="53296"/>
    <cellStyle name="40% - Accent2 13 2 2 3" xfId="53297"/>
    <cellStyle name="40% - Accent2 13 2 2 3 2" xfId="53298"/>
    <cellStyle name="40% - Accent2 13 2 2 4" xfId="53299"/>
    <cellStyle name="40% - Accent2 13 2 3" xfId="53300"/>
    <cellStyle name="40% - Accent2 13 2 3 2" xfId="53301"/>
    <cellStyle name="40% - Accent2 13 2 4" xfId="53302"/>
    <cellStyle name="40% - Accent2 13 2 4 2" xfId="53303"/>
    <cellStyle name="40% - Accent2 13 2 5" xfId="53304"/>
    <cellStyle name="40% - Accent2 13 3" xfId="53305"/>
    <cellStyle name="40% - Accent2 13 3 2" xfId="53306"/>
    <cellStyle name="40% - Accent2 13 3 2 2" xfId="53307"/>
    <cellStyle name="40% - Accent2 13 3 3" xfId="53308"/>
    <cellStyle name="40% - Accent2 13 3 3 2" xfId="53309"/>
    <cellStyle name="40% - Accent2 13 3 4" xfId="53310"/>
    <cellStyle name="40% - Accent2 13 4" xfId="53311"/>
    <cellStyle name="40% - Accent2 13 4 2" xfId="53312"/>
    <cellStyle name="40% - Accent2 13 5" xfId="53313"/>
    <cellStyle name="40% - Accent2 13 5 2" xfId="53314"/>
    <cellStyle name="40% - Accent2 13 6" xfId="53315"/>
    <cellStyle name="40% - Accent2 13 7" xfId="53292"/>
    <cellStyle name="40% - Accent2 14" xfId="415"/>
    <cellStyle name="40% - Accent2 14 2" xfId="53317"/>
    <cellStyle name="40% - Accent2 14 2 2" xfId="53318"/>
    <cellStyle name="40% - Accent2 14 2 2 2" xfId="53319"/>
    <cellStyle name="40% - Accent2 14 2 3" xfId="53320"/>
    <cellStyle name="40% - Accent2 14 2 3 2" xfId="53321"/>
    <cellStyle name="40% - Accent2 14 2 4" xfId="53322"/>
    <cellStyle name="40% - Accent2 14 3" xfId="53323"/>
    <cellStyle name="40% - Accent2 14 3 2" xfId="53324"/>
    <cellStyle name="40% - Accent2 14 4" xfId="53325"/>
    <cellStyle name="40% - Accent2 14 4 2" xfId="53326"/>
    <cellStyle name="40% - Accent2 14 5" xfId="53327"/>
    <cellStyle name="40% - Accent2 14 6" xfId="53316"/>
    <cellStyle name="40% - Accent2 15" xfId="416"/>
    <cellStyle name="40% - Accent2 15 2" xfId="53329"/>
    <cellStyle name="40% - Accent2 15 2 2" xfId="53330"/>
    <cellStyle name="40% - Accent2 15 3" xfId="53331"/>
    <cellStyle name="40% - Accent2 15 3 2" xfId="53332"/>
    <cellStyle name="40% - Accent2 15 4" xfId="53333"/>
    <cellStyle name="40% - Accent2 15 5" xfId="53328"/>
    <cellStyle name="40% - Accent2 16" xfId="417"/>
    <cellStyle name="40% - Accent2 16 10" xfId="18447"/>
    <cellStyle name="40% - Accent2 16 10 2" xfId="40026"/>
    <cellStyle name="40% - Accent2 16 11" xfId="21230"/>
    <cellStyle name="40% - Accent2 16 11 2" xfId="42809"/>
    <cellStyle name="40% - Accent2 16 12" xfId="24085"/>
    <cellStyle name="40% - Accent2 16 12 2" xfId="45660"/>
    <cellStyle name="40% - Accent2 16 13" xfId="10058"/>
    <cellStyle name="40% - Accent2 16 13 2" xfId="31698"/>
    <cellStyle name="40% - Accent2 16 14" xfId="5212"/>
    <cellStyle name="40% - Accent2 16 15" xfId="26912"/>
    <cellStyle name="40% - Accent2 16 16" xfId="53334"/>
    <cellStyle name="40% - Accent2 16 2" xfId="2837"/>
    <cellStyle name="40% - Accent2 16 2 10" xfId="27211"/>
    <cellStyle name="40% - Accent2 16 2 11" xfId="53335"/>
    <cellStyle name="40% - Accent2 16 2 2" xfId="4470"/>
    <cellStyle name="40% - Accent2 16 2 2 2" xfId="9019"/>
    <cellStyle name="40% - Accent2 16 2 2 2 2" xfId="14583"/>
    <cellStyle name="40% - Accent2 16 2 2 2 2 2" xfId="36195"/>
    <cellStyle name="40% - Accent2 16 2 2 2 3" xfId="30661"/>
    <cellStyle name="40% - Accent2 16 2 2 3" xfId="17030"/>
    <cellStyle name="40% - Accent2 16 2 2 3 2" xfId="38623"/>
    <cellStyle name="40% - Accent2 16 2 2 4" xfId="19827"/>
    <cellStyle name="40% - Accent2 16 2 2 4 2" xfId="41406"/>
    <cellStyle name="40% - Accent2 16 2 2 5" xfId="22612"/>
    <cellStyle name="40% - Accent2 16 2 2 5 2" xfId="44189"/>
    <cellStyle name="40% - Accent2 16 2 2 6" xfId="25465"/>
    <cellStyle name="40% - Accent2 16 2 2 6 2" xfId="47040"/>
    <cellStyle name="40% - Accent2 16 2 2 7" xfId="11812"/>
    <cellStyle name="40% - Accent2 16 2 2 7 2" xfId="33435"/>
    <cellStyle name="40% - Accent2 16 2 2 8" xfId="6598"/>
    <cellStyle name="40% - Accent2 16 2 2 9" xfId="28246"/>
    <cellStyle name="40% - Accent2 16 2 3" xfId="7984"/>
    <cellStyle name="40% - Accent2 16 2 3 2" xfId="13548"/>
    <cellStyle name="40% - Accent2 16 2 3 2 2" xfId="35160"/>
    <cellStyle name="40% - Accent2 16 2 3 3" xfId="29626"/>
    <cellStyle name="40% - Accent2 16 2 4" xfId="15995"/>
    <cellStyle name="40% - Accent2 16 2 4 2" xfId="37588"/>
    <cellStyle name="40% - Accent2 16 2 5" xfId="18792"/>
    <cellStyle name="40% - Accent2 16 2 5 2" xfId="40371"/>
    <cellStyle name="40% - Accent2 16 2 6" xfId="21575"/>
    <cellStyle name="40% - Accent2 16 2 6 2" xfId="43154"/>
    <cellStyle name="40% - Accent2 16 2 7" xfId="24430"/>
    <cellStyle name="40% - Accent2 16 2 7 2" xfId="46005"/>
    <cellStyle name="40% - Accent2 16 2 8" xfId="10777"/>
    <cellStyle name="40% - Accent2 16 2 8 2" xfId="32400"/>
    <cellStyle name="40% - Accent2 16 2 9" xfId="5514"/>
    <cellStyle name="40% - Accent2 16 3" xfId="3215"/>
    <cellStyle name="40% - Accent2 16 3 10" xfId="27556"/>
    <cellStyle name="40% - Accent2 16 3 2" xfId="4815"/>
    <cellStyle name="40% - Accent2 16 3 2 2" xfId="9364"/>
    <cellStyle name="40% - Accent2 16 3 2 2 2" xfId="14928"/>
    <cellStyle name="40% - Accent2 16 3 2 2 2 2" xfId="36540"/>
    <cellStyle name="40% - Accent2 16 3 2 2 3" xfId="31006"/>
    <cellStyle name="40% - Accent2 16 3 2 3" xfId="17375"/>
    <cellStyle name="40% - Accent2 16 3 2 3 2" xfId="38968"/>
    <cellStyle name="40% - Accent2 16 3 2 4" xfId="20172"/>
    <cellStyle name="40% - Accent2 16 3 2 4 2" xfId="41751"/>
    <cellStyle name="40% - Accent2 16 3 2 5" xfId="22957"/>
    <cellStyle name="40% - Accent2 16 3 2 5 2" xfId="44534"/>
    <cellStyle name="40% - Accent2 16 3 2 6" xfId="25810"/>
    <cellStyle name="40% - Accent2 16 3 2 6 2" xfId="47385"/>
    <cellStyle name="40% - Accent2 16 3 2 7" xfId="12157"/>
    <cellStyle name="40% - Accent2 16 3 2 7 2" xfId="33780"/>
    <cellStyle name="40% - Accent2 16 3 2 8" xfId="6945"/>
    <cellStyle name="40% - Accent2 16 3 2 9" xfId="28591"/>
    <cellStyle name="40% - Accent2 16 3 3" xfId="8329"/>
    <cellStyle name="40% - Accent2 16 3 3 2" xfId="13893"/>
    <cellStyle name="40% - Accent2 16 3 3 2 2" xfId="35505"/>
    <cellStyle name="40% - Accent2 16 3 3 3" xfId="29971"/>
    <cellStyle name="40% - Accent2 16 3 4" xfId="16340"/>
    <cellStyle name="40% - Accent2 16 3 4 2" xfId="37933"/>
    <cellStyle name="40% - Accent2 16 3 5" xfId="19137"/>
    <cellStyle name="40% - Accent2 16 3 5 2" xfId="40716"/>
    <cellStyle name="40% - Accent2 16 3 6" xfId="21922"/>
    <cellStyle name="40% - Accent2 16 3 6 2" xfId="43499"/>
    <cellStyle name="40% - Accent2 16 3 7" xfId="24775"/>
    <cellStyle name="40% - Accent2 16 3 7 2" xfId="46350"/>
    <cellStyle name="40% - Accent2 16 3 8" xfId="11122"/>
    <cellStyle name="40% - Accent2 16 3 8 2" xfId="32745"/>
    <cellStyle name="40% - Accent2 16 3 9" xfId="5859"/>
    <cellStyle name="40% - Accent2 16 4" xfId="2439"/>
    <cellStyle name="40% - Accent2 16 4 2" xfId="4173"/>
    <cellStyle name="40% - Accent2 16 4 2 2" xfId="14286"/>
    <cellStyle name="40% - Accent2 16 4 2 2 2" xfId="35898"/>
    <cellStyle name="40% - Accent2 16 4 2 3" xfId="8722"/>
    <cellStyle name="40% - Accent2 16 4 2 4" xfId="30364"/>
    <cellStyle name="40% - Accent2 16 4 3" xfId="16733"/>
    <cellStyle name="40% - Accent2 16 4 3 2" xfId="38326"/>
    <cellStyle name="40% - Accent2 16 4 4" xfId="19530"/>
    <cellStyle name="40% - Accent2 16 4 4 2" xfId="41109"/>
    <cellStyle name="40% - Accent2 16 4 5" xfId="22315"/>
    <cellStyle name="40% - Accent2 16 4 5 2" xfId="43892"/>
    <cellStyle name="40% - Accent2 16 4 6" xfId="25168"/>
    <cellStyle name="40% - Accent2 16 4 6 2" xfId="46743"/>
    <cellStyle name="40% - Accent2 16 4 7" xfId="11515"/>
    <cellStyle name="40% - Accent2 16 4 7 2" xfId="33138"/>
    <cellStyle name="40% - Accent2 16 4 8" xfId="6252"/>
    <cellStyle name="40% - Accent2 16 4 9" xfId="27949"/>
    <cellStyle name="40% - Accent2 16 5" xfId="3631"/>
    <cellStyle name="40% - Accent2 16 5 2" xfId="9711"/>
    <cellStyle name="40% - Accent2 16 5 2 2" xfId="15273"/>
    <cellStyle name="40% - Accent2 16 5 2 2 2" xfId="36885"/>
    <cellStyle name="40% - Accent2 16 5 2 3" xfId="31351"/>
    <cellStyle name="40% - Accent2 16 5 3" xfId="17720"/>
    <cellStyle name="40% - Accent2 16 5 3 2" xfId="39313"/>
    <cellStyle name="40% - Accent2 16 5 4" xfId="20517"/>
    <cellStyle name="40% - Accent2 16 5 4 2" xfId="42096"/>
    <cellStyle name="40% - Accent2 16 5 5" xfId="23302"/>
    <cellStyle name="40% - Accent2 16 5 5 2" xfId="44879"/>
    <cellStyle name="40% - Accent2 16 5 6" xfId="26155"/>
    <cellStyle name="40% - Accent2 16 5 6 2" xfId="47730"/>
    <cellStyle name="40% - Accent2 16 5 7" xfId="12502"/>
    <cellStyle name="40% - Accent2 16 5 7 2" xfId="34125"/>
    <cellStyle name="40% - Accent2 16 5 8" xfId="7293"/>
    <cellStyle name="40% - Accent2 16 5 9" xfId="28936"/>
    <cellStyle name="40% - Accent2 16 6" xfId="7687"/>
    <cellStyle name="40% - Accent2 16 6 2" xfId="18065"/>
    <cellStyle name="40% - Accent2 16 6 2 2" xfId="39658"/>
    <cellStyle name="40% - Accent2 16 6 3" xfId="20862"/>
    <cellStyle name="40% - Accent2 16 6 3 2" xfId="42441"/>
    <cellStyle name="40% - Accent2 16 6 4" xfId="23647"/>
    <cellStyle name="40% - Accent2 16 6 4 2" xfId="45224"/>
    <cellStyle name="40% - Accent2 16 6 5" xfId="26500"/>
    <cellStyle name="40% - Accent2 16 6 5 2" xfId="48075"/>
    <cellStyle name="40% - Accent2 16 6 6" xfId="12857"/>
    <cellStyle name="40% - Accent2 16 6 6 2" xfId="34470"/>
    <cellStyle name="40% - Accent2 16 6 7" xfId="29329"/>
    <cellStyle name="40% - Accent2 16 7" xfId="10430"/>
    <cellStyle name="40% - Accent2 16 7 2" xfId="32055"/>
    <cellStyle name="40% - Accent2 16 8" xfId="13251"/>
    <cellStyle name="40% - Accent2 16 8 2" xfId="34863"/>
    <cellStyle name="40% - Accent2 16 9" xfId="15649"/>
    <cellStyle name="40% - Accent2 16 9 2" xfId="37243"/>
    <cellStyle name="40% - Accent2 17" xfId="418"/>
    <cellStyle name="40% - Accent2 17 10" xfId="18440"/>
    <cellStyle name="40% - Accent2 17 10 2" xfId="40019"/>
    <cellStyle name="40% - Accent2 17 11" xfId="21223"/>
    <cellStyle name="40% - Accent2 17 11 2" xfId="42802"/>
    <cellStyle name="40% - Accent2 17 12" xfId="24078"/>
    <cellStyle name="40% - Accent2 17 12 2" xfId="45653"/>
    <cellStyle name="40% - Accent2 17 13" xfId="10051"/>
    <cellStyle name="40% - Accent2 17 13 2" xfId="31691"/>
    <cellStyle name="40% - Accent2 17 14" xfId="5213"/>
    <cellStyle name="40% - Accent2 17 15" xfId="26913"/>
    <cellStyle name="40% - Accent2 17 16" xfId="53336"/>
    <cellStyle name="40% - Accent2 17 2" xfId="2830"/>
    <cellStyle name="40% - Accent2 17 2 10" xfId="27204"/>
    <cellStyle name="40% - Accent2 17 2 11" xfId="53337"/>
    <cellStyle name="40% - Accent2 17 2 2" xfId="4463"/>
    <cellStyle name="40% - Accent2 17 2 2 2" xfId="9012"/>
    <cellStyle name="40% - Accent2 17 2 2 2 2" xfId="14576"/>
    <cellStyle name="40% - Accent2 17 2 2 2 2 2" xfId="36188"/>
    <cellStyle name="40% - Accent2 17 2 2 2 3" xfId="30654"/>
    <cellStyle name="40% - Accent2 17 2 2 3" xfId="17023"/>
    <cellStyle name="40% - Accent2 17 2 2 3 2" xfId="38616"/>
    <cellStyle name="40% - Accent2 17 2 2 4" xfId="19820"/>
    <cellStyle name="40% - Accent2 17 2 2 4 2" xfId="41399"/>
    <cellStyle name="40% - Accent2 17 2 2 5" xfId="22605"/>
    <cellStyle name="40% - Accent2 17 2 2 5 2" xfId="44182"/>
    <cellStyle name="40% - Accent2 17 2 2 6" xfId="25458"/>
    <cellStyle name="40% - Accent2 17 2 2 6 2" xfId="47033"/>
    <cellStyle name="40% - Accent2 17 2 2 7" xfId="11805"/>
    <cellStyle name="40% - Accent2 17 2 2 7 2" xfId="33428"/>
    <cellStyle name="40% - Accent2 17 2 2 8" xfId="6591"/>
    <cellStyle name="40% - Accent2 17 2 2 9" xfId="28239"/>
    <cellStyle name="40% - Accent2 17 2 3" xfId="7977"/>
    <cellStyle name="40% - Accent2 17 2 3 2" xfId="13541"/>
    <cellStyle name="40% - Accent2 17 2 3 2 2" xfId="35153"/>
    <cellStyle name="40% - Accent2 17 2 3 3" xfId="29619"/>
    <cellStyle name="40% - Accent2 17 2 4" xfId="15988"/>
    <cellStyle name="40% - Accent2 17 2 4 2" xfId="37581"/>
    <cellStyle name="40% - Accent2 17 2 5" xfId="18785"/>
    <cellStyle name="40% - Accent2 17 2 5 2" xfId="40364"/>
    <cellStyle name="40% - Accent2 17 2 6" xfId="21568"/>
    <cellStyle name="40% - Accent2 17 2 6 2" xfId="43147"/>
    <cellStyle name="40% - Accent2 17 2 7" xfId="24423"/>
    <cellStyle name="40% - Accent2 17 2 7 2" xfId="45998"/>
    <cellStyle name="40% - Accent2 17 2 8" xfId="10770"/>
    <cellStyle name="40% - Accent2 17 2 8 2" xfId="32393"/>
    <cellStyle name="40% - Accent2 17 2 9" xfId="5507"/>
    <cellStyle name="40% - Accent2 17 3" xfId="3208"/>
    <cellStyle name="40% - Accent2 17 3 10" xfId="27549"/>
    <cellStyle name="40% - Accent2 17 3 2" xfId="4808"/>
    <cellStyle name="40% - Accent2 17 3 2 2" xfId="9357"/>
    <cellStyle name="40% - Accent2 17 3 2 2 2" xfId="14921"/>
    <cellStyle name="40% - Accent2 17 3 2 2 2 2" xfId="36533"/>
    <cellStyle name="40% - Accent2 17 3 2 2 3" xfId="30999"/>
    <cellStyle name="40% - Accent2 17 3 2 3" xfId="17368"/>
    <cellStyle name="40% - Accent2 17 3 2 3 2" xfId="38961"/>
    <cellStyle name="40% - Accent2 17 3 2 4" xfId="20165"/>
    <cellStyle name="40% - Accent2 17 3 2 4 2" xfId="41744"/>
    <cellStyle name="40% - Accent2 17 3 2 5" xfId="22950"/>
    <cellStyle name="40% - Accent2 17 3 2 5 2" xfId="44527"/>
    <cellStyle name="40% - Accent2 17 3 2 6" xfId="25803"/>
    <cellStyle name="40% - Accent2 17 3 2 6 2" xfId="47378"/>
    <cellStyle name="40% - Accent2 17 3 2 7" xfId="12150"/>
    <cellStyle name="40% - Accent2 17 3 2 7 2" xfId="33773"/>
    <cellStyle name="40% - Accent2 17 3 2 8" xfId="6938"/>
    <cellStyle name="40% - Accent2 17 3 2 9" xfId="28584"/>
    <cellStyle name="40% - Accent2 17 3 3" xfId="8322"/>
    <cellStyle name="40% - Accent2 17 3 3 2" xfId="13886"/>
    <cellStyle name="40% - Accent2 17 3 3 2 2" xfId="35498"/>
    <cellStyle name="40% - Accent2 17 3 3 3" xfId="29964"/>
    <cellStyle name="40% - Accent2 17 3 4" xfId="16333"/>
    <cellStyle name="40% - Accent2 17 3 4 2" xfId="37926"/>
    <cellStyle name="40% - Accent2 17 3 5" xfId="19130"/>
    <cellStyle name="40% - Accent2 17 3 5 2" xfId="40709"/>
    <cellStyle name="40% - Accent2 17 3 6" xfId="21915"/>
    <cellStyle name="40% - Accent2 17 3 6 2" xfId="43492"/>
    <cellStyle name="40% - Accent2 17 3 7" xfId="24768"/>
    <cellStyle name="40% - Accent2 17 3 7 2" xfId="46343"/>
    <cellStyle name="40% - Accent2 17 3 8" xfId="11115"/>
    <cellStyle name="40% - Accent2 17 3 8 2" xfId="32738"/>
    <cellStyle name="40% - Accent2 17 3 9" xfId="5852"/>
    <cellStyle name="40% - Accent2 17 4" xfId="2440"/>
    <cellStyle name="40% - Accent2 17 4 2" xfId="4174"/>
    <cellStyle name="40% - Accent2 17 4 2 2" xfId="14287"/>
    <cellStyle name="40% - Accent2 17 4 2 2 2" xfId="35899"/>
    <cellStyle name="40% - Accent2 17 4 2 3" xfId="8723"/>
    <cellStyle name="40% - Accent2 17 4 2 4" xfId="30365"/>
    <cellStyle name="40% - Accent2 17 4 3" xfId="16734"/>
    <cellStyle name="40% - Accent2 17 4 3 2" xfId="38327"/>
    <cellStyle name="40% - Accent2 17 4 4" xfId="19531"/>
    <cellStyle name="40% - Accent2 17 4 4 2" xfId="41110"/>
    <cellStyle name="40% - Accent2 17 4 5" xfId="22316"/>
    <cellStyle name="40% - Accent2 17 4 5 2" xfId="43893"/>
    <cellStyle name="40% - Accent2 17 4 6" xfId="25169"/>
    <cellStyle name="40% - Accent2 17 4 6 2" xfId="46744"/>
    <cellStyle name="40% - Accent2 17 4 7" xfId="11516"/>
    <cellStyle name="40% - Accent2 17 4 7 2" xfId="33139"/>
    <cellStyle name="40% - Accent2 17 4 8" xfId="6253"/>
    <cellStyle name="40% - Accent2 17 4 9" xfId="27950"/>
    <cellStyle name="40% - Accent2 17 5" xfId="3632"/>
    <cellStyle name="40% - Accent2 17 5 2" xfId="9704"/>
    <cellStyle name="40% - Accent2 17 5 2 2" xfId="15266"/>
    <cellStyle name="40% - Accent2 17 5 2 2 2" xfId="36878"/>
    <cellStyle name="40% - Accent2 17 5 2 3" xfId="31344"/>
    <cellStyle name="40% - Accent2 17 5 3" xfId="17713"/>
    <cellStyle name="40% - Accent2 17 5 3 2" xfId="39306"/>
    <cellStyle name="40% - Accent2 17 5 4" xfId="20510"/>
    <cellStyle name="40% - Accent2 17 5 4 2" xfId="42089"/>
    <cellStyle name="40% - Accent2 17 5 5" xfId="23295"/>
    <cellStyle name="40% - Accent2 17 5 5 2" xfId="44872"/>
    <cellStyle name="40% - Accent2 17 5 6" xfId="26148"/>
    <cellStyle name="40% - Accent2 17 5 6 2" xfId="47723"/>
    <cellStyle name="40% - Accent2 17 5 7" xfId="12495"/>
    <cellStyle name="40% - Accent2 17 5 7 2" xfId="34118"/>
    <cellStyle name="40% - Accent2 17 5 8" xfId="7286"/>
    <cellStyle name="40% - Accent2 17 5 9" xfId="28929"/>
    <cellStyle name="40% - Accent2 17 6" xfId="7688"/>
    <cellStyle name="40% - Accent2 17 6 2" xfId="18058"/>
    <cellStyle name="40% - Accent2 17 6 2 2" xfId="39651"/>
    <cellStyle name="40% - Accent2 17 6 3" xfId="20855"/>
    <cellStyle name="40% - Accent2 17 6 3 2" xfId="42434"/>
    <cellStyle name="40% - Accent2 17 6 4" xfId="23640"/>
    <cellStyle name="40% - Accent2 17 6 4 2" xfId="45217"/>
    <cellStyle name="40% - Accent2 17 6 5" xfId="26493"/>
    <cellStyle name="40% - Accent2 17 6 5 2" xfId="48068"/>
    <cellStyle name="40% - Accent2 17 6 6" xfId="12850"/>
    <cellStyle name="40% - Accent2 17 6 6 2" xfId="34463"/>
    <cellStyle name="40% - Accent2 17 6 7" xfId="29330"/>
    <cellStyle name="40% - Accent2 17 7" xfId="10423"/>
    <cellStyle name="40% - Accent2 17 7 2" xfId="32048"/>
    <cellStyle name="40% - Accent2 17 8" xfId="13252"/>
    <cellStyle name="40% - Accent2 17 8 2" xfId="34864"/>
    <cellStyle name="40% - Accent2 17 9" xfId="15642"/>
    <cellStyle name="40% - Accent2 17 9 2" xfId="37236"/>
    <cellStyle name="40% - Accent2 18" xfId="419"/>
    <cellStyle name="40% - Accent2 18 10" xfId="26914"/>
    <cellStyle name="40% - Accent2 18 11" xfId="53338"/>
    <cellStyle name="40% - Accent2 18 2" xfId="2441"/>
    <cellStyle name="40% - Accent2 18 2 2" xfId="4175"/>
    <cellStyle name="40% - Accent2 18 2 2 2" xfId="14288"/>
    <cellStyle name="40% - Accent2 18 2 2 2 2" xfId="35900"/>
    <cellStyle name="40% - Accent2 18 2 2 3" xfId="8724"/>
    <cellStyle name="40% - Accent2 18 2 2 4" xfId="30366"/>
    <cellStyle name="40% - Accent2 18 2 3" xfId="16735"/>
    <cellStyle name="40% - Accent2 18 2 3 2" xfId="38328"/>
    <cellStyle name="40% - Accent2 18 2 4" xfId="19532"/>
    <cellStyle name="40% - Accent2 18 2 4 2" xfId="41111"/>
    <cellStyle name="40% - Accent2 18 2 5" xfId="22317"/>
    <cellStyle name="40% - Accent2 18 2 5 2" xfId="43894"/>
    <cellStyle name="40% - Accent2 18 2 6" xfId="25170"/>
    <cellStyle name="40% - Accent2 18 2 6 2" xfId="46745"/>
    <cellStyle name="40% - Accent2 18 2 7" xfId="11517"/>
    <cellStyle name="40% - Accent2 18 2 7 2" xfId="33140"/>
    <cellStyle name="40% - Accent2 18 2 8" xfId="6254"/>
    <cellStyle name="40% - Accent2 18 2 9" xfId="27951"/>
    <cellStyle name="40% - Accent2 18 3" xfId="3633"/>
    <cellStyle name="40% - Accent2 18 3 2" xfId="13253"/>
    <cellStyle name="40% - Accent2 18 3 2 2" xfId="34865"/>
    <cellStyle name="40% - Accent2 18 3 3" xfId="7689"/>
    <cellStyle name="40% - Accent2 18 3 4" xfId="29331"/>
    <cellStyle name="40% - Accent2 18 4" xfId="15514"/>
    <cellStyle name="40% - Accent2 18 4 2" xfId="37108"/>
    <cellStyle name="40% - Accent2 18 5" xfId="18312"/>
    <cellStyle name="40% - Accent2 18 5 2" xfId="39891"/>
    <cellStyle name="40% - Accent2 18 6" xfId="21095"/>
    <cellStyle name="40% - Accent2 18 6 2" xfId="42674"/>
    <cellStyle name="40% - Accent2 18 7" xfId="23950"/>
    <cellStyle name="40% - Accent2 18 7 2" xfId="45525"/>
    <cellStyle name="40% - Accent2 18 8" xfId="10286"/>
    <cellStyle name="40% - Accent2 18 8 2" xfId="31920"/>
    <cellStyle name="40% - Accent2 18 9" xfId="5214"/>
    <cellStyle name="40% - Accent2 19" xfId="2699"/>
    <cellStyle name="40% - Accent2 19 10" xfId="27073"/>
    <cellStyle name="40% - Accent2 19 2" xfId="4332"/>
    <cellStyle name="40% - Accent2 19 2 2" xfId="8881"/>
    <cellStyle name="40% - Accent2 19 2 2 2" xfId="14445"/>
    <cellStyle name="40% - Accent2 19 2 2 2 2" xfId="36057"/>
    <cellStyle name="40% - Accent2 19 2 2 3" xfId="30523"/>
    <cellStyle name="40% - Accent2 19 2 3" xfId="16892"/>
    <cellStyle name="40% - Accent2 19 2 3 2" xfId="38485"/>
    <cellStyle name="40% - Accent2 19 2 4" xfId="19689"/>
    <cellStyle name="40% - Accent2 19 2 4 2" xfId="41268"/>
    <cellStyle name="40% - Accent2 19 2 5" xfId="22474"/>
    <cellStyle name="40% - Accent2 19 2 5 2" xfId="44051"/>
    <cellStyle name="40% - Accent2 19 2 6" xfId="25327"/>
    <cellStyle name="40% - Accent2 19 2 6 2" xfId="46902"/>
    <cellStyle name="40% - Accent2 19 2 7" xfId="11674"/>
    <cellStyle name="40% - Accent2 19 2 7 2" xfId="33297"/>
    <cellStyle name="40% - Accent2 19 2 8" xfId="6460"/>
    <cellStyle name="40% - Accent2 19 2 9" xfId="28108"/>
    <cellStyle name="40% - Accent2 19 3" xfId="7846"/>
    <cellStyle name="40% - Accent2 19 3 2" xfId="13410"/>
    <cellStyle name="40% - Accent2 19 3 2 2" xfId="35022"/>
    <cellStyle name="40% - Accent2 19 3 3" xfId="29488"/>
    <cellStyle name="40% - Accent2 19 4" xfId="15857"/>
    <cellStyle name="40% - Accent2 19 4 2" xfId="37450"/>
    <cellStyle name="40% - Accent2 19 5" xfId="18654"/>
    <cellStyle name="40% - Accent2 19 5 2" xfId="40233"/>
    <cellStyle name="40% - Accent2 19 6" xfId="21437"/>
    <cellStyle name="40% - Accent2 19 6 2" xfId="43016"/>
    <cellStyle name="40% - Accent2 19 7" xfId="24292"/>
    <cellStyle name="40% - Accent2 19 7 2" xfId="45867"/>
    <cellStyle name="40% - Accent2 19 8" xfId="10639"/>
    <cellStyle name="40% - Accent2 19 8 2" xfId="32262"/>
    <cellStyle name="40% - Accent2 19 9" xfId="5376"/>
    <cellStyle name="40% - Accent2 2" xfId="420"/>
    <cellStyle name="40% - Accent2 2 2" xfId="421"/>
    <cellStyle name="40% - Accent2 2 3" xfId="422"/>
    <cellStyle name="40% - Accent2 2 4" xfId="423"/>
    <cellStyle name="40% - Accent2 2 5" xfId="424"/>
    <cellStyle name="40% - Accent2 2 6" xfId="425"/>
    <cellStyle name="40% - Accent2 2 7" xfId="426"/>
    <cellStyle name="40% - Accent2 2 8" xfId="427"/>
    <cellStyle name="40% - Accent2 20" xfId="3048"/>
    <cellStyle name="40% - Accent2 20 10" xfId="27418"/>
    <cellStyle name="40% - Accent2 20 2" xfId="4677"/>
    <cellStyle name="40% - Accent2 20 2 2" xfId="9226"/>
    <cellStyle name="40% - Accent2 20 2 2 2" xfId="14790"/>
    <cellStyle name="40% - Accent2 20 2 2 2 2" xfId="36402"/>
    <cellStyle name="40% - Accent2 20 2 2 3" xfId="30868"/>
    <cellStyle name="40% - Accent2 20 2 3" xfId="17237"/>
    <cellStyle name="40% - Accent2 20 2 3 2" xfId="38830"/>
    <cellStyle name="40% - Accent2 20 2 4" xfId="20034"/>
    <cellStyle name="40% - Accent2 20 2 4 2" xfId="41613"/>
    <cellStyle name="40% - Accent2 20 2 5" xfId="22819"/>
    <cellStyle name="40% - Accent2 20 2 5 2" xfId="44396"/>
    <cellStyle name="40% - Accent2 20 2 6" xfId="25672"/>
    <cellStyle name="40% - Accent2 20 2 6 2" xfId="47247"/>
    <cellStyle name="40% - Accent2 20 2 7" xfId="12019"/>
    <cellStyle name="40% - Accent2 20 2 7 2" xfId="33642"/>
    <cellStyle name="40% - Accent2 20 2 8" xfId="6807"/>
    <cellStyle name="40% - Accent2 20 2 9" xfId="28453"/>
    <cellStyle name="40% - Accent2 20 3" xfId="8191"/>
    <cellStyle name="40% - Accent2 20 3 2" xfId="13755"/>
    <cellStyle name="40% - Accent2 20 3 2 2" xfId="35367"/>
    <cellStyle name="40% - Accent2 20 3 3" xfId="29833"/>
    <cellStyle name="40% - Accent2 20 4" xfId="16202"/>
    <cellStyle name="40% - Accent2 20 4 2" xfId="37795"/>
    <cellStyle name="40% - Accent2 20 5" xfId="18999"/>
    <cellStyle name="40% - Accent2 20 5 2" xfId="40578"/>
    <cellStyle name="40% - Accent2 20 6" xfId="21783"/>
    <cellStyle name="40% - Accent2 20 6 2" xfId="43361"/>
    <cellStyle name="40% - Accent2 20 7" xfId="24637"/>
    <cellStyle name="40% - Accent2 20 7 2" xfId="46212"/>
    <cellStyle name="40% - Accent2 20 8" xfId="10984"/>
    <cellStyle name="40% - Accent2 20 8 2" xfId="32607"/>
    <cellStyle name="40% - Accent2 20 9" xfId="5721"/>
    <cellStyle name="40% - Accent2 21" xfId="7155"/>
    <cellStyle name="40% - Accent2 21 2" xfId="9573"/>
    <cellStyle name="40% - Accent2 21 2 2" xfId="15135"/>
    <cellStyle name="40% - Accent2 21 2 2 2" xfId="36747"/>
    <cellStyle name="40% - Accent2 21 2 3" xfId="31213"/>
    <cellStyle name="40% - Accent2 21 3" xfId="17582"/>
    <cellStyle name="40% - Accent2 21 3 2" xfId="39175"/>
    <cellStyle name="40% - Accent2 21 4" xfId="20379"/>
    <cellStyle name="40% - Accent2 21 4 2" xfId="41958"/>
    <cellStyle name="40% - Accent2 21 5" xfId="23164"/>
    <cellStyle name="40% - Accent2 21 5 2" xfId="44741"/>
    <cellStyle name="40% - Accent2 21 6" xfId="26017"/>
    <cellStyle name="40% - Accent2 21 6 2" xfId="47592"/>
    <cellStyle name="40% - Accent2 21 7" xfId="12364"/>
    <cellStyle name="40% - Accent2 21 7 2" xfId="33987"/>
    <cellStyle name="40% - Accent2 21 8" xfId="28798"/>
    <cellStyle name="40% - Accent2 22" xfId="12719"/>
    <cellStyle name="40% - Accent2 22 2" xfId="17927"/>
    <cellStyle name="40% - Accent2 22 2 2" xfId="39520"/>
    <cellStyle name="40% - Accent2 22 3" xfId="20724"/>
    <cellStyle name="40% - Accent2 22 3 2" xfId="42303"/>
    <cellStyle name="40% - Accent2 22 4" xfId="23509"/>
    <cellStyle name="40% - Accent2 22 4 2" xfId="45086"/>
    <cellStyle name="40% - Accent2 22 5" xfId="26362"/>
    <cellStyle name="40% - Accent2 22 5 2" xfId="47937"/>
    <cellStyle name="40% - Accent2 22 6" xfId="34332"/>
    <cellStyle name="40% - Accent2 23" xfId="10266"/>
    <cellStyle name="40% - Accent2 23 2" xfId="31905"/>
    <cellStyle name="40% - Accent2 24" xfId="15492"/>
    <cellStyle name="40% - Accent2 24 2" xfId="37092"/>
    <cellStyle name="40% - Accent2 25" xfId="18296"/>
    <cellStyle name="40% - Accent2 25 2" xfId="39875"/>
    <cellStyle name="40% - Accent2 26" xfId="21079"/>
    <cellStyle name="40% - Accent2 26 2" xfId="42658"/>
    <cellStyle name="40% - Accent2 27" xfId="23867"/>
    <cellStyle name="40% - Accent2 27 2" xfId="45443"/>
    <cellStyle name="40% - Accent2 28" xfId="23893"/>
    <cellStyle name="40% - Accent2 28 2" xfId="45469"/>
    <cellStyle name="40% - Accent2 29" xfId="9920"/>
    <cellStyle name="40% - Accent2 29 2" xfId="31560"/>
    <cellStyle name="40% - Accent2 3" xfId="428"/>
    <cellStyle name="40% - Accent2 4" xfId="429"/>
    <cellStyle name="40% - Accent2 5" xfId="430"/>
    <cellStyle name="40% - Accent2 6" xfId="431"/>
    <cellStyle name="40% - Accent2 7" xfId="432"/>
    <cellStyle name="40% - Accent2 8" xfId="433"/>
    <cellStyle name="40% - Accent2 8 10" xfId="53340"/>
    <cellStyle name="40% - Accent2 8 11" xfId="53339"/>
    <cellStyle name="40% - Accent2 8 2" xfId="434"/>
    <cellStyle name="40% - Accent2 8 2 10" xfId="13254"/>
    <cellStyle name="40% - Accent2 8 2 10 2" xfId="34866"/>
    <cellStyle name="40% - Accent2 8 2 11" xfId="15529"/>
    <cellStyle name="40% - Accent2 8 2 11 2" xfId="37123"/>
    <cellStyle name="40% - Accent2 8 2 12" xfId="18327"/>
    <cellStyle name="40% - Accent2 8 2 12 2" xfId="39906"/>
    <cellStyle name="40% - Accent2 8 2 13" xfId="21110"/>
    <cellStyle name="40% - Accent2 8 2 13 2" xfId="42689"/>
    <cellStyle name="40% - Accent2 8 2 14" xfId="23965"/>
    <cellStyle name="40% - Accent2 8 2 14 2" xfId="45540"/>
    <cellStyle name="40% - Accent2 8 2 15" xfId="9938"/>
    <cellStyle name="40% - Accent2 8 2 15 2" xfId="31578"/>
    <cellStyle name="40% - Accent2 8 2 16" xfId="5215"/>
    <cellStyle name="40% - Accent2 8 2 17" xfId="26915"/>
    <cellStyle name="40% - Accent2 8 2 18" xfId="53341"/>
    <cellStyle name="40% - Accent2 8 2 2" xfId="435"/>
    <cellStyle name="40% - Accent2 8 2 2 10" xfId="18465"/>
    <cellStyle name="40% - Accent2 8 2 2 10 2" xfId="40044"/>
    <cellStyle name="40% - Accent2 8 2 2 11" xfId="21248"/>
    <cellStyle name="40% - Accent2 8 2 2 11 2" xfId="42827"/>
    <cellStyle name="40% - Accent2 8 2 2 12" xfId="24103"/>
    <cellStyle name="40% - Accent2 8 2 2 12 2" xfId="45678"/>
    <cellStyle name="40% - Accent2 8 2 2 13" xfId="10076"/>
    <cellStyle name="40% - Accent2 8 2 2 13 2" xfId="31716"/>
    <cellStyle name="40% - Accent2 8 2 2 14" xfId="5216"/>
    <cellStyle name="40% - Accent2 8 2 2 15" xfId="26916"/>
    <cellStyle name="40% - Accent2 8 2 2 16" xfId="53342"/>
    <cellStyle name="40% - Accent2 8 2 2 2" xfId="2855"/>
    <cellStyle name="40% - Accent2 8 2 2 2 10" xfId="27229"/>
    <cellStyle name="40% - Accent2 8 2 2 2 11" xfId="53343"/>
    <cellStyle name="40% - Accent2 8 2 2 2 2" xfId="4488"/>
    <cellStyle name="40% - Accent2 8 2 2 2 2 10" xfId="53344"/>
    <cellStyle name="40% - Accent2 8 2 2 2 2 2" xfId="9037"/>
    <cellStyle name="40% - Accent2 8 2 2 2 2 2 2" xfId="14601"/>
    <cellStyle name="40% - Accent2 8 2 2 2 2 2 2 2" xfId="36213"/>
    <cellStyle name="40% - Accent2 8 2 2 2 2 2 2 2 2" xfId="53347"/>
    <cellStyle name="40% - Accent2 8 2 2 2 2 2 2 3" xfId="53346"/>
    <cellStyle name="40% - Accent2 8 2 2 2 2 2 3" xfId="30679"/>
    <cellStyle name="40% - Accent2 8 2 2 2 2 2 3 2" xfId="53349"/>
    <cellStyle name="40% - Accent2 8 2 2 2 2 2 3 3" xfId="53348"/>
    <cellStyle name="40% - Accent2 8 2 2 2 2 2 4" xfId="53350"/>
    <cellStyle name="40% - Accent2 8 2 2 2 2 2 5" xfId="53345"/>
    <cellStyle name="40% - Accent2 8 2 2 2 2 3" xfId="17048"/>
    <cellStyle name="40% - Accent2 8 2 2 2 2 3 2" xfId="38641"/>
    <cellStyle name="40% - Accent2 8 2 2 2 2 3 2 2" xfId="53352"/>
    <cellStyle name="40% - Accent2 8 2 2 2 2 3 3" xfId="53351"/>
    <cellStyle name="40% - Accent2 8 2 2 2 2 4" xfId="19845"/>
    <cellStyle name="40% - Accent2 8 2 2 2 2 4 2" xfId="41424"/>
    <cellStyle name="40% - Accent2 8 2 2 2 2 4 2 2" xfId="53354"/>
    <cellStyle name="40% - Accent2 8 2 2 2 2 4 3" xfId="53353"/>
    <cellStyle name="40% - Accent2 8 2 2 2 2 5" xfId="22630"/>
    <cellStyle name="40% - Accent2 8 2 2 2 2 5 2" xfId="44207"/>
    <cellStyle name="40% - Accent2 8 2 2 2 2 5 3" xfId="53355"/>
    <cellStyle name="40% - Accent2 8 2 2 2 2 6" xfId="25483"/>
    <cellStyle name="40% - Accent2 8 2 2 2 2 6 2" xfId="47058"/>
    <cellStyle name="40% - Accent2 8 2 2 2 2 7" xfId="11830"/>
    <cellStyle name="40% - Accent2 8 2 2 2 2 7 2" xfId="33453"/>
    <cellStyle name="40% - Accent2 8 2 2 2 2 8" xfId="6616"/>
    <cellStyle name="40% - Accent2 8 2 2 2 2 9" xfId="28264"/>
    <cellStyle name="40% - Accent2 8 2 2 2 3" xfId="8002"/>
    <cellStyle name="40% - Accent2 8 2 2 2 3 2" xfId="13566"/>
    <cellStyle name="40% - Accent2 8 2 2 2 3 2 2" xfId="35178"/>
    <cellStyle name="40% - Accent2 8 2 2 2 3 2 2 2" xfId="53358"/>
    <cellStyle name="40% - Accent2 8 2 2 2 3 2 3" xfId="53357"/>
    <cellStyle name="40% - Accent2 8 2 2 2 3 3" xfId="29644"/>
    <cellStyle name="40% - Accent2 8 2 2 2 3 3 2" xfId="53360"/>
    <cellStyle name="40% - Accent2 8 2 2 2 3 3 3" xfId="53359"/>
    <cellStyle name="40% - Accent2 8 2 2 2 3 4" xfId="53361"/>
    <cellStyle name="40% - Accent2 8 2 2 2 3 5" xfId="53356"/>
    <cellStyle name="40% - Accent2 8 2 2 2 4" xfId="16013"/>
    <cellStyle name="40% - Accent2 8 2 2 2 4 2" xfId="37606"/>
    <cellStyle name="40% - Accent2 8 2 2 2 4 2 2" xfId="53363"/>
    <cellStyle name="40% - Accent2 8 2 2 2 4 3" xfId="53362"/>
    <cellStyle name="40% - Accent2 8 2 2 2 5" xfId="18810"/>
    <cellStyle name="40% - Accent2 8 2 2 2 5 2" xfId="40389"/>
    <cellStyle name="40% - Accent2 8 2 2 2 5 2 2" xfId="53365"/>
    <cellStyle name="40% - Accent2 8 2 2 2 5 3" xfId="53364"/>
    <cellStyle name="40% - Accent2 8 2 2 2 6" xfId="21593"/>
    <cellStyle name="40% - Accent2 8 2 2 2 6 2" xfId="43172"/>
    <cellStyle name="40% - Accent2 8 2 2 2 6 3" xfId="53366"/>
    <cellStyle name="40% - Accent2 8 2 2 2 7" xfId="24448"/>
    <cellStyle name="40% - Accent2 8 2 2 2 7 2" xfId="46023"/>
    <cellStyle name="40% - Accent2 8 2 2 2 8" xfId="10795"/>
    <cellStyle name="40% - Accent2 8 2 2 2 8 2" xfId="32418"/>
    <cellStyle name="40% - Accent2 8 2 2 2 9" xfId="5532"/>
    <cellStyle name="40% - Accent2 8 2 2 3" xfId="3233"/>
    <cellStyle name="40% - Accent2 8 2 2 3 10" xfId="27574"/>
    <cellStyle name="40% - Accent2 8 2 2 3 11" xfId="53367"/>
    <cellStyle name="40% - Accent2 8 2 2 3 2" xfId="4833"/>
    <cellStyle name="40% - Accent2 8 2 2 3 2 10" xfId="53368"/>
    <cellStyle name="40% - Accent2 8 2 2 3 2 2" xfId="9382"/>
    <cellStyle name="40% - Accent2 8 2 2 3 2 2 2" xfId="14946"/>
    <cellStyle name="40% - Accent2 8 2 2 3 2 2 2 2" xfId="36558"/>
    <cellStyle name="40% - Accent2 8 2 2 3 2 2 2 3" xfId="53370"/>
    <cellStyle name="40% - Accent2 8 2 2 3 2 2 3" xfId="31024"/>
    <cellStyle name="40% - Accent2 8 2 2 3 2 2 4" xfId="53369"/>
    <cellStyle name="40% - Accent2 8 2 2 3 2 3" xfId="17393"/>
    <cellStyle name="40% - Accent2 8 2 2 3 2 3 2" xfId="38986"/>
    <cellStyle name="40% - Accent2 8 2 2 3 2 3 2 2" xfId="53372"/>
    <cellStyle name="40% - Accent2 8 2 2 3 2 3 3" xfId="53371"/>
    <cellStyle name="40% - Accent2 8 2 2 3 2 4" xfId="20190"/>
    <cellStyle name="40% - Accent2 8 2 2 3 2 4 2" xfId="41769"/>
    <cellStyle name="40% - Accent2 8 2 2 3 2 4 3" xfId="53373"/>
    <cellStyle name="40% - Accent2 8 2 2 3 2 5" xfId="22975"/>
    <cellStyle name="40% - Accent2 8 2 2 3 2 5 2" xfId="44552"/>
    <cellStyle name="40% - Accent2 8 2 2 3 2 6" xfId="25828"/>
    <cellStyle name="40% - Accent2 8 2 2 3 2 6 2" xfId="47403"/>
    <cellStyle name="40% - Accent2 8 2 2 3 2 7" xfId="12175"/>
    <cellStyle name="40% - Accent2 8 2 2 3 2 7 2" xfId="33798"/>
    <cellStyle name="40% - Accent2 8 2 2 3 2 8" xfId="6963"/>
    <cellStyle name="40% - Accent2 8 2 2 3 2 9" xfId="28609"/>
    <cellStyle name="40% - Accent2 8 2 2 3 3" xfId="8347"/>
    <cellStyle name="40% - Accent2 8 2 2 3 3 2" xfId="13911"/>
    <cellStyle name="40% - Accent2 8 2 2 3 3 2 2" xfId="35523"/>
    <cellStyle name="40% - Accent2 8 2 2 3 3 2 3" xfId="53375"/>
    <cellStyle name="40% - Accent2 8 2 2 3 3 3" xfId="29989"/>
    <cellStyle name="40% - Accent2 8 2 2 3 3 4" xfId="53374"/>
    <cellStyle name="40% - Accent2 8 2 2 3 4" xfId="16358"/>
    <cellStyle name="40% - Accent2 8 2 2 3 4 2" xfId="37951"/>
    <cellStyle name="40% - Accent2 8 2 2 3 4 2 2" xfId="53377"/>
    <cellStyle name="40% - Accent2 8 2 2 3 4 3" xfId="53376"/>
    <cellStyle name="40% - Accent2 8 2 2 3 5" xfId="19155"/>
    <cellStyle name="40% - Accent2 8 2 2 3 5 2" xfId="40734"/>
    <cellStyle name="40% - Accent2 8 2 2 3 5 3" xfId="53378"/>
    <cellStyle name="40% - Accent2 8 2 2 3 6" xfId="21940"/>
    <cellStyle name="40% - Accent2 8 2 2 3 6 2" xfId="43517"/>
    <cellStyle name="40% - Accent2 8 2 2 3 7" xfId="24793"/>
    <cellStyle name="40% - Accent2 8 2 2 3 7 2" xfId="46368"/>
    <cellStyle name="40% - Accent2 8 2 2 3 8" xfId="11140"/>
    <cellStyle name="40% - Accent2 8 2 2 3 8 2" xfId="32763"/>
    <cellStyle name="40% - Accent2 8 2 2 3 9" xfId="5877"/>
    <cellStyle name="40% - Accent2 8 2 2 4" xfId="2443"/>
    <cellStyle name="40% - Accent2 8 2 2 4 10" xfId="53379"/>
    <cellStyle name="40% - Accent2 8 2 2 4 2" xfId="4177"/>
    <cellStyle name="40% - Accent2 8 2 2 4 2 2" xfId="14290"/>
    <cellStyle name="40% - Accent2 8 2 2 4 2 2 2" xfId="35902"/>
    <cellStyle name="40% - Accent2 8 2 2 4 2 2 3" xfId="53381"/>
    <cellStyle name="40% - Accent2 8 2 2 4 2 3" xfId="8726"/>
    <cellStyle name="40% - Accent2 8 2 2 4 2 4" xfId="30368"/>
    <cellStyle name="40% - Accent2 8 2 2 4 2 5" xfId="53380"/>
    <cellStyle name="40% - Accent2 8 2 2 4 3" xfId="16737"/>
    <cellStyle name="40% - Accent2 8 2 2 4 3 2" xfId="38330"/>
    <cellStyle name="40% - Accent2 8 2 2 4 3 2 2" xfId="53383"/>
    <cellStyle name="40% - Accent2 8 2 2 4 3 3" xfId="53382"/>
    <cellStyle name="40% - Accent2 8 2 2 4 4" xfId="19534"/>
    <cellStyle name="40% - Accent2 8 2 2 4 4 2" xfId="41113"/>
    <cellStyle name="40% - Accent2 8 2 2 4 4 3" xfId="53384"/>
    <cellStyle name="40% - Accent2 8 2 2 4 5" xfId="22319"/>
    <cellStyle name="40% - Accent2 8 2 2 4 5 2" xfId="43896"/>
    <cellStyle name="40% - Accent2 8 2 2 4 6" xfId="25172"/>
    <cellStyle name="40% - Accent2 8 2 2 4 6 2" xfId="46747"/>
    <cellStyle name="40% - Accent2 8 2 2 4 7" xfId="11519"/>
    <cellStyle name="40% - Accent2 8 2 2 4 7 2" xfId="33142"/>
    <cellStyle name="40% - Accent2 8 2 2 4 8" xfId="6256"/>
    <cellStyle name="40% - Accent2 8 2 2 4 9" xfId="27953"/>
    <cellStyle name="40% - Accent2 8 2 2 5" xfId="3635"/>
    <cellStyle name="40% - Accent2 8 2 2 5 10" xfId="53385"/>
    <cellStyle name="40% - Accent2 8 2 2 5 2" xfId="9729"/>
    <cellStyle name="40% - Accent2 8 2 2 5 2 2" xfId="15291"/>
    <cellStyle name="40% - Accent2 8 2 2 5 2 2 2" xfId="36903"/>
    <cellStyle name="40% - Accent2 8 2 2 5 2 3" xfId="31369"/>
    <cellStyle name="40% - Accent2 8 2 2 5 2 4" xfId="53386"/>
    <cellStyle name="40% - Accent2 8 2 2 5 3" xfId="17738"/>
    <cellStyle name="40% - Accent2 8 2 2 5 3 2" xfId="39331"/>
    <cellStyle name="40% - Accent2 8 2 2 5 4" xfId="20535"/>
    <cellStyle name="40% - Accent2 8 2 2 5 4 2" xfId="42114"/>
    <cellStyle name="40% - Accent2 8 2 2 5 5" xfId="23320"/>
    <cellStyle name="40% - Accent2 8 2 2 5 5 2" xfId="44897"/>
    <cellStyle name="40% - Accent2 8 2 2 5 6" xfId="26173"/>
    <cellStyle name="40% - Accent2 8 2 2 5 6 2" xfId="47748"/>
    <cellStyle name="40% - Accent2 8 2 2 5 7" xfId="12520"/>
    <cellStyle name="40% - Accent2 8 2 2 5 7 2" xfId="34143"/>
    <cellStyle name="40% - Accent2 8 2 2 5 8" xfId="7311"/>
    <cellStyle name="40% - Accent2 8 2 2 5 9" xfId="28954"/>
    <cellStyle name="40% - Accent2 8 2 2 6" xfId="7691"/>
    <cellStyle name="40% - Accent2 8 2 2 6 2" xfId="18083"/>
    <cellStyle name="40% - Accent2 8 2 2 6 2 2" xfId="39676"/>
    <cellStyle name="40% - Accent2 8 2 2 6 2 3" xfId="53388"/>
    <cellStyle name="40% - Accent2 8 2 2 6 3" xfId="20880"/>
    <cellStyle name="40% - Accent2 8 2 2 6 3 2" xfId="42459"/>
    <cellStyle name="40% - Accent2 8 2 2 6 4" xfId="23665"/>
    <cellStyle name="40% - Accent2 8 2 2 6 4 2" xfId="45242"/>
    <cellStyle name="40% - Accent2 8 2 2 6 5" xfId="26518"/>
    <cellStyle name="40% - Accent2 8 2 2 6 5 2" xfId="48093"/>
    <cellStyle name="40% - Accent2 8 2 2 6 6" xfId="12875"/>
    <cellStyle name="40% - Accent2 8 2 2 6 6 2" xfId="34488"/>
    <cellStyle name="40% - Accent2 8 2 2 6 7" xfId="29333"/>
    <cellStyle name="40% - Accent2 8 2 2 6 8" xfId="53387"/>
    <cellStyle name="40% - Accent2 8 2 2 7" xfId="10448"/>
    <cellStyle name="40% - Accent2 8 2 2 7 2" xfId="32073"/>
    <cellStyle name="40% - Accent2 8 2 2 7 3" xfId="53389"/>
    <cellStyle name="40% - Accent2 8 2 2 8" xfId="13255"/>
    <cellStyle name="40% - Accent2 8 2 2 8 2" xfId="34867"/>
    <cellStyle name="40% - Accent2 8 2 2 9" xfId="15667"/>
    <cellStyle name="40% - Accent2 8 2 2 9 2" xfId="37261"/>
    <cellStyle name="40% - Accent2 8 2 3" xfId="436"/>
    <cellStyle name="40% - Accent2 8 2 3 10" xfId="18422"/>
    <cellStyle name="40% - Accent2 8 2 3 10 2" xfId="40001"/>
    <cellStyle name="40% - Accent2 8 2 3 11" xfId="21205"/>
    <cellStyle name="40% - Accent2 8 2 3 11 2" xfId="42784"/>
    <cellStyle name="40% - Accent2 8 2 3 12" xfId="24060"/>
    <cellStyle name="40% - Accent2 8 2 3 12 2" xfId="45635"/>
    <cellStyle name="40% - Accent2 8 2 3 13" xfId="10033"/>
    <cellStyle name="40% - Accent2 8 2 3 13 2" xfId="31673"/>
    <cellStyle name="40% - Accent2 8 2 3 14" xfId="5217"/>
    <cellStyle name="40% - Accent2 8 2 3 15" xfId="26917"/>
    <cellStyle name="40% - Accent2 8 2 3 16" xfId="53390"/>
    <cellStyle name="40% - Accent2 8 2 3 2" xfId="2812"/>
    <cellStyle name="40% - Accent2 8 2 3 2 10" xfId="27186"/>
    <cellStyle name="40% - Accent2 8 2 3 2 11" xfId="53391"/>
    <cellStyle name="40% - Accent2 8 2 3 2 2" xfId="4445"/>
    <cellStyle name="40% - Accent2 8 2 3 2 2 10" xfId="53392"/>
    <cellStyle name="40% - Accent2 8 2 3 2 2 2" xfId="8994"/>
    <cellStyle name="40% - Accent2 8 2 3 2 2 2 2" xfId="14558"/>
    <cellStyle name="40% - Accent2 8 2 3 2 2 2 2 2" xfId="36170"/>
    <cellStyle name="40% - Accent2 8 2 3 2 2 2 2 3" xfId="53394"/>
    <cellStyle name="40% - Accent2 8 2 3 2 2 2 3" xfId="30636"/>
    <cellStyle name="40% - Accent2 8 2 3 2 2 2 4" xfId="53393"/>
    <cellStyle name="40% - Accent2 8 2 3 2 2 3" xfId="17005"/>
    <cellStyle name="40% - Accent2 8 2 3 2 2 3 2" xfId="38598"/>
    <cellStyle name="40% - Accent2 8 2 3 2 2 3 2 2" xfId="53396"/>
    <cellStyle name="40% - Accent2 8 2 3 2 2 3 3" xfId="53395"/>
    <cellStyle name="40% - Accent2 8 2 3 2 2 4" xfId="19802"/>
    <cellStyle name="40% - Accent2 8 2 3 2 2 4 2" xfId="41381"/>
    <cellStyle name="40% - Accent2 8 2 3 2 2 4 3" xfId="53397"/>
    <cellStyle name="40% - Accent2 8 2 3 2 2 5" xfId="22587"/>
    <cellStyle name="40% - Accent2 8 2 3 2 2 5 2" xfId="44164"/>
    <cellStyle name="40% - Accent2 8 2 3 2 2 6" xfId="25440"/>
    <cellStyle name="40% - Accent2 8 2 3 2 2 6 2" xfId="47015"/>
    <cellStyle name="40% - Accent2 8 2 3 2 2 7" xfId="11787"/>
    <cellStyle name="40% - Accent2 8 2 3 2 2 7 2" xfId="33410"/>
    <cellStyle name="40% - Accent2 8 2 3 2 2 8" xfId="6573"/>
    <cellStyle name="40% - Accent2 8 2 3 2 2 9" xfId="28221"/>
    <cellStyle name="40% - Accent2 8 2 3 2 3" xfId="7959"/>
    <cellStyle name="40% - Accent2 8 2 3 2 3 2" xfId="13523"/>
    <cellStyle name="40% - Accent2 8 2 3 2 3 2 2" xfId="35135"/>
    <cellStyle name="40% - Accent2 8 2 3 2 3 2 3" xfId="53399"/>
    <cellStyle name="40% - Accent2 8 2 3 2 3 3" xfId="29601"/>
    <cellStyle name="40% - Accent2 8 2 3 2 3 4" xfId="53398"/>
    <cellStyle name="40% - Accent2 8 2 3 2 4" xfId="15970"/>
    <cellStyle name="40% - Accent2 8 2 3 2 4 2" xfId="37563"/>
    <cellStyle name="40% - Accent2 8 2 3 2 4 2 2" xfId="53401"/>
    <cellStyle name="40% - Accent2 8 2 3 2 4 3" xfId="53400"/>
    <cellStyle name="40% - Accent2 8 2 3 2 5" xfId="18767"/>
    <cellStyle name="40% - Accent2 8 2 3 2 5 2" xfId="40346"/>
    <cellStyle name="40% - Accent2 8 2 3 2 5 3" xfId="53402"/>
    <cellStyle name="40% - Accent2 8 2 3 2 6" xfId="21550"/>
    <cellStyle name="40% - Accent2 8 2 3 2 6 2" xfId="43129"/>
    <cellStyle name="40% - Accent2 8 2 3 2 7" xfId="24405"/>
    <cellStyle name="40% - Accent2 8 2 3 2 7 2" xfId="45980"/>
    <cellStyle name="40% - Accent2 8 2 3 2 8" xfId="10752"/>
    <cellStyle name="40% - Accent2 8 2 3 2 8 2" xfId="32375"/>
    <cellStyle name="40% - Accent2 8 2 3 2 9" xfId="5489"/>
    <cellStyle name="40% - Accent2 8 2 3 3" xfId="3190"/>
    <cellStyle name="40% - Accent2 8 2 3 3 10" xfId="27531"/>
    <cellStyle name="40% - Accent2 8 2 3 3 11" xfId="53403"/>
    <cellStyle name="40% - Accent2 8 2 3 3 2" xfId="4790"/>
    <cellStyle name="40% - Accent2 8 2 3 3 2 10" xfId="53404"/>
    <cellStyle name="40% - Accent2 8 2 3 3 2 2" xfId="9339"/>
    <cellStyle name="40% - Accent2 8 2 3 3 2 2 2" xfId="14903"/>
    <cellStyle name="40% - Accent2 8 2 3 3 2 2 2 2" xfId="36515"/>
    <cellStyle name="40% - Accent2 8 2 3 3 2 2 3" xfId="30981"/>
    <cellStyle name="40% - Accent2 8 2 3 3 2 2 4" xfId="53405"/>
    <cellStyle name="40% - Accent2 8 2 3 3 2 3" xfId="17350"/>
    <cellStyle name="40% - Accent2 8 2 3 3 2 3 2" xfId="38943"/>
    <cellStyle name="40% - Accent2 8 2 3 3 2 4" xfId="20147"/>
    <cellStyle name="40% - Accent2 8 2 3 3 2 4 2" xfId="41726"/>
    <cellStyle name="40% - Accent2 8 2 3 3 2 5" xfId="22932"/>
    <cellStyle name="40% - Accent2 8 2 3 3 2 5 2" xfId="44509"/>
    <cellStyle name="40% - Accent2 8 2 3 3 2 6" xfId="25785"/>
    <cellStyle name="40% - Accent2 8 2 3 3 2 6 2" xfId="47360"/>
    <cellStyle name="40% - Accent2 8 2 3 3 2 7" xfId="12132"/>
    <cellStyle name="40% - Accent2 8 2 3 3 2 7 2" xfId="33755"/>
    <cellStyle name="40% - Accent2 8 2 3 3 2 8" xfId="6920"/>
    <cellStyle name="40% - Accent2 8 2 3 3 2 9" xfId="28566"/>
    <cellStyle name="40% - Accent2 8 2 3 3 3" xfId="8304"/>
    <cellStyle name="40% - Accent2 8 2 3 3 3 2" xfId="13868"/>
    <cellStyle name="40% - Accent2 8 2 3 3 3 2 2" xfId="35480"/>
    <cellStyle name="40% - Accent2 8 2 3 3 3 2 3" xfId="53407"/>
    <cellStyle name="40% - Accent2 8 2 3 3 3 3" xfId="29946"/>
    <cellStyle name="40% - Accent2 8 2 3 3 3 4" xfId="53406"/>
    <cellStyle name="40% - Accent2 8 2 3 3 4" xfId="16315"/>
    <cellStyle name="40% - Accent2 8 2 3 3 4 2" xfId="37908"/>
    <cellStyle name="40% - Accent2 8 2 3 3 4 3" xfId="53408"/>
    <cellStyle name="40% - Accent2 8 2 3 3 5" xfId="19112"/>
    <cellStyle name="40% - Accent2 8 2 3 3 5 2" xfId="40691"/>
    <cellStyle name="40% - Accent2 8 2 3 3 6" xfId="21897"/>
    <cellStyle name="40% - Accent2 8 2 3 3 6 2" xfId="43474"/>
    <cellStyle name="40% - Accent2 8 2 3 3 7" xfId="24750"/>
    <cellStyle name="40% - Accent2 8 2 3 3 7 2" xfId="46325"/>
    <cellStyle name="40% - Accent2 8 2 3 3 8" xfId="11097"/>
    <cellStyle name="40% - Accent2 8 2 3 3 8 2" xfId="32720"/>
    <cellStyle name="40% - Accent2 8 2 3 3 9" xfId="5834"/>
    <cellStyle name="40% - Accent2 8 2 3 4" xfId="2444"/>
    <cellStyle name="40% - Accent2 8 2 3 4 10" xfId="53409"/>
    <cellStyle name="40% - Accent2 8 2 3 4 2" xfId="4178"/>
    <cellStyle name="40% - Accent2 8 2 3 4 2 2" xfId="14291"/>
    <cellStyle name="40% - Accent2 8 2 3 4 2 2 2" xfId="35903"/>
    <cellStyle name="40% - Accent2 8 2 3 4 2 3" xfId="8727"/>
    <cellStyle name="40% - Accent2 8 2 3 4 2 4" xfId="30369"/>
    <cellStyle name="40% - Accent2 8 2 3 4 2 5" xfId="53410"/>
    <cellStyle name="40% - Accent2 8 2 3 4 3" xfId="16738"/>
    <cellStyle name="40% - Accent2 8 2 3 4 3 2" xfId="38331"/>
    <cellStyle name="40% - Accent2 8 2 3 4 4" xfId="19535"/>
    <cellStyle name="40% - Accent2 8 2 3 4 4 2" xfId="41114"/>
    <cellStyle name="40% - Accent2 8 2 3 4 5" xfId="22320"/>
    <cellStyle name="40% - Accent2 8 2 3 4 5 2" xfId="43897"/>
    <cellStyle name="40% - Accent2 8 2 3 4 6" xfId="25173"/>
    <cellStyle name="40% - Accent2 8 2 3 4 6 2" xfId="46748"/>
    <cellStyle name="40% - Accent2 8 2 3 4 7" xfId="11520"/>
    <cellStyle name="40% - Accent2 8 2 3 4 7 2" xfId="33143"/>
    <cellStyle name="40% - Accent2 8 2 3 4 8" xfId="6257"/>
    <cellStyle name="40% - Accent2 8 2 3 4 9" xfId="27954"/>
    <cellStyle name="40% - Accent2 8 2 3 5" xfId="3636"/>
    <cellStyle name="40% - Accent2 8 2 3 5 10" xfId="53411"/>
    <cellStyle name="40% - Accent2 8 2 3 5 2" xfId="9686"/>
    <cellStyle name="40% - Accent2 8 2 3 5 2 2" xfId="15248"/>
    <cellStyle name="40% - Accent2 8 2 3 5 2 2 2" xfId="36860"/>
    <cellStyle name="40% - Accent2 8 2 3 5 2 3" xfId="31326"/>
    <cellStyle name="40% - Accent2 8 2 3 5 2 4" xfId="53412"/>
    <cellStyle name="40% - Accent2 8 2 3 5 3" xfId="17695"/>
    <cellStyle name="40% - Accent2 8 2 3 5 3 2" xfId="39288"/>
    <cellStyle name="40% - Accent2 8 2 3 5 4" xfId="20492"/>
    <cellStyle name="40% - Accent2 8 2 3 5 4 2" xfId="42071"/>
    <cellStyle name="40% - Accent2 8 2 3 5 5" xfId="23277"/>
    <cellStyle name="40% - Accent2 8 2 3 5 5 2" xfId="44854"/>
    <cellStyle name="40% - Accent2 8 2 3 5 6" xfId="26130"/>
    <cellStyle name="40% - Accent2 8 2 3 5 6 2" xfId="47705"/>
    <cellStyle name="40% - Accent2 8 2 3 5 7" xfId="12477"/>
    <cellStyle name="40% - Accent2 8 2 3 5 7 2" xfId="34100"/>
    <cellStyle name="40% - Accent2 8 2 3 5 8" xfId="7268"/>
    <cellStyle name="40% - Accent2 8 2 3 5 9" xfId="28911"/>
    <cellStyle name="40% - Accent2 8 2 3 6" xfId="7692"/>
    <cellStyle name="40% - Accent2 8 2 3 6 2" xfId="18040"/>
    <cellStyle name="40% - Accent2 8 2 3 6 2 2" xfId="39633"/>
    <cellStyle name="40% - Accent2 8 2 3 6 3" xfId="20837"/>
    <cellStyle name="40% - Accent2 8 2 3 6 3 2" xfId="42416"/>
    <cellStyle name="40% - Accent2 8 2 3 6 4" xfId="23622"/>
    <cellStyle name="40% - Accent2 8 2 3 6 4 2" xfId="45199"/>
    <cellStyle name="40% - Accent2 8 2 3 6 5" xfId="26475"/>
    <cellStyle name="40% - Accent2 8 2 3 6 5 2" xfId="48050"/>
    <cellStyle name="40% - Accent2 8 2 3 6 6" xfId="12832"/>
    <cellStyle name="40% - Accent2 8 2 3 6 6 2" xfId="34445"/>
    <cellStyle name="40% - Accent2 8 2 3 6 7" xfId="29334"/>
    <cellStyle name="40% - Accent2 8 2 3 6 8" xfId="53413"/>
    <cellStyle name="40% - Accent2 8 2 3 7" xfId="10405"/>
    <cellStyle name="40% - Accent2 8 2 3 7 2" xfId="32030"/>
    <cellStyle name="40% - Accent2 8 2 3 8" xfId="13256"/>
    <cellStyle name="40% - Accent2 8 2 3 8 2" xfId="34868"/>
    <cellStyle name="40% - Accent2 8 2 3 9" xfId="15624"/>
    <cellStyle name="40% - Accent2 8 2 3 9 2" xfId="37218"/>
    <cellStyle name="40% - Accent2 8 2 4" xfId="2717"/>
    <cellStyle name="40% - Accent2 8 2 4 10" xfId="27091"/>
    <cellStyle name="40% - Accent2 8 2 4 11" xfId="53414"/>
    <cellStyle name="40% - Accent2 8 2 4 2" xfId="4350"/>
    <cellStyle name="40% - Accent2 8 2 4 2 10" xfId="53415"/>
    <cellStyle name="40% - Accent2 8 2 4 2 2" xfId="8899"/>
    <cellStyle name="40% - Accent2 8 2 4 2 2 2" xfId="14463"/>
    <cellStyle name="40% - Accent2 8 2 4 2 2 2 2" xfId="36075"/>
    <cellStyle name="40% - Accent2 8 2 4 2 2 2 3" xfId="53417"/>
    <cellStyle name="40% - Accent2 8 2 4 2 2 3" xfId="30541"/>
    <cellStyle name="40% - Accent2 8 2 4 2 2 4" xfId="53416"/>
    <cellStyle name="40% - Accent2 8 2 4 2 3" xfId="16910"/>
    <cellStyle name="40% - Accent2 8 2 4 2 3 2" xfId="38503"/>
    <cellStyle name="40% - Accent2 8 2 4 2 3 2 2" xfId="53419"/>
    <cellStyle name="40% - Accent2 8 2 4 2 3 3" xfId="53418"/>
    <cellStyle name="40% - Accent2 8 2 4 2 4" xfId="19707"/>
    <cellStyle name="40% - Accent2 8 2 4 2 4 2" xfId="41286"/>
    <cellStyle name="40% - Accent2 8 2 4 2 4 3" xfId="53420"/>
    <cellStyle name="40% - Accent2 8 2 4 2 5" xfId="22492"/>
    <cellStyle name="40% - Accent2 8 2 4 2 5 2" xfId="44069"/>
    <cellStyle name="40% - Accent2 8 2 4 2 6" xfId="25345"/>
    <cellStyle name="40% - Accent2 8 2 4 2 6 2" xfId="46920"/>
    <cellStyle name="40% - Accent2 8 2 4 2 7" xfId="11692"/>
    <cellStyle name="40% - Accent2 8 2 4 2 7 2" xfId="33315"/>
    <cellStyle name="40% - Accent2 8 2 4 2 8" xfId="6478"/>
    <cellStyle name="40% - Accent2 8 2 4 2 9" xfId="28126"/>
    <cellStyle name="40% - Accent2 8 2 4 3" xfId="7864"/>
    <cellStyle name="40% - Accent2 8 2 4 3 2" xfId="13428"/>
    <cellStyle name="40% - Accent2 8 2 4 3 2 2" xfId="35040"/>
    <cellStyle name="40% - Accent2 8 2 4 3 2 3" xfId="53422"/>
    <cellStyle name="40% - Accent2 8 2 4 3 3" xfId="29506"/>
    <cellStyle name="40% - Accent2 8 2 4 3 4" xfId="53421"/>
    <cellStyle name="40% - Accent2 8 2 4 4" xfId="15875"/>
    <cellStyle name="40% - Accent2 8 2 4 4 2" xfId="37468"/>
    <cellStyle name="40% - Accent2 8 2 4 4 2 2" xfId="53424"/>
    <cellStyle name="40% - Accent2 8 2 4 4 3" xfId="53423"/>
    <cellStyle name="40% - Accent2 8 2 4 5" xfId="18672"/>
    <cellStyle name="40% - Accent2 8 2 4 5 2" xfId="40251"/>
    <cellStyle name="40% - Accent2 8 2 4 5 3" xfId="53425"/>
    <cellStyle name="40% - Accent2 8 2 4 6" xfId="21455"/>
    <cellStyle name="40% - Accent2 8 2 4 6 2" xfId="43034"/>
    <cellStyle name="40% - Accent2 8 2 4 7" xfId="24310"/>
    <cellStyle name="40% - Accent2 8 2 4 7 2" xfId="45885"/>
    <cellStyle name="40% - Accent2 8 2 4 8" xfId="10657"/>
    <cellStyle name="40% - Accent2 8 2 4 8 2" xfId="32280"/>
    <cellStyle name="40% - Accent2 8 2 4 9" xfId="5394"/>
    <cellStyle name="40% - Accent2 8 2 5" xfId="3075"/>
    <cellStyle name="40% - Accent2 8 2 5 10" xfId="27436"/>
    <cellStyle name="40% - Accent2 8 2 5 11" xfId="53426"/>
    <cellStyle name="40% - Accent2 8 2 5 2" xfId="4695"/>
    <cellStyle name="40% - Accent2 8 2 5 2 10" xfId="53427"/>
    <cellStyle name="40% - Accent2 8 2 5 2 2" xfId="9244"/>
    <cellStyle name="40% - Accent2 8 2 5 2 2 2" xfId="14808"/>
    <cellStyle name="40% - Accent2 8 2 5 2 2 2 2" xfId="36420"/>
    <cellStyle name="40% - Accent2 8 2 5 2 2 3" xfId="30886"/>
    <cellStyle name="40% - Accent2 8 2 5 2 2 4" xfId="53428"/>
    <cellStyle name="40% - Accent2 8 2 5 2 3" xfId="17255"/>
    <cellStyle name="40% - Accent2 8 2 5 2 3 2" xfId="38848"/>
    <cellStyle name="40% - Accent2 8 2 5 2 4" xfId="20052"/>
    <cellStyle name="40% - Accent2 8 2 5 2 4 2" xfId="41631"/>
    <cellStyle name="40% - Accent2 8 2 5 2 5" xfId="22837"/>
    <cellStyle name="40% - Accent2 8 2 5 2 5 2" xfId="44414"/>
    <cellStyle name="40% - Accent2 8 2 5 2 6" xfId="25690"/>
    <cellStyle name="40% - Accent2 8 2 5 2 6 2" xfId="47265"/>
    <cellStyle name="40% - Accent2 8 2 5 2 7" xfId="12037"/>
    <cellStyle name="40% - Accent2 8 2 5 2 7 2" xfId="33660"/>
    <cellStyle name="40% - Accent2 8 2 5 2 8" xfId="6825"/>
    <cellStyle name="40% - Accent2 8 2 5 2 9" xfId="28471"/>
    <cellStyle name="40% - Accent2 8 2 5 3" xfId="8209"/>
    <cellStyle name="40% - Accent2 8 2 5 3 2" xfId="13773"/>
    <cellStyle name="40% - Accent2 8 2 5 3 2 2" xfId="35385"/>
    <cellStyle name="40% - Accent2 8 2 5 3 2 3" xfId="53430"/>
    <cellStyle name="40% - Accent2 8 2 5 3 3" xfId="29851"/>
    <cellStyle name="40% - Accent2 8 2 5 3 4" xfId="53429"/>
    <cellStyle name="40% - Accent2 8 2 5 4" xfId="16220"/>
    <cellStyle name="40% - Accent2 8 2 5 4 2" xfId="37813"/>
    <cellStyle name="40% - Accent2 8 2 5 4 3" xfId="53431"/>
    <cellStyle name="40% - Accent2 8 2 5 5" xfId="19017"/>
    <cellStyle name="40% - Accent2 8 2 5 5 2" xfId="40596"/>
    <cellStyle name="40% - Accent2 8 2 5 6" xfId="21802"/>
    <cellStyle name="40% - Accent2 8 2 5 6 2" xfId="43379"/>
    <cellStyle name="40% - Accent2 8 2 5 7" xfId="24655"/>
    <cellStyle name="40% - Accent2 8 2 5 7 2" xfId="46230"/>
    <cellStyle name="40% - Accent2 8 2 5 8" xfId="11002"/>
    <cellStyle name="40% - Accent2 8 2 5 8 2" xfId="32625"/>
    <cellStyle name="40% - Accent2 8 2 5 9" xfId="5739"/>
    <cellStyle name="40% - Accent2 8 2 6" xfId="2442"/>
    <cellStyle name="40% - Accent2 8 2 6 10" xfId="53432"/>
    <cellStyle name="40% - Accent2 8 2 6 2" xfId="4176"/>
    <cellStyle name="40% - Accent2 8 2 6 2 2" xfId="14289"/>
    <cellStyle name="40% - Accent2 8 2 6 2 2 2" xfId="35901"/>
    <cellStyle name="40% - Accent2 8 2 6 2 3" xfId="8725"/>
    <cellStyle name="40% - Accent2 8 2 6 2 4" xfId="30367"/>
    <cellStyle name="40% - Accent2 8 2 6 2 5" xfId="53433"/>
    <cellStyle name="40% - Accent2 8 2 6 3" xfId="16736"/>
    <cellStyle name="40% - Accent2 8 2 6 3 2" xfId="38329"/>
    <cellStyle name="40% - Accent2 8 2 6 4" xfId="19533"/>
    <cellStyle name="40% - Accent2 8 2 6 4 2" xfId="41112"/>
    <cellStyle name="40% - Accent2 8 2 6 5" xfId="22318"/>
    <cellStyle name="40% - Accent2 8 2 6 5 2" xfId="43895"/>
    <cellStyle name="40% - Accent2 8 2 6 6" xfId="25171"/>
    <cellStyle name="40% - Accent2 8 2 6 6 2" xfId="46746"/>
    <cellStyle name="40% - Accent2 8 2 6 7" xfId="11518"/>
    <cellStyle name="40% - Accent2 8 2 6 7 2" xfId="33141"/>
    <cellStyle name="40% - Accent2 8 2 6 8" xfId="6255"/>
    <cellStyle name="40% - Accent2 8 2 6 9" xfId="27952"/>
    <cellStyle name="40% - Accent2 8 2 7" xfId="3634"/>
    <cellStyle name="40% - Accent2 8 2 7 10" xfId="53434"/>
    <cellStyle name="40% - Accent2 8 2 7 2" xfId="9591"/>
    <cellStyle name="40% - Accent2 8 2 7 2 2" xfId="15153"/>
    <cellStyle name="40% - Accent2 8 2 7 2 2 2" xfId="36765"/>
    <cellStyle name="40% - Accent2 8 2 7 2 3" xfId="31231"/>
    <cellStyle name="40% - Accent2 8 2 7 2 4" xfId="53435"/>
    <cellStyle name="40% - Accent2 8 2 7 3" xfId="17600"/>
    <cellStyle name="40% - Accent2 8 2 7 3 2" xfId="39193"/>
    <cellStyle name="40% - Accent2 8 2 7 4" xfId="20397"/>
    <cellStyle name="40% - Accent2 8 2 7 4 2" xfId="41976"/>
    <cellStyle name="40% - Accent2 8 2 7 5" xfId="23182"/>
    <cellStyle name="40% - Accent2 8 2 7 5 2" xfId="44759"/>
    <cellStyle name="40% - Accent2 8 2 7 6" xfId="26035"/>
    <cellStyle name="40% - Accent2 8 2 7 6 2" xfId="47610"/>
    <cellStyle name="40% - Accent2 8 2 7 7" xfId="12382"/>
    <cellStyle name="40% - Accent2 8 2 7 7 2" xfId="34005"/>
    <cellStyle name="40% - Accent2 8 2 7 8" xfId="7173"/>
    <cellStyle name="40% - Accent2 8 2 7 9" xfId="28816"/>
    <cellStyle name="40% - Accent2 8 2 8" xfId="7690"/>
    <cellStyle name="40% - Accent2 8 2 8 2" xfId="17945"/>
    <cellStyle name="40% - Accent2 8 2 8 2 2" xfId="39538"/>
    <cellStyle name="40% - Accent2 8 2 8 3" xfId="20742"/>
    <cellStyle name="40% - Accent2 8 2 8 3 2" xfId="42321"/>
    <cellStyle name="40% - Accent2 8 2 8 4" xfId="23527"/>
    <cellStyle name="40% - Accent2 8 2 8 4 2" xfId="45104"/>
    <cellStyle name="40% - Accent2 8 2 8 5" xfId="26380"/>
    <cellStyle name="40% - Accent2 8 2 8 5 2" xfId="47955"/>
    <cellStyle name="40% - Accent2 8 2 8 6" xfId="12737"/>
    <cellStyle name="40% - Accent2 8 2 8 6 2" xfId="34350"/>
    <cellStyle name="40% - Accent2 8 2 8 7" xfId="29332"/>
    <cellStyle name="40% - Accent2 8 2 8 8" xfId="53436"/>
    <cellStyle name="40% - Accent2 8 2 9" xfId="10310"/>
    <cellStyle name="40% - Accent2 8 2 9 2" xfId="31935"/>
    <cellStyle name="40% - Accent2 8 3" xfId="437"/>
    <cellStyle name="40% - Accent2 8 3 10" xfId="13257"/>
    <cellStyle name="40% - Accent2 8 3 10 2" xfId="34869"/>
    <cellStyle name="40% - Accent2 8 3 11" xfId="15556"/>
    <cellStyle name="40% - Accent2 8 3 11 2" xfId="37150"/>
    <cellStyle name="40% - Accent2 8 3 12" xfId="18354"/>
    <cellStyle name="40% - Accent2 8 3 12 2" xfId="39933"/>
    <cellStyle name="40% - Accent2 8 3 13" xfId="21137"/>
    <cellStyle name="40% - Accent2 8 3 13 2" xfId="42716"/>
    <cellStyle name="40% - Accent2 8 3 14" xfId="23992"/>
    <cellStyle name="40% - Accent2 8 3 14 2" xfId="45567"/>
    <cellStyle name="40% - Accent2 8 3 15" xfId="9965"/>
    <cellStyle name="40% - Accent2 8 3 15 2" xfId="31605"/>
    <cellStyle name="40% - Accent2 8 3 16" xfId="5218"/>
    <cellStyle name="40% - Accent2 8 3 17" xfId="26918"/>
    <cellStyle name="40% - Accent2 8 3 18" xfId="53437"/>
    <cellStyle name="40% - Accent2 8 3 2" xfId="438"/>
    <cellStyle name="40% - Accent2 8 3 2 10" xfId="18492"/>
    <cellStyle name="40% - Accent2 8 3 2 10 2" xfId="40071"/>
    <cellStyle name="40% - Accent2 8 3 2 11" xfId="21275"/>
    <cellStyle name="40% - Accent2 8 3 2 11 2" xfId="42854"/>
    <cellStyle name="40% - Accent2 8 3 2 12" xfId="24130"/>
    <cellStyle name="40% - Accent2 8 3 2 12 2" xfId="45705"/>
    <cellStyle name="40% - Accent2 8 3 2 13" xfId="10103"/>
    <cellStyle name="40% - Accent2 8 3 2 13 2" xfId="31743"/>
    <cellStyle name="40% - Accent2 8 3 2 14" xfId="5219"/>
    <cellStyle name="40% - Accent2 8 3 2 15" xfId="26919"/>
    <cellStyle name="40% - Accent2 8 3 2 16" xfId="53438"/>
    <cellStyle name="40% - Accent2 8 3 2 2" xfId="2882"/>
    <cellStyle name="40% - Accent2 8 3 2 2 10" xfId="27256"/>
    <cellStyle name="40% - Accent2 8 3 2 2 11" xfId="53439"/>
    <cellStyle name="40% - Accent2 8 3 2 2 2" xfId="4515"/>
    <cellStyle name="40% - Accent2 8 3 2 2 2 10" xfId="53440"/>
    <cellStyle name="40% - Accent2 8 3 2 2 2 2" xfId="9064"/>
    <cellStyle name="40% - Accent2 8 3 2 2 2 2 2" xfId="14628"/>
    <cellStyle name="40% - Accent2 8 3 2 2 2 2 2 2" xfId="36240"/>
    <cellStyle name="40% - Accent2 8 3 2 2 2 2 2 3" xfId="53442"/>
    <cellStyle name="40% - Accent2 8 3 2 2 2 2 3" xfId="30706"/>
    <cellStyle name="40% - Accent2 8 3 2 2 2 2 4" xfId="53441"/>
    <cellStyle name="40% - Accent2 8 3 2 2 2 3" xfId="17075"/>
    <cellStyle name="40% - Accent2 8 3 2 2 2 3 2" xfId="38668"/>
    <cellStyle name="40% - Accent2 8 3 2 2 2 3 2 2" xfId="53444"/>
    <cellStyle name="40% - Accent2 8 3 2 2 2 3 3" xfId="53443"/>
    <cellStyle name="40% - Accent2 8 3 2 2 2 4" xfId="19872"/>
    <cellStyle name="40% - Accent2 8 3 2 2 2 4 2" xfId="41451"/>
    <cellStyle name="40% - Accent2 8 3 2 2 2 4 3" xfId="53445"/>
    <cellStyle name="40% - Accent2 8 3 2 2 2 5" xfId="22657"/>
    <cellStyle name="40% - Accent2 8 3 2 2 2 5 2" xfId="44234"/>
    <cellStyle name="40% - Accent2 8 3 2 2 2 6" xfId="25510"/>
    <cellStyle name="40% - Accent2 8 3 2 2 2 6 2" xfId="47085"/>
    <cellStyle name="40% - Accent2 8 3 2 2 2 7" xfId="11857"/>
    <cellStyle name="40% - Accent2 8 3 2 2 2 7 2" xfId="33480"/>
    <cellStyle name="40% - Accent2 8 3 2 2 2 8" xfId="6643"/>
    <cellStyle name="40% - Accent2 8 3 2 2 2 9" xfId="28291"/>
    <cellStyle name="40% - Accent2 8 3 2 2 3" xfId="8029"/>
    <cellStyle name="40% - Accent2 8 3 2 2 3 2" xfId="13593"/>
    <cellStyle name="40% - Accent2 8 3 2 2 3 2 2" xfId="35205"/>
    <cellStyle name="40% - Accent2 8 3 2 2 3 2 3" xfId="53447"/>
    <cellStyle name="40% - Accent2 8 3 2 2 3 3" xfId="29671"/>
    <cellStyle name="40% - Accent2 8 3 2 2 3 4" xfId="53446"/>
    <cellStyle name="40% - Accent2 8 3 2 2 4" xfId="16040"/>
    <cellStyle name="40% - Accent2 8 3 2 2 4 2" xfId="37633"/>
    <cellStyle name="40% - Accent2 8 3 2 2 4 2 2" xfId="53449"/>
    <cellStyle name="40% - Accent2 8 3 2 2 4 3" xfId="53448"/>
    <cellStyle name="40% - Accent2 8 3 2 2 5" xfId="18837"/>
    <cellStyle name="40% - Accent2 8 3 2 2 5 2" xfId="40416"/>
    <cellStyle name="40% - Accent2 8 3 2 2 5 3" xfId="53450"/>
    <cellStyle name="40% - Accent2 8 3 2 2 6" xfId="21620"/>
    <cellStyle name="40% - Accent2 8 3 2 2 6 2" xfId="43199"/>
    <cellStyle name="40% - Accent2 8 3 2 2 7" xfId="24475"/>
    <cellStyle name="40% - Accent2 8 3 2 2 7 2" xfId="46050"/>
    <cellStyle name="40% - Accent2 8 3 2 2 8" xfId="10822"/>
    <cellStyle name="40% - Accent2 8 3 2 2 8 2" xfId="32445"/>
    <cellStyle name="40% - Accent2 8 3 2 2 9" xfId="5559"/>
    <cellStyle name="40% - Accent2 8 3 2 3" xfId="3260"/>
    <cellStyle name="40% - Accent2 8 3 2 3 10" xfId="27601"/>
    <cellStyle name="40% - Accent2 8 3 2 3 11" xfId="53451"/>
    <cellStyle name="40% - Accent2 8 3 2 3 2" xfId="4860"/>
    <cellStyle name="40% - Accent2 8 3 2 3 2 10" xfId="53452"/>
    <cellStyle name="40% - Accent2 8 3 2 3 2 2" xfId="9409"/>
    <cellStyle name="40% - Accent2 8 3 2 3 2 2 2" xfId="14973"/>
    <cellStyle name="40% - Accent2 8 3 2 3 2 2 2 2" xfId="36585"/>
    <cellStyle name="40% - Accent2 8 3 2 3 2 2 3" xfId="31051"/>
    <cellStyle name="40% - Accent2 8 3 2 3 2 2 4" xfId="53453"/>
    <cellStyle name="40% - Accent2 8 3 2 3 2 3" xfId="17420"/>
    <cellStyle name="40% - Accent2 8 3 2 3 2 3 2" xfId="39013"/>
    <cellStyle name="40% - Accent2 8 3 2 3 2 4" xfId="20217"/>
    <cellStyle name="40% - Accent2 8 3 2 3 2 4 2" xfId="41796"/>
    <cellStyle name="40% - Accent2 8 3 2 3 2 5" xfId="23002"/>
    <cellStyle name="40% - Accent2 8 3 2 3 2 5 2" xfId="44579"/>
    <cellStyle name="40% - Accent2 8 3 2 3 2 6" xfId="25855"/>
    <cellStyle name="40% - Accent2 8 3 2 3 2 6 2" xfId="47430"/>
    <cellStyle name="40% - Accent2 8 3 2 3 2 7" xfId="12202"/>
    <cellStyle name="40% - Accent2 8 3 2 3 2 7 2" xfId="33825"/>
    <cellStyle name="40% - Accent2 8 3 2 3 2 8" xfId="6990"/>
    <cellStyle name="40% - Accent2 8 3 2 3 2 9" xfId="28636"/>
    <cellStyle name="40% - Accent2 8 3 2 3 3" xfId="8374"/>
    <cellStyle name="40% - Accent2 8 3 2 3 3 2" xfId="13938"/>
    <cellStyle name="40% - Accent2 8 3 2 3 3 2 2" xfId="35550"/>
    <cellStyle name="40% - Accent2 8 3 2 3 3 2 3" xfId="53455"/>
    <cellStyle name="40% - Accent2 8 3 2 3 3 3" xfId="30016"/>
    <cellStyle name="40% - Accent2 8 3 2 3 3 4" xfId="53454"/>
    <cellStyle name="40% - Accent2 8 3 2 3 4" xfId="16385"/>
    <cellStyle name="40% - Accent2 8 3 2 3 4 2" xfId="37978"/>
    <cellStyle name="40% - Accent2 8 3 2 3 4 3" xfId="53456"/>
    <cellStyle name="40% - Accent2 8 3 2 3 5" xfId="19182"/>
    <cellStyle name="40% - Accent2 8 3 2 3 5 2" xfId="40761"/>
    <cellStyle name="40% - Accent2 8 3 2 3 6" xfId="21967"/>
    <cellStyle name="40% - Accent2 8 3 2 3 6 2" xfId="43544"/>
    <cellStyle name="40% - Accent2 8 3 2 3 7" xfId="24820"/>
    <cellStyle name="40% - Accent2 8 3 2 3 7 2" xfId="46395"/>
    <cellStyle name="40% - Accent2 8 3 2 3 8" xfId="11167"/>
    <cellStyle name="40% - Accent2 8 3 2 3 8 2" xfId="32790"/>
    <cellStyle name="40% - Accent2 8 3 2 3 9" xfId="5904"/>
    <cellStyle name="40% - Accent2 8 3 2 4" xfId="2446"/>
    <cellStyle name="40% - Accent2 8 3 2 4 10" xfId="53457"/>
    <cellStyle name="40% - Accent2 8 3 2 4 2" xfId="4180"/>
    <cellStyle name="40% - Accent2 8 3 2 4 2 2" xfId="14293"/>
    <cellStyle name="40% - Accent2 8 3 2 4 2 2 2" xfId="35905"/>
    <cellStyle name="40% - Accent2 8 3 2 4 2 3" xfId="8729"/>
    <cellStyle name="40% - Accent2 8 3 2 4 2 4" xfId="30371"/>
    <cellStyle name="40% - Accent2 8 3 2 4 2 5" xfId="53458"/>
    <cellStyle name="40% - Accent2 8 3 2 4 3" xfId="16740"/>
    <cellStyle name="40% - Accent2 8 3 2 4 3 2" xfId="38333"/>
    <cellStyle name="40% - Accent2 8 3 2 4 4" xfId="19537"/>
    <cellStyle name="40% - Accent2 8 3 2 4 4 2" xfId="41116"/>
    <cellStyle name="40% - Accent2 8 3 2 4 5" xfId="22322"/>
    <cellStyle name="40% - Accent2 8 3 2 4 5 2" xfId="43899"/>
    <cellStyle name="40% - Accent2 8 3 2 4 6" xfId="25175"/>
    <cellStyle name="40% - Accent2 8 3 2 4 6 2" xfId="46750"/>
    <cellStyle name="40% - Accent2 8 3 2 4 7" xfId="11522"/>
    <cellStyle name="40% - Accent2 8 3 2 4 7 2" xfId="33145"/>
    <cellStyle name="40% - Accent2 8 3 2 4 8" xfId="6259"/>
    <cellStyle name="40% - Accent2 8 3 2 4 9" xfId="27956"/>
    <cellStyle name="40% - Accent2 8 3 2 5" xfId="3638"/>
    <cellStyle name="40% - Accent2 8 3 2 5 10" xfId="53459"/>
    <cellStyle name="40% - Accent2 8 3 2 5 2" xfId="9756"/>
    <cellStyle name="40% - Accent2 8 3 2 5 2 2" xfId="15318"/>
    <cellStyle name="40% - Accent2 8 3 2 5 2 2 2" xfId="36930"/>
    <cellStyle name="40% - Accent2 8 3 2 5 2 3" xfId="31396"/>
    <cellStyle name="40% - Accent2 8 3 2 5 2 4" xfId="53460"/>
    <cellStyle name="40% - Accent2 8 3 2 5 3" xfId="17765"/>
    <cellStyle name="40% - Accent2 8 3 2 5 3 2" xfId="39358"/>
    <cellStyle name="40% - Accent2 8 3 2 5 4" xfId="20562"/>
    <cellStyle name="40% - Accent2 8 3 2 5 4 2" xfId="42141"/>
    <cellStyle name="40% - Accent2 8 3 2 5 5" xfId="23347"/>
    <cellStyle name="40% - Accent2 8 3 2 5 5 2" xfId="44924"/>
    <cellStyle name="40% - Accent2 8 3 2 5 6" xfId="26200"/>
    <cellStyle name="40% - Accent2 8 3 2 5 6 2" xfId="47775"/>
    <cellStyle name="40% - Accent2 8 3 2 5 7" xfId="12547"/>
    <cellStyle name="40% - Accent2 8 3 2 5 7 2" xfId="34170"/>
    <cellStyle name="40% - Accent2 8 3 2 5 8" xfId="7338"/>
    <cellStyle name="40% - Accent2 8 3 2 5 9" xfId="28981"/>
    <cellStyle name="40% - Accent2 8 3 2 6" xfId="7694"/>
    <cellStyle name="40% - Accent2 8 3 2 6 2" xfId="18110"/>
    <cellStyle name="40% - Accent2 8 3 2 6 2 2" xfId="39703"/>
    <cellStyle name="40% - Accent2 8 3 2 6 3" xfId="20907"/>
    <cellStyle name="40% - Accent2 8 3 2 6 3 2" xfId="42486"/>
    <cellStyle name="40% - Accent2 8 3 2 6 4" xfId="23692"/>
    <cellStyle name="40% - Accent2 8 3 2 6 4 2" xfId="45269"/>
    <cellStyle name="40% - Accent2 8 3 2 6 5" xfId="26545"/>
    <cellStyle name="40% - Accent2 8 3 2 6 5 2" xfId="48120"/>
    <cellStyle name="40% - Accent2 8 3 2 6 6" xfId="12902"/>
    <cellStyle name="40% - Accent2 8 3 2 6 6 2" xfId="34515"/>
    <cellStyle name="40% - Accent2 8 3 2 6 7" xfId="29336"/>
    <cellStyle name="40% - Accent2 8 3 2 6 8" xfId="53461"/>
    <cellStyle name="40% - Accent2 8 3 2 7" xfId="10475"/>
    <cellStyle name="40% - Accent2 8 3 2 7 2" xfId="32100"/>
    <cellStyle name="40% - Accent2 8 3 2 8" xfId="13258"/>
    <cellStyle name="40% - Accent2 8 3 2 8 2" xfId="34870"/>
    <cellStyle name="40% - Accent2 8 3 2 9" xfId="15694"/>
    <cellStyle name="40% - Accent2 8 3 2 9 2" xfId="37288"/>
    <cellStyle name="40% - Accent2 8 3 3" xfId="439"/>
    <cellStyle name="40% - Accent2 8 3 3 10" xfId="18584"/>
    <cellStyle name="40% - Accent2 8 3 3 10 2" xfId="40163"/>
    <cellStyle name="40% - Accent2 8 3 3 11" xfId="21367"/>
    <cellStyle name="40% - Accent2 8 3 3 11 2" xfId="42946"/>
    <cellStyle name="40% - Accent2 8 3 3 12" xfId="24222"/>
    <cellStyle name="40% - Accent2 8 3 3 12 2" xfId="45797"/>
    <cellStyle name="40% - Accent2 8 3 3 13" xfId="10195"/>
    <cellStyle name="40% - Accent2 8 3 3 13 2" xfId="31835"/>
    <cellStyle name="40% - Accent2 8 3 3 14" xfId="5220"/>
    <cellStyle name="40% - Accent2 8 3 3 15" xfId="26920"/>
    <cellStyle name="40% - Accent2 8 3 3 16" xfId="53462"/>
    <cellStyle name="40% - Accent2 8 3 3 2" xfId="2974"/>
    <cellStyle name="40% - Accent2 8 3 3 2 10" xfId="27348"/>
    <cellStyle name="40% - Accent2 8 3 3 2 11" xfId="53463"/>
    <cellStyle name="40% - Accent2 8 3 3 2 2" xfId="4607"/>
    <cellStyle name="40% - Accent2 8 3 3 2 2 10" xfId="53464"/>
    <cellStyle name="40% - Accent2 8 3 3 2 2 2" xfId="9156"/>
    <cellStyle name="40% - Accent2 8 3 3 2 2 2 2" xfId="14720"/>
    <cellStyle name="40% - Accent2 8 3 3 2 2 2 2 2" xfId="36332"/>
    <cellStyle name="40% - Accent2 8 3 3 2 2 2 3" xfId="30798"/>
    <cellStyle name="40% - Accent2 8 3 3 2 2 2 4" xfId="53465"/>
    <cellStyle name="40% - Accent2 8 3 3 2 2 3" xfId="17167"/>
    <cellStyle name="40% - Accent2 8 3 3 2 2 3 2" xfId="38760"/>
    <cellStyle name="40% - Accent2 8 3 3 2 2 4" xfId="19964"/>
    <cellStyle name="40% - Accent2 8 3 3 2 2 4 2" xfId="41543"/>
    <cellStyle name="40% - Accent2 8 3 3 2 2 5" xfId="22749"/>
    <cellStyle name="40% - Accent2 8 3 3 2 2 5 2" xfId="44326"/>
    <cellStyle name="40% - Accent2 8 3 3 2 2 6" xfId="25602"/>
    <cellStyle name="40% - Accent2 8 3 3 2 2 6 2" xfId="47177"/>
    <cellStyle name="40% - Accent2 8 3 3 2 2 7" xfId="11949"/>
    <cellStyle name="40% - Accent2 8 3 3 2 2 7 2" xfId="33572"/>
    <cellStyle name="40% - Accent2 8 3 3 2 2 8" xfId="6735"/>
    <cellStyle name="40% - Accent2 8 3 3 2 2 9" xfId="28383"/>
    <cellStyle name="40% - Accent2 8 3 3 2 3" xfId="8121"/>
    <cellStyle name="40% - Accent2 8 3 3 2 3 2" xfId="13685"/>
    <cellStyle name="40% - Accent2 8 3 3 2 3 2 2" xfId="35297"/>
    <cellStyle name="40% - Accent2 8 3 3 2 3 2 3" xfId="53467"/>
    <cellStyle name="40% - Accent2 8 3 3 2 3 3" xfId="29763"/>
    <cellStyle name="40% - Accent2 8 3 3 2 3 4" xfId="53466"/>
    <cellStyle name="40% - Accent2 8 3 3 2 4" xfId="16132"/>
    <cellStyle name="40% - Accent2 8 3 3 2 4 2" xfId="37725"/>
    <cellStyle name="40% - Accent2 8 3 3 2 4 3" xfId="53468"/>
    <cellStyle name="40% - Accent2 8 3 3 2 5" xfId="18929"/>
    <cellStyle name="40% - Accent2 8 3 3 2 5 2" xfId="40508"/>
    <cellStyle name="40% - Accent2 8 3 3 2 6" xfId="21712"/>
    <cellStyle name="40% - Accent2 8 3 3 2 6 2" xfId="43291"/>
    <cellStyle name="40% - Accent2 8 3 3 2 7" xfId="24567"/>
    <cellStyle name="40% - Accent2 8 3 3 2 7 2" xfId="46142"/>
    <cellStyle name="40% - Accent2 8 3 3 2 8" xfId="10914"/>
    <cellStyle name="40% - Accent2 8 3 3 2 8 2" xfId="32537"/>
    <cellStyle name="40% - Accent2 8 3 3 2 9" xfId="5651"/>
    <cellStyle name="40% - Accent2 8 3 3 3" xfId="3352"/>
    <cellStyle name="40% - Accent2 8 3 3 3 10" xfId="27693"/>
    <cellStyle name="40% - Accent2 8 3 3 3 11" xfId="53469"/>
    <cellStyle name="40% - Accent2 8 3 3 3 2" xfId="4952"/>
    <cellStyle name="40% - Accent2 8 3 3 3 2 10" xfId="53470"/>
    <cellStyle name="40% - Accent2 8 3 3 3 2 2" xfId="9501"/>
    <cellStyle name="40% - Accent2 8 3 3 3 2 2 2" xfId="15065"/>
    <cellStyle name="40% - Accent2 8 3 3 3 2 2 2 2" xfId="36677"/>
    <cellStyle name="40% - Accent2 8 3 3 3 2 2 3" xfId="31143"/>
    <cellStyle name="40% - Accent2 8 3 3 3 2 3" xfId="17512"/>
    <cellStyle name="40% - Accent2 8 3 3 3 2 3 2" xfId="39105"/>
    <cellStyle name="40% - Accent2 8 3 3 3 2 4" xfId="20309"/>
    <cellStyle name="40% - Accent2 8 3 3 3 2 4 2" xfId="41888"/>
    <cellStyle name="40% - Accent2 8 3 3 3 2 5" xfId="23094"/>
    <cellStyle name="40% - Accent2 8 3 3 3 2 5 2" xfId="44671"/>
    <cellStyle name="40% - Accent2 8 3 3 3 2 6" xfId="25947"/>
    <cellStyle name="40% - Accent2 8 3 3 3 2 6 2" xfId="47522"/>
    <cellStyle name="40% - Accent2 8 3 3 3 2 7" xfId="12294"/>
    <cellStyle name="40% - Accent2 8 3 3 3 2 7 2" xfId="33917"/>
    <cellStyle name="40% - Accent2 8 3 3 3 2 8" xfId="7082"/>
    <cellStyle name="40% - Accent2 8 3 3 3 2 9" xfId="28728"/>
    <cellStyle name="40% - Accent2 8 3 3 3 3" xfId="8466"/>
    <cellStyle name="40% - Accent2 8 3 3 3 3 2" xfId="14030"/>
    <cellStyle name="40% - Accent2 8 3 3 3 3 2 2" xfId="35642"/>
    <cellStyle name="40% - Accent2 8 3 3 3 3 3" xfId="30108"/>
    <cellStyle name="40% - Accent2 8 3 3 3 4" xfId="16477"/>
    <cellStyle name="40% - Accent2 8 3 3 3 4 2" xfId="38070"/>
    <cellStyle name="40% - Accent2 8 3 3 3 5" xfId="19274"/>
    <cellStyle name="40% - Accent2 8 3 3 3 5 2" xfId="40853"/>
    <cellStyle name="40% - Accent2 8 3 3 3 6" xfId="22059"/>
    <cellStyle name="40% - Accent2 8 3 3 3 6 2" xfId="43636"/>
    <cellStyle name="40% - Accent2 8 3 3 3 7" xfId="24912"/>
    <cellStyle name="40% - Accent2 8 3 3 3 7 2" xfId="46487"/>
    <cellStyle name="40% - Accent2 8 3 3 3 8" xfId="11259"/>
    <cellStyle name="40% - Accent2 8 3 3 3 8 2" xfId="32882"/>
    <cellStyle name="40% - Accent2 8 3 3 3 9" xfId="5996"/>
    <cellStyle name="40% - Accent2 8 3 3 4" xfId="2447"/>
    <cellStyle name="40% - Accent2 8 3 3 4 10" xfId="53471"/>
    <cellStyle name="40% - Accent2 8 3 3 4 2" xfId="4181"/>
    <cellStyle name="40% - Accent2 8 3 3 4 2 2" xfId="14294"/>
    <cellStyle name="40% - Accent2 8 3 3 4 2 2 2" xfId="35906"/>
    <cellStyle name="40% - Accent2 8 3 3 4 2 3" xfId="8730"/>
    <cellStyle name="40% - Accent2 8 3 3 4 2 4" xfId="30372"/>
    <cellStyle name="40% - Accent2 8 3 3 4 2 5" xfId="53472"/>
    <cellStyle name="40% - Accent2 8 3 3 4 3" xfId="16741"/>
    <cellStyle name="40% - Accent2 8 3 3 4 3 2" xfId="38334"/>
    <cellStyle name="40% - Accent2 8 3 3 4 4" xfId="19538"/>
    <cellStyle name="40% - Accent2 8 3 3 4 4 2" xfId="41117"/>
    <cellStyle name="40% - Accent2 8 3 3 4 5" xfId="22323"/>
    <cellStyle name="40% - Accent2 8 3 3 4 5 2" xfId="43900"/>
    <cellStyle name="40% - Accent2 8 3 3 4 6" xfId="25176"/>
    <cellStyle name="40% - Accent2 8 3 3 4 6 2" xfId="46751"/>
    <cellStyle name="40% - Accent2 8 3 3 4 7" xfId="11523"/>
    <cellStyle name="40% - Accent2 8 3 3 4 7 2" xfId="33146"/>
    <cellStyle name="40% - Accent2 8 3 3 4 8" xfId="6260"/>
    <cellStyle name="40% - Accent2 8 3 3 4 9" xfId="27957"/>
    <cellStyle name="40% - Accent2 8 3 3 5" xfId="3639"/>
    <cellStyle name="40% - Accent2 8 3 3 5 10" xfId="53473"/>
    <cellStyle name="40% - Accent2 8 3 3 5 2" xfId="9848"/>
    <cellStyle name="40% - Accent2 8 3 3 5 2 2" xfId="15410"/>
    <cellStyle name="40% - Accent2 8 3 3 5 2 2 2" xfId="37022"/>
    <cellStyle name="40% - Accent2 8 3 3 5 2 3" xfId="31488"/>
    <cellStyle name="40% - Accent2 8 3 3 5 3" xfId="17857"/>
    <cellStyle name="40% - Accent2 8 3 3 5 3 2" xfId="39450"/>
    <cellStyle name="40% - Accent2 8 3 3 5 4" xfId="20654"/>
    <cellStyle name="40% - Accent2 8 3 3 5 4 2" xfId="42233"/>
    <cellStyle name="40% - Accent2 8 3 3 5 5" xfId="23439"/>
    <cellStyle name="40% - Accent2 8 3 3 5 5 2" xfId="45016"/>
    <cellStyle name="40% - Accent2 8 3 3 5 6" xfId="26292"/>
    <cellStyle name="40% - Accent2 8 3 3 5 6 2" xfId="47867"/>
    <cellStyle name="40% - Accent2 8 3 3 5 7" xfId="12639"/>
    <cellStyle name="40% - Accent2 8 3 3 5 7 2" xfId="34262"/>
    <cellStyle name="40% - Accent2 8 3 3 5 8" xfId="7430"/>
    <cellStyle name="40% - Accent2 8 3 3 5 9" xfId="29073"/>
    <cellStyle name="40% - Accent2 8 3 3 6" xfId="7695"/>
    <cellStyle name="40% - Accent2 8 3 3 6 2" xfId="18202"/>
    <cellStyle name="40% - Accent2 8 3 3 6 2 2" xfId="39795"/>
    <cellStyle name="40% - Accent2 8 3 3 6 3" xfId="20999"/>
    <cellStyle name="40% - Accent2 8 3 3 6 3 2" xfId="42578"/>
    <cellStyle name="40% - Accent2 8 3 3 6 4" xfId="23784"/>
    <cellStyle name="40% - Accent2 8 3 3 6 4 2" xfId="45361"/>
    <cellStyle name="40% - Accent2 8 3 3 6 5" xfId="26637"/>
    <cellStyle name="40% - Accent2 8 3 3 6 5 2" xfId="48212"/>
    <cellStyle name="40% - Accent2 8 3 3 6 6" xfId="12994"/>
    <cellStyle name="40% - Accent2 8 3 3 6 6 2" xfId="34607"/>
    <cellStyle name="40% - Accent2 8 3 3 6 7" xfId="29337"/>
    <cellStyle name="40% - Accent2 8 3 3 7" xfId="10567"/>
    <cellStyle name="40% - Accent2 8 3 3 7 2" xfId="32192"/>
    <cellStyle name="40% - Accent2 8 3 3 8" xfId="13259"/>
    <cellStyle name="40% - Accent2 8 3 3 8 2" xfId="34871"/>
    <cellStyle name="40% - Accent2 8 3 3 9" xfId="15786"/>
    <cellStyle name="40% - Accent2 8 3 3 9 2" xfId="37380"/>
    <cellStyle name="40% - Accent2 8 3 4" xfId="2744"/>
    <cellStyle name="40% - Accent2 8 3 4 10" xfId="27118"/>
    <cellStyle name="40% - Accent2 8 3 4 11" xfId="53474"/>
    <cellStyle name="40% - Accent2 8 3 4 2" xfId="4377"/>
    <cellStyle name="40% - Accent2 8 3 4 2 10" xfId="53475"/>
    <cellStyle name="40% - Accent2 8 3 4 2 2" xfId="8926"/>
    <cellStyle name="40% - Accent2 8 3 4 2 2 2" xfId="14490"/>
    <cellStyle name="40% - Accent2 8 3 4 2 2 2 2" xfId="36102"/>
    <cellStyle name="40% - Accent2 8 3 4 2 2 3" xfId="30568"/>
    <cellStyle name="40% - Accent2 8 3 4 2 2 4" xfId="53476"/>
    <cellStyle name="40% - Accent2 8 3 4 2 3" xfId="16937"/>
    <cellStyle name="40% - Accent2 8 3 4 2 3 2" xfId="38530"/>
    <cellStyle name="40% - Accent2 8 3 4 2 4" xfId="19734"/>
    <cellStyle name="40% - Accent2 8 3 4 2 4 2" xfId="41313"/>
    <cellStyle name="40% - Accent2 8 3 4 2 5" xfId="22519"/>
    <cellStyle name="40% - Accent2 8 3 4 2 5 2" xfId="44096"/>
    <cellStyle name="40% - Accent2 8 3 4 2 6" xfId="25372"/>
    <cellStyle name="40% - Accent2 8 3 4 2 6 2" xfId="46947"/>
    <cellStyle name="40% - Accent2 8 3 4 2 7" xfId="11719"/>
    <cellStyle name="40% - Accent2 8 3 4 2 7 2" xfId="33342"/>
    <cellStyle name="40% - Accent2 8 3 4 2 8" xfId="6505"/>
    <cellStyle name="40% - Accent2 8 3 4 2 9" xfId="28153"/>
    <cellStyle name="40% - Accent2 8 3 4 3" xfId="7891"/>
    <cellStyle name="40% - Accent2 8 3 4 3 2" xfId="13455"/>
    <cellStyle name="40% - Accent2 8 3 4 3 2 2" xfId="35067"/>
    <cellStyle name="40% - Accent2 8 3 4 3 2 3" xfId="53478"/>
    <cellStyle name="40% - Accent2 8 3 4 3 3" xfId="29533"/>
    <cellStyle name="40% - Accent2 8 3 4 3 4" xfId="53477"/>
    <cellStyle name="40% - Accent2 8 3 4 4" xfId="15902"/>
    <cellStyle name="40% - Accent2 8 3 4 4 2" xfId="37495"/>
    <cellStyle name="40% - Accent2 8 3 4 4 3" xfId="53479"/>
    <cellStyle name="40% - Accent2 8 3 4 5" xfId="18699"/>
    <cellStyle name="40% - Accent2 8 3 4 5 2" xfId="40278"/>
    <cellStyle name="40% - Accent2 8 3 4 6" xfId="21482"/>
    <cellStyle name="40% - Accent2 8 3 4 6 2" xfId="43061"/>
    <cellStyle name="40% - Accent2 8 3 4 7" xfId="24337"/>
    <cellStyle name="40% - Accent2 8 3 4 7 2" xfId="45912"/>
    <cellStyle name="40% - Accent2 8 3 4 8" xfId="10684"/>
    <cellStyle name="40% - Accent2 8 3 4 8 2" xfId="32307"/>
    <cellStyle name="40% - Accent2 8 3 4 9" xfId="5421"/>
    <cellStyle name="40% - Accent2 8 3 5" xfId="3102"/>
    <cellStyle name="40% - Accent2 8 3 5 10" xfId="27463"/>
    <cellStyle name="40% - Accent2 8 3 5 11" xfId="53480"/>
    <cellStyle name="40% - Accent2 8 3 5 2" xfId="4722"/>
    <cellStyle name="40% - Accent2 8 3 5 2 10" xfId="53481"/>
    <cellStyle name="40% - Accent2 8 3 5 2 2" xfId="9271"/>
    <cellStyle name="40% - Accent2 8 3 5 2 2 2" xfId="14835"/>
    <cellStyle name="40% - Accent2 8 3 5 2 2 2 2" xfId="36447"/>
    <cellStyle name="40% - Accent2 8 3 5 2 2 3" xfId="30913"/>
    <cellStyle name="40% - Accent2 8 3 5 2 3" xfId="17282"/>
    <cellStyle name="40% - Accent2 8 3 5 2 3 2" xfId="38875"/>
    <cellStyle name="40% - Accent2 8 3 5 2 4" xfId="20079"/>
    <cellStyle name="40% - Accent2 8 3 5 2 4 2" xfId="41658"/>
    <cellStyle name="40% - Accent2 8 3 5 2 5" xfId="22864"/>
    <cellStyle name="40% - Accent2 8 3 5 2 5 2" xfId="44441"/>
    <cellStyle name="40% - Accent2 8 3 5 2 6" xfId="25717"/>
    <cellStyle name="40% - Accent2 8 3 5 2 6 2" xfId="47292"/>
    <cellStyle name="40% - Accent2 8 3 5 2 7" xfId="12064"/>
    <cellStyle name="40% - Accent2 8 3 5 2 7 2" xfId="33687"/>
    <cellStyle name="40% - Accent2 8 3 5 2 8" xfId="6852"/>
    <cellStyle name="40% - Accent2 8 3 5 2 9" xfId="28498"/>
    <cellStyle name="40% - Accent2 8 3 5 3" xfId="8236"/>
    <cellStyle name="40% - Accent2 8 3 5 3 2" xfId="13800"/>
    <cellStyle name="40% - Accent2 8 3 5 3 2 2" xfId="35412"/>
    <cellStyle name="40% - Accent2 8 3 5 3 3" xfId="29878"/>
    <cellStyle name="40% - Accent2 8 3 5 4" xfId="16247"/>
    <cellStyle name="40% - Accent2 8 3 5 4 2" xfId="37840"/>
    <cellStyle name="40% - Accent2 8 3 5 5" xfId="19044"/>
    <cellStyle name="40% - Accent2 8 3 5 5 2" xfId="40623"/>
    <cellStyle name="40% - Accent2 8 3 5 6" xfId="21829"/>
    <cellStyle name="40% - Accent2 8 3 5 6 2" xfId="43406"/>
    <cellStyle name="40% - Accent2 8 3 5 7" xfId="24682"/>
    <cellStyle name="40% - Accent2 8 3 5 7 2" xfId="46257"/>
    <cellStyle name="40% - Accent2 8 3 5 8" xfId="11029"/>
    <cellStyle name="40% - Accent2 8 3 5 8 2" xfId="32652"/>
    <cellStyle name="40% - Accent2 8 3 5 9" xfId="5766"/>
    <cellStyle name="40% - Accent2 8 3 6" xfId="2445"/>
    <cellStyle name="40% - Accent2 8 3 6 10" xfId="53482"/>
    <cellStyle name="40% - Accent2 8 3 6 2" xfId="4179"/>
    <cellStyle name="40% - Accent2 8 3 6 2 2" xfId="14292"/>
    <cellStyle name="40% - Accent2 8 3 6 2 2 2" xfId="35904"/>
    <cellStyle name="40% - Accent2 8 3 6 2 3" xfId="8728"/>
    <cellStyle name="40% - Accent2 8 3 6 2 4" xfId="30370"/>
    <cellStyle name="40% - Accent2 8 3 6 2 5" xfId="53483"/>
    <cellStyle name="40% - Accent2 8 3 6 3" xfId="16739"/>
    <cellStyle name="40% - Accent2 8 3 6 3 2" xfId="38332"/>
    <cellStyle name="40% - Accent2 8 3 6 4" xfId="19536"/>
    <cellStyle name="40% - Accent2 8 3 6 4 2" xfId="41115"/>
    <cellStyle name="40% - Accent2 8 3 6 5" xfId="22321"/>
    <cellStyle name="40% - Accent2 8 3 6 5 2" xfId="43898"/>
    <cellStyle name="40% - Accent2 8 3 6 6" xfId="25174"/>
    <cellStyle name="40% - Accent2 8 3 6 6 2" xfId="46749"/>
    <cellStyle name="40% - Accent2 8 3 6 7" xfId="11521"/>
    <cellStyle name="40% - Accent2 8 3 6 7 2" xfId="33144"/>
    <cellStyle name="40% - Accent2 8 3 6 8" xfId="6258"/>
    <cellStyle name="40% - Accent2 8 3 6 9" xfId="27955"/>
    <cellStyle name="40% - Accent2 8 3 7" xfId="3637"/>
    <cellStyle name="40% - Accent2 8 3 7 10" xfId="53484"/>
    <cellStyle name="40% - Accent2 8 3 7 2" xfId="9618"/>
    <cellStyle name="40% - Accent2 8 3 7 2 2" xfId="15180"/>
    <cellStyle name="40% - Accent2 8 3 7 2 2 2" xfId="36792"/>
    <cellStyle name="40% - Accent2 8 3 7 2 3" xfId="31258"/>
    <cellStyle name="40% - Accent2 8 3 7 3" xfId="17627"/>
    <cellStyle name="40% - Accent2 8 3 7 3 2" xfId="39220"/>
    <cellStyle name="40% - Accent2 8 3 7 4" xfId="20424"/>
    <cellStyle name="40% - Accent2 8 3 7 4 2" xfId="42003"/>
    <cellStyle name="40% - Accent2 8 3 7 5" xfId="23209"/>
    <cellStyle name="40% - Accent2 8 3 7 5 2" xfId="44786"/>
    <cellStyle name="40% - Accent2 8 3 7 6" xfId="26062"/>
    <cellStyle name="40% - Accent2 8 3 7 6 2" xfId="47637"/>
    <cellStyle name="40% - Accent2 8 3 7 7" xfId="12409"/>
    <cellStyle name="40% - Accent2 8 3 7 7 2" xfId="34032"/>
    <cellStyle name="40% - Accent2 8 3 7 8" xfId="7200"/>
    <cellStyle name="40% - Accent2 8 3 7 9" xfId="28843"/>
    <cellStyle name="40% - Accent2 8 3 8" xfId="7693"/>
    <cellStyle name="40% - Accent2 8 3 8 2" xfId="17972"/>
    <cellStyle name="40% - Accent2 8 3 8 2 2" xfId="39565"/>
    <cellStyle name="40% - Accent2 8 3 8 3" xfId="20769"/>
    <cellStyle name="40% - Accent2 8 3 8 3 2" xfId="42348"/>
    <cellStyle name="40% - Accent2 8 3 8 4" xfId="23554"/>
    <cellStyle name="40% - Accent2 8 3 8 4 2" xfId="45131"/>
    <cellStyle name="40% - Accent2 8 3 8 5" xfId="26407"/>
    <cellStyle name="40% - Accent2 8 3 8 5 2" xfId="47982"/>
    <cellStyle name="40% - Accent2 8 3 8 6" xfId="12764"/>
    <cellStyle name="40% - Accent2 8 3 8 6 2" xfId="34377"/>
    <cellStyle name="40% - Accent2 8 3 8 7" xfId="29335"/>
    <cellStyle name="40% - Accent2 8 3 9" xfId="10337"/>
    <cellStyle name="40% - Accent2 8 3 9 2" xfId="31962"/>
    <cellStyle name="40% - Accent2 8 4" xfId="440"/>
    <cellStyle name="40% - Accent2 8 4 10" xfId="13260"/>
    <cellStyle name="40% - Accent2 8 4 10 2" xfId="34872"/>
    <cellStyle name="40% - Accent2 8 4 11" xfId="15580"/>
    <cellStyle name="40% - Accent2 8 4 11 2" xfId="37174"/>
    <cellStyle name="40% - Accent2 8 4 12" xfId="18378"/>
    <cellStyle name="40% - Accent2 8 4 12 2" xfId="39957"/>
    <cellStyle name="40% - Accent2 8 4 13" xfId="21161"/>
    <cellStyle name="40% - Accent2 8 4 13 2" xfId="42740"/>
    <cellStyle name="40% - Accent2 8 4 14" xfId="24016"/>
    <cellStyle name="40% - Accent2 8 4 14 2" xfId="45591"/>
    <cellStyle name="40% - Accent2 8 4 15" xfId="9989"/>
    <cellStyle name="40% - Accent2 8 4 15 2" xfId="31629"/>
    <cellStyle name="40% - Accent2 8 4 16" xfId="5221"/>
    <cellStyle name="40% - Accent2 8 4 17" xfId="26921"/>
    <cellStyle name="40% - Accent2 8 4 18" xfId="53485"/>
    <cellStyle name="40% - Accent2 8 4 2" xfId="441"/>
    <cellStyle name="40% - Accent2 8 4 2 10" xfId="18516"/>
    <cellStyle name="40% - Accent2 8 4 2 10 2" xfId="40095"/>
    <cellStyle name="40% - Accent2 8 4 2 11" xfId="21299"/>
    <cellStyle name="40% - Accent2 8 4 2 11 2" xfId="42878"/>
    <cellStyle name="40% - Accent2 8 4 2 12" xfId="24154"/>
    <cellStyle name="40% - Accent2 8 4 2 12 2" xfId="45729"/>
    <cellStyle name="40% - Accent2 8 4 2 13" xfId="10127"/>
    <cellStyle name="40% - Accent2 8 4 2 13 2" xfId="31767"/>
    <cellStyle name="40% - Accent2 8 4 2 14" xfId="5222"/>
    <cellStyle name="40% - Accent2 8 4 2 15" xfId="26922"/>
    <cellStyle name="40% - Accent2 8 4 2 16" xfId="53486"/>
    <cellStyle name="40% - Accent2 8 4 2 2" xfId="2906"/>
    <cellStyle name="40% - Accent2 8 4 2 2 10" xfId="27280"/>
    <cellStyle name="40% - Accent2 8 4 2 2 11" xfId="53487"/>
    <cellStyle name="40% - Accent2 8 4 2 2 2" xfId="4539"/>
    <cellStyle name="40% - Accent2 8 4 2 2 2 10" xfId="53488"/>
    <cellStyle name="40% - Accent2 8 4 2 2 2 2" xfId="9088"/>
    <cellStyle name="40% - Accent2 8 4 2 2 2 2 2" xfId="14652"/>
    <cellStyle name="40% - Accent2 8 4 2 2 2 2 2 2" xfId="36264"/>
    <cellStyle name="40% - Accent2 8 4 2 2 2 2 3" xfId="30730"/>
    <cellStyle name="40% - Accent2 8 4 2 2 2 2 4" xfId="53489"/>
    <cellStyle name="40% - Accent2 8 4 2 2 2 3" xfId="17099"/>
    <cellStyle name="40% - Accent2 8 4 2 2 2 3 2" xfId="38692"/>
    <cellStyle name="40% - Accent2 8 4 2 2 2 4" xfId="19896"/>
    <cellStyle name="40% - Accent2 8 4 2 2 2 4 2" xfId="41475"/>
    <cellStyle name="40% - Accent2 8 4 2 2 2 5" xfId="22681"/>
    <cellStyle name="40% - Accent2 8 4 2 2 2 5 2" xfId="44258"/>
    <cellStyle name="40% - Accent2 8 4 2 2 2 6" xfId="25534"/>
    <cellStyle name="40% - Accent2 8 4 2 2 2 6 2" xfId="47109"/>
    <cellStyle name="40% - Accent2 8 4 2 2 2 7" xfId="11881"/>
    <cellStyle name="40% - Accent2 8 4 2 2 2 7 2" xfId="33504"/>
    <cellStyle name="40% - Accent2 8 4 2 2 2 8" xfId="6667"/>
    <cellStyle name="40% - Accent2 8 4 2 2 2 9" xfId="28315"/>
    <cellStyle name="40% - Accent2 8 4 2 2 3" xfId="8053"/>
    <cellStyle name="40% - Accent2 8 4 2 2 3 2" xfId="13617"/>
    <cellStyle name="40% - Accent2 8 4 2 2 3 2 2" xfId="35229"/>
    <cellStyle name="40% - Accent2 8 4 2 2 3 2 3" xfId="53491"/>
    <cellStyle name="40% - Accent2 8 4 2 2 3 3" xfId="29695"/>
    <cellStyle name="40% - Accent2 8 4 2 2 3 4" xfId="53490"/>
    <cellStyle name="40% - Accent2 8 4 2 2 4" xfId="16064"/>
    <cellStyle name="40% - Accent2 8 4 2 2 4 2" xfId="37657"/>
    <cellStyle name="40% - Accent2 8 4 2 2 4 3" xfId="53492"/>
    <cellStyle name="40% - Accent2 8 4 2 2 5" xfId="18861"/>
    <cellStyle name="40% - Accent2 8 4 2 2 5 2" xfId="40440"/>
    <cellStyle name="40% - Accent2 8 4 2 2 6" xfId="21644"/>
    <cellStyle name="40% - Accent2 8 4 2 2 6 2" xfId="43223"/>
    <cellStyle name="40% - Accent2 8 4 2 2 7" xfId="24499"/>
    <cellStyle name="40% - Accent2 8 4 2 2 7 2" xfId="46074"/>
    <cellStyle name="40% - Accent2 8 4 2 2 8" xfId="10846"/>
    <cellStyle name="40% - Accent2 8 4 2 2 8 2" xfId="32469"/>
    <cellStyle name="40% - Accent2 8 4 2 2 9" xfId="5583"/>
    <cellStyle name="40% - Accent2 8 4 2 3" xfId="3284"/>
    <cellStyle name="40% - Accent2 8 4 2 3 10" xfId="27625"/>
    <cellStyle name="40% - Accent2 8 4 2 3 11" xfId="53493"/>
    <cellStyle name="40% - Accent2 8 4 2 3 2" xfId="4884"/>
    <cellStyle name="40% - Accent2 8 4 2 3 2 10" xfId="53494"/>
    <cellStyle name="40% - Accent2 8 4 2 3 2 2" xfId="9433"/>
    <cellStyle name="40% - Accent2 8 4 2 3 2 2 2" xfId="14997"/>
    <cellStyle name="40% - Accent2 8 4 2 3 2 2 2 2" xfId="36609"/>
    <cellStyle name="40% - Accent2 8 4 2 3 2 2 3" xfId="31075"/>
    <cellStyle name="40% - Accent2 8 4 2 3 2 3" xfId="17444"/>
    <cellStyle name="40% - Accent2 8 4 2 3 2 3 2" xfId="39037"/>
    <cellStyle name="40% - Accent2 8 4 2 3 2 4" xfId="20241"/>
    <cellStyle name="40% - Accent2 8 4 2 3 2 4 2" xfId="41820"/>
    <cellStyle name="40% - Accent2 8 4 2 3 2 5" xfId="23026"/>
    <cellStyle name="40% - Accent2 8 4 2 3 2 5 2" xfId="44603"/>
    <cellStyle name="40% - Accent2 8 4 2 3 2 6" xfId="25879"/>
    <cellStyle name="40% - Accent2 8 4 2 3 2 6 2" xfId="47454"/>
    <cellStyle name="40% - Accent2 8 4 2 3 2 7" xfId="12226"/>
    <cellStyle name="40% - Accent2 8 4 2 3 2 7 2" xfId="33849"/>
    <cellStyle name="40% - Accent2 8 4 2 3 2 8" xfId="7014"/>
    <cellStyle name="40% - Accent2 8 4 2 3 2 9" xfId="28660"/>
    <cellStyle name="40% - Accent2 8 4 2 3 3" xfId="8398"/>
    <cellStyle name="40% - Accent2 8 4 2 3 3 2" xfId="13962"/>
    <cellStyle name="40% - Accent2 8 4 2 3 3 2 2" xfId="35574"/>
    <cellStyle name="40% - Accent2 8 4 2 3 3 3" xfId="30040"/>
    <cellStyle name="40% - Accent2 8 4 2 3 4" xfId="16409"/>
    <cellStyle name="40% - Accent2 8 4 2 3 4 2" xfId="38002"/>
    <cellStyle name="40% - Accent2 8 4 2 3 5" xfId="19206"/>
    <cellStyle name="40% - Accent2 8 4 2 3 5 2" xfId="40785"/>
    <cellStyle name="40% - Accent2 8 4 2 3 6" xfId="21991"/>
    <cellStyle name="40% - Accent2 8 4 2 3 6 2" xfId="43568"/>
    <cellStyle name="40% - Accent2 8 4 2 3 7" xfId="24844"/>
    <cellStyle name="40% - Accent2 8 4 2 3 7 2" xfId="46419"/>
    <cellStyle name="40% - Accent2 8 4 2 3 8" xfId="11191"/>
    <cellStyle name="40% - Accent2 8 4 2 3 8 2" xfId="32814"/>
    <cellStyle name="40% - Accent2 8 4 2 3 9" xfId="5928"/>
    <cellStyle name="40% - Accent2 8 4 2 4" xfId="2449"/>
    <cellStyle name="40% - Accent2 8 4 2 4 10" xfId="53495"/>
    <cellStyle name="40% - Accent2 8 4 2 4 2" xfId="4183"/>
    <cellStyle name="40% - Accent2 8 4 2 4 2 2" xfId="14296"/>
    <cellStyle name="40% - Accent2 8 4 2 4 2 2 2" xfId="35908"/>
    <cellStyle name="40% - Accent2 8 4 2 4 2 3" xfId="8732"/>
    <cellStyle name="40% - Accent2 8 4 2 4 2 4" xfId="30374"/>
    <cellStyle name="40% - Accent2 8 4 2 4 2 5" xfId="53496"/>
    <cellStyle name="40% - Accent2 8 4 2 4 3" xfId="16743"/>
    <cellStyle name="40% - Accent2 8 4 2 4 3 2" xfId="38336"/>
    <cellStyle name="40% - Accent2 8 4 2 4 4" xfId="19540"/>
    <cellStyle name="40% - Accent2 8 4 2 4 4 2" xfId="41119"/>
    <cellStyle name="40% - Accent2 8 4 2 4 5" xfId="22325"/>
    <cellStyle name="40% - Accent2 8 4 2 4 5 2" xfId="43902"/>
    <cellStyle name="40% - Accent2 8 4 2 4 6" xfId="25178"/>
    <cellStyle name="40% - Accent2 8 4 2 4 6 2" xfId="46753"/>
    <cellStyle name="40% - Accent2 8 4 2 4 7" xfId="11525"/>
    <cellStyle name="40% - Accent2 8 4 2 4 7 2" xfId="33148"/>
    <cellStyle name="40% - Accent2 8 4 2 4 8" xfId="6262"/>
    <cellStyle name="40% - Accent2 8 4 2 4 9" xfId="27959"/>
    <cellStyle name="40% - Accent2 8 4 2 5" xfId="3641"/>
    <cellStyle name="40% - Accent2 8 4 2 5 10" xfId="53497"/>
    <cellStyle name="40% - Accent2 8 4 2 5 2" xfId="9780"/>
    <cellStyle name="40% - Accent2 8 4 2 5 2 2" xfId="15342"/>
    <cellStyle name="40% - Accent2 8 4 2 5 2 2 2" xfId="36954"/>
    <cellStyle name="40% - Accent2 8 4 2 5 2 3" xfId="31420"/>
    <cellStyle name="40% - Accent2 8 4 2 5 3" xfId="17789"/>
    <cellStyle name="40% - Accent2 8 4 2 5 3 2" xfId="39382"/>
    <cellStyle name="40% - Accent2 8 4 2 5 4" xfId="20586"/>
    <cellStyle name="40% - Accent2 8 4 2 5 4 2" xfId="42165"/>
    <cellStyle name="40% - Accent2 8 4 2 5 5" xfId="23371"/>
    <cellStyle name="40% - Accent2 8 4 2 5 5 2" xfId="44948"/>
    <cellStyle name="40% - Accent2 8 4 2 5 6" xfId="26224"/>
    <cellStyle name="40% - Accent2 8 4 2 5 6 2" xfId="47799"/>
    <cellStyle name="40% - Accent2 8 4 2 5 7" xfId="12571"/>
    <cellStyle name="40% - Accent2 8 4 2 5 7 2" xfId="34194"/>
    <cellStyle name="40% - Accent2 8 4 2 5 8" xfId="7362"/>
    <cellStyle name="40% - Accent2 8 4 2 5 9" xfId="29005"/>
    <cellStyle name="40% - Accent2 8 4 2 6" xfId="7697"/>
    <cellStyle name="40% - Accent2 8 4 2 6 2" xfId="18134"/>
    <cellStyle name="40% - Accent2 8 4 2 6 2 2" xfId="39727"/>
    <cellStyle name="40% - Accent2 8 4 2 6 3" xfId="20931"/>
    <cellStyle name="40% - Accent2 8 4 2 6 3 2" xfId="42510"/>
    <cellStyle name="40% - Accent2 8 4 2 6 4" xfId="23716"/>
    <cellStyle name="40% - Accent2 8 4 2 6 4 2" xfId="45293"/>
    <cellStyle name="40% - Accent2 8 4 2 6 5" xfId="26569"/>
    <cellStyle name="40% - Accent2 8 4 2 6 5 2" xfId="48144"/>
    <cellStyle name="40% - Accent2 8 4 2 6 6" xfId="12926"/>
    <cellStyle name="40% - Accent2 8 4 2 6 6 2" xfId="34539"/>
    <cellStyle name="40% - Accent2 8 4 2 6 7" xfId="29339"/>
    <cellStyle name="40% - Accent2 8 4 2 7" xfId="10499"/>
    <cellStyle name="40% - Accent2 8 4 2 7 2" xfId="32124"/>
    <cellStyle name="40% - Accent2 8 4 2 8" xfId="13261"/>
    <cellStyle name="40% - Accent2 8 4 2 8 2" xfId="34873"/>
    <cellStyle name="40% - Accent2 8 4 2 9" xfId="15718"/>
    <cellStyle name="40% - Accent2 8 4 2 9 2" xfId="37312"/>
    <cellStyle name="40% - Accent2 8 4 3" xfId="442"/>
    <cellStyle name="40% - Accent2 8 4 3 10" xfId="18608"/>
    <cellStyle name="40% - Accent2 8 4 3 10 2" xfId="40187"/>
    <cellStyle name="40% - Accent2 8 4 3 11" xfId="21391"/>
    <cellStyle name="40% - Accent2 8 4 3 11 2" xfId="42970"/>
    <cellStyle name="40% - Accent2 8 4 3 12" xfId="24246"/>
    <cellStyle name="40% - Accent2 8 4 3 12 2" xfId="45821"/>
    <cellStyle name="40% - Accent2 8 4 3 13" xfId="10219"/>
    <cellStyle name="40% - Accent2 8 4 3 13 2" xfId="31859"/>
    <cellStyle name="40% - Accent2 8 4 3 14" xfId="5223"/>
    <cellStyle name="40% - Accent2 8 4 3 15" xfId="26923"/>
    <cellStyle name="40% - Accent2 8 4 3 16" xfId="53498"/>
    <cellStyle name="40% - Accent2 8 4 3 2" xfId="2998"/>
    <cellStyle name="40% - Accent2 8 4 3 2 10" xfId="27372"/>
    <cellStyle name="40% - Accent2 8 4 3 2 11" xfId="53499"/>
    <cellStyle name="40% - Accent2 8 4 3 2 2" xfId="4631"/>
    <cellStyle name="40% - Accent2 8 4 3 2 2 10" xfId="53500"/>
    <cellStyle name="40% - Accent2 8 4 3 2 2 2" xfId="9180"/>
    <cellStyle name="40% - Accent2 8 4 3 2 2 2 2" xfId="14744"/>
    <cellStyle name="40% - Accent2 8 4 3 2 2 2 2 2" xfId="36356"/>
    <cellStyle name="40% - Accent2 8 4 3 2 2 2 3" xfId="30822"/>
    <cellStyle name="40% - Accent2 8 4 3 2 2 3" xfId="17191"/>
    <cellStyle name="40% - Accent2 8 4 3 2 2 3 2" xfId="38784"/>
    <cellStyle name="40% - Accent2 8 4 3 2 2 4" xfId="19988"/>
    <cellStyle name="40% - Accent2 8 4 3 2 2 4 2" xfId="41567"/>
    <cellStyle name="40% - Accent2 8 4 3 2 2 5" xfId="22773"/>
    <cellStyle name="40% - Accent2 8 4 3 2 2 5 2" xfId="44350"/>
    <cellStyle name="40% - Accent2 8 4 3 2 2 6" xfId="25626"/>
    <cellStyle name="40% - Accent2 8 4 3 2 2 6 2" xfId="47201"/>
    <cellStyle name="40% - Accent2 8 4 3 2 2 7" xfId="11973"/>
    <cellStyle name="40% - Accent2 8 4 3 2 2 7 2" xfId="33596"/>
    <cellStyle name="40% - Accent2 8 4 3 2 2 8" xfId="6759"/>
    <cellStyle name="40% - Accent2 8 4 3 2 2 9" xfId="28407"/>
    <cellStyle name="40% - Accent2 8 4 3 2 3" xfId="8145"/>
    <cellStyle name="40% - Accent2 8 4 3 2 3 2" xfId="13709"/>
    <cellStyle name="40% - Accent2 8 4 3 2 3 2 2" xfId="35321"/>
    <cellStyle name="40% - Accent2 8 4 3 2 3 3" xfId="29787"/>
    <cellStyle name="40% - Accent2 8 4 3 2 4" xfId="16156"/>
    <cellStyle name="40% - Accent2 8 4 3 2 4 2" xfId="37749"/>
    <cellStyle name="40% - Accent2 8 4 3 2 5" xfId="18953"/>
    <cellStyle name="40% - Accent2 8 4 3 2 5 2" xfId="40532"/>
    <cellStyle name="40% - Accent2 8 4 3 2 6" xfId="21736"/>
    <cellStyle name="40% - Accent2 8 4 3 2 6 2" xfId="43315"/>
    <cellStyle name="40% - Accent2 8 4 3 2 7" xfId="24591"/>
    <cellStyle name="40% - Accent2 8 4 3 2 7 2" xfId="46166"/>
    <cellStyle name="40% - Accent2 8 4 3 2 8" xfId="10938"/>
    <cellStyle name="40% - Accent2 8 4 3 2 8 2" xfId="32561"/>
    <cellStyle name="40% - Accent2 8 4 3 2 9" xfId="5675"/>
    <cellStyle name="40% - Accent2 8 4 3 3" xfId="3376"/>
    <cellStyle name="40% - Accent2 8 4 3 3 10" xfId="27717"/>
    <cellStyle name="40% - Accent2 8 4 3 3 11" xfId="53501"/>
    <cellStyle name="40% - Accent2 8 4 3 3 2" xfId="4976"/>
    <cellStyle name="40% - Accent2 8 4 3 3 2 10" xfId="53502"/>
    <cellStyle name="40% - Accent2 8 4 3 3 2 2" xfId="9525"/>
    <cellStyle name="40% - Accent2 8 4 3 3 2 2 2" xfId="15089"/>
    <cellStyle name="40% - Accent2 8 4 3 3 2 2 2 2" xfId="36701"/>
    <cellStyle name="40% - Accent2 8 4 3 3 2 2 3" xfId="31167"/>
    <cellStyle name="40% - Accent2 8 4 3 3 2 3" xfId="17536"/>
    <cellStyle name="40% - Accent2 8 4 3 3 2 3 2" xfId="39129"/>
    <cellStyle name="40% - Accent2 8 4 3 3 2 4" xfId="20333"/>
    <cellStyle name="40% - Accent2 8 4 3 3 2 4 2" xfId="41912"/>
    <cellStyle name="40% - Accent2 8 4 3 3 2 5" xfId="23118"/>
    <cellStyle name="40% - Accent2 8 4 3 3 2 5 2" xfId="44695"/>
    <cellStyle name="40% - Accent2 8 4 3 3 2 6" xfId="25971"/>
    <cellStyle name="40% - Accent2 8 4 3 3 2 6 2" xfId="47546"/>
    <cellStyle name="40% - Accent2 8 4 3 3 2 7" xfId="12318"/>
    <cellStyle name="40% - Accent2 8 4 3 3 2 7 2" xfId="33941"/>
    <cellStyle name="40% - Accent2 8 4 3 3 2 8" xfId="7106"/>
    <cellStyle name="40% - Accent2 8 4 3 3 2 9" xfId="28752"/>
    <cellStyle name="40% - Accent2 8 4 3 3 3" xfId="8490"/>
    <cellStyle name="40% - Accent2 8 4 3 3 3 2" xfId="14054"/>
    <cellStyle name="40% - Accent2 8 4 3 3 3 2 2" xfId="35666"/>
    <cellStyle name="40% - Accent2 8 4 3 3 3 3" xfId="30132"/>
    <cellStyle name="40% - Accent2 8 4 3 3 4" xfId="16501"/>
    <cellStyle name="40% - Accent2 8 4 3 3 4 2" xfId="38094"/>
    <cellStyle name="40% - Accent2 8 4 3 3 5" xfId="19298"/>
    <cellStyle name="40% - Accent2 8 4 3 3 5 2" xfId="40877"/>
    <cellStyle name="40% - Accent2 8 4 3 3 6" xfId="22083"/>
    <cellStyle name="40% - Accent2 8 4 3 3 6 2" xfId="43660"/>
    <cellStyle name="40% - Accent2 8 4 3 3 7" xfId="24936"/>
    <cellStyle name="40% - Accent2 8 4 3 3 7 2" xfId="46511"/>
    <cellStyle name="40% - Accent2 8 4 3 3 8" xfId="11283"/>
    <cellStyle name="40% - Accent2 8 4 3 3 8 2" xfId="32906"/>
    <cellStyle name="40% - Accent2 8 4 3 3 9" xfId="6020"/>
    <cellStyle name="40% - Accent2 8 4 3 4" xfId="2450"/>
    <cellStyle name="40% - Accent2 8 4 3 4 10" xfId="53503"/>
    <cellStyle name="40% - Accent2 8 4 3 4 2" xfId="4184"/>
    <cellStyle name="40% - Accent2 8 4 3 4 2 2" xfId="14297"/>
    <cellStyle name="40% - Accent2 8 4 3 4 2 2 2" xfId="35909"/>
    <cellStyle name="40% - Accent2 8 4 3 4 2 3" xfId="8733"/>
    <cellStyle name="40% - Accent2 8 4 3 4 2 4" xfId="30375"/>
    <cellStyle name="40% - Accent2 8 4 3 4 3" xfId="16744"/>
    <cellStyle name="40% - Accent2 8 4 3 4 3 2" xfId="38337"/>
    <cellStyle name="40% - Accent2 8 4 3 4 4" xfId="19541"/>
    <cellStyle name="40% - Accent2 8 4 3 4 4 2" xfId="41120"/>
    <cellStyle name="40% - Accent2 8 4 3 4 5" xfId="22326"/>
    <cellStyle name="40% - Accent2 8 4 3 4 5 2" xfId="43903"/>
    <cellStyle name="40% - Accent2 8 4 3 4 6" xfId="25179"/>
    <cellStyle name="40% - Accent2 8 4 3 4 6 2" xfId="46754"/>
    <cellStyle name="40% - Accent2 8 4 3 4 7" xfId="11526"/>
    <cellStyle name="40% - Accent2 8 4 3 4 7 2" xfId="33149"/>
    <cellStyle name="40% - Accent2 8 4 3 4 8" xfId="6263"/>
    <cellStyle name="40% - Accent2 8 4 3 4 9" xfId="27960"/>
    <cellStyle name="40% - Accent2 8 4 3 5" xfId="3642"/>
    <cellStyle name="40% - Accent2 8 4 3 5 2" xfId="9872"/>
    <cellStyle name="40% - Accent2 8 4 3 5 2 2" xfId="15434"/>
    <cellStyle name="40% - Accent2 8 4 3 5 2 2 2" xfId="37046"/>
    <cellStyle name="40% - Accent2 8 4 3 5 2 3" xfId="31512"/>
    <cellStyle name="40% - Accent2 8 4 3 5 3" xfId="17881"/>
    <cellStyle name="40% - Accent2 8 4 3 5 3 2" xfId="39474"/>
    <cellStyle name="40% - Accent2 8 4 3 5 4" xfId="20678"/>
    <cellStyle name="40% - Accent2 8 4 3 5 4 2" xfId="42257"/>
    <cellStyle name="40% - Accent2 8 4 3 5 5" xfId="23463"/>
    <cellStyle name="40% - Accent2 8 4 3 5 5 2" xfId="45040"/>
    <cellStyle name="40% - Accent2 8 4 3 5 6" xfId="26316"/>
    <cellStyle name="40% - Accent2 8 4 3 5 6 2" xfId="47891"/>
    <cellStyle name="40% - Accent2 8 4 3 5 7" xfId="12663"/>
    <cellStyle name="40% - Accent2 8 4 3 5 7 2" xfId="34286"/>
    <cellStyle name="40% - Accent2 8 4 3 5 8" xfId="7454"/>
    <cellStyle name="40% - Accent2 8 4 3 5 9" xfId="29097"/>
    <cellStyle name="40% - Accent2 8 4 3 6" xfId="7698"/>
    <cellStyle name="40% - Accent2 8 4 3 6 2" xfId="18226"/>
    <cellStyle name="40% - Accent2 8 4 3 6 2 2" xfId="39819"/>
    <cellStyle name="40% - Accent2 8 4 3 6 3" xfId="21023"/>
    <cellStyle name="40% - Accent2 8 4 3 6 3 2" xfId="42602"/>
    <cellStyle name="40% - Accent2 8 4 3 6 4" xfId="23808"/>
    <cellStyle name="40% - Accent2 8 4 3 6 4 2" xfId="45385"/>
    <cellStyle name="40% - Accent2 8 4 3 6 5" xfId="26661"/>
    <cellStyle name="40% - Accent2 8 4 3 6 5 2" xfId="48236"/>
    <cellStyle name="40% - Accent2 8 4 3 6 6" xfId="13018"/>
    <cellStyle name="40% - Accent2 8 4 3 6 6 2" xfId="34631"/>
    <cellStyle name="40% - Accent2 8 4 3 6 7" xfId="29340"/>
    <cellStyle name="40% - Accent2 8 4 3 7" xfId="10591"/>
    <cellStyle name="40% - Accent2 8 4 3 7 2" xfId="32216"/>
    <cellStyle name="40% - Accent2 8 4 3 8" xfId="13262"/>
    <cellStyle name="40% - Accent2 8 4 3 8 2" xfId="34874"/>
    <cellStyle name="40% - Accent2 8 4 3 9" xfId="15810"/>
    <cellStyle name="40% - Accent2 8 4 3 9 2" xfId="37404"/>
    <cellStyle name="40% - Accent2 8 4 4" xfId="2768"/>
    <cellStyle name="40% - Accent2 8 4 4 10" xfId="27142"/>
    <cellStyle name="40% - Accent2 8 4 4 11" xfId="53504"/>
    <cellStyle name="40% - Accent2 8 4 4 2" xfId="4401"/>
    <cellStyle name="40% - Accent2 8 4 4 2 10" xfId="53505"/>
    <cellStyle name="40% - Accent2 8 4 4 2 2" xfId="8950"/>
    <cellStyle name="40% - Accent2 8 4 4 2 2 2" xfId="14514"/>
    <cellStyle name="40% - Accent2 8 4 4 2 2 2 2" xfId="36126"/>
    <cellStyle name="40% - Accent2 8 4 4 2 2 3" xfId="30592"/>
    <cellStyle name="40% - Accent2 8 4 4 2 3" xfId="16961"/>
    <cellStyle name="40% - Accent2 8 4 4 2 3 2" xfId="38554"/>
    <cellStyle name="40% - Accent2 8 4 4 2 4" xfId="19758"/>
    <cellStyle name="40% - Accent2 8 4 4 2 4 2" xfId="41337"/>
    <cellStyle name="40% - Accent2 8 4 4 2 5" xfId="22543"/>
    <cellStyle name="40% - Accent2 8 4 4 2 5 2" xfId="44120"/>
    <cellStyle name="40% - Accent2 8 4 4 2 6" xfId="25396"/>
    <cellStyle name="40% - Accent2 8 4 4 2 6 2" xfId="46971"/>
    <cellStyle name="40% - Accent2 8 4 4 2 7" xfId="11743"/>
    <cellStyle name="40% - Accent2 8 4 4 2 7 2" xfId="33366"/>
    <cellStyle name="40% - Accent2 8 4 4 2 8" xfId="6529"/>
    <cellStyle name="40% - Accent2 8 4 4 2 9" xfId="28177"/>
    <cellStyle name="40% - Accent2 8 4 4 3" xfId="7915"/>
    <cellStyle name="40% - Accent2 8 4 4 3 2" xfId="13479"/>
    <cellStyle name="40% - Accent2 8 4 4 3 2 2" xfId="35091"/>
    <cellStyle name="40% - Accent2 8 4 4 3 3" xfId="29557"/>
    <cellStyle name="40% - Accent2 8 4 4 4" xfId="15926"/>
    <cellStyle name="40% - Accent2 8 4 4 4 2" xfId="37519"/>
    <cellStyle name="40% - Accent2 8 4 4 5" xfId="18723"/>
    <cellStyle name="40% - Accent2 8 4 4 5 2" xfId="40302"/>
    <cellStyle name="40% - Accent2 8 4 4 6" xfId="21506"/>
    <cellStyle name="40% - Accent2 8 4 4 6 2" xfId="43085"/>
    <cellStyle name="40% - Accent2 8 4 4 7" xfId="24361"/>
    <cellStyle name="40% - Accent2 8 4 4 7 2" xfId="45936"/>
    <cellStyle name="40% - Accent2 8 4 4 8" xfId="10708"/>
    <cellStyle name="40% - Accent2 8 4 4 8 2" xfId="32331"/>
    <cellStyle name="40% - Accent2 8 4 4 9" xfId="5445"/>
    <cellStyle name="40% - Accent2 8 4 5" xfId="3126"/>
    <cellStyle name="40% - Accent2 8 4 5 10" xfId="27487"/>
    <cellStyle name="40% - Accent2 8 4 5 11" xfId="53506"/>
    <cellStyle name="40% - Accent2 8 4 5 2" xfId="4746"/>
    <cellStyle name="40% - Accent2 8 4 5 2 10" xfId="53507"/>
    <cellStyle name="40% - Accent2 8 4 5 2 2" xfId="9295"/>
    <cellStyle name="40% - Accent2 8 4 5 2 2 2" xfId="14859"/>
    <cellStyle name="40% - Accent2 8 4 5 2 2 2 2" xfId="36471"/>
    <cellStyle name="40% - Accent2 8 4 5 2 2 3" xfId="30937"/>
    <cellStyle name="40% - Accent2 8 4 5 2 3" xfId="17306"/>
    <cellStyle name="40% - Accent2 8 4 5 2 3 2" xfId="38899"/>
    <cellStyle name="40% - Accent2 8 4 5 2 4" xfId="20103"/>
    <cellStyle name="40% - Accent2 8 4 5 2 4 2" xfId="41682"/>
    <cellStyle name="40% - Accent2 8 4 5 2 5" xfId="22888"/>
    <cellStyle name="40% - Accent2 8 4 5 2 5 2" xfId="44465"/>
    <cellStyle name="40% - Accent2 8 4 5 2 6" xfId="25741"/>
    <cellStyle name="40% - Accent2 8 4 5 2 6 2" xfId="47316"/>
    <cellStyle name="40% - Accent2 8 4 5 2 7" xfId="12088"/>
    <cellStyle name="40% - Accent2 8 4 5 2 7 2" xfId="33711"/>
    <cellStyle name="40% - Accent2 8 4 5 2 8" xfId="6876"/>
    <cellStyle name="40% - Accent2 8 4 5 2 9" xfId="28522"/>
    <cellStyle name="40% - Accent2 8 4 5 3" xfId="8260"/>
    <cellStyle name="40% - Accent2 8 4 5 3 2" xfId="13824"/>
    <cellStyle name="40% - Accent2 8 4 5 3 2 2" xfId="35436"/>
    <cellStyle name="40% - Accent2 8 4 5 3 3" xfId="29902"/>
    <cellStyle name="40% - Accent2 8 4 5 4" xfId="16271"/>
    <cellStyle name="40% - Accent2 8 4 5 4 2" xfId="37864"/>
    <cellStyle name="40% - Accent2 8 4 5 5" xfId="19068"/>
    <cellStyle name="40% - Accent2 8 4 5 5 2" xfId="40647"/>
    <cellStyle name="40% - Accent2 8 4 5 6" xfId="21853"/>
    <cellStyle name="40% - Accent2 8 4 5 6 2" xfId="43430"/>
    <cellStyle name="40% - Accent2 8 4 5 7" xfId="24706"/>
    <cellStyle name="40% - Accent2 8 4 5 7 2" xfId="46281"/>
    <cellStyle name="40% - Accent2 8 4 5 8" xfId="11053"/>
    <cellStyle name="40% - Accent2 8 4 5 8 2" xfId="32676"/>
    <cellStyle name="40% - Accent2 8 4 5 9" xfId="5790"/>
    <cellStyle name="40% - Accent2 8 4 6" xfId="2448"/>
    <cellStyle name="40% - Accent2 8 4 6 10" xfId="53508"/>
    <cellStyle name="40% - Accent2 8 4 6 2" xfId="4182"/>
    <cellStyle name="40% - Accent2 8 4 6 2 2" xfId="14295"/>
    <cellStyle name="40% - Accent2 8 4 6 2 2 2" xfId="35907"/>
    <cellStyle name="40% - Accent2 8 4 6 2 3" xfId="8731"/>
    <cellStyle name="40% - Accent2 8 4 6 2 4" xfId="30373"/>
    <cellStyle name="40% - Accent2 8 4 6 3" xfId="16742"/>
    <cellStyle name="40% - Accent2 8 4 6 3 2" xfId="38335"/>
    <cellStyle name="40% - Accent2 8 4 6 4" xfId="19539"/>
    <cellStyle name="40% - Accent2 8 4 6 4 2" xfId="41118"/>
    <cellStyle name="40% - Accent2 8 4 6 5" xfId="22324"/>
    <cellStyle name="40% - Accent2 8 4 6 5 2" xfId="43901"/>
    <cellStyle name="40% - Accent2 8 4 6 6" xfId="25177"/>
    <cellStyle name="40% - Accent2 8 4 6 6 2" xfId="46752"/>
    <cellStyle name="40% - Accent2 8 4 6 7" xfId="11524"/>
    <cellStyle name="40% - Accent2 8 4 6 7 2" xfId="33147"/>
    <cellStyle name="40% - Accent2 8 4 6 8" xfId="6261"/>
    <cellStyle name="40% - Accent2 8 4 6 9" xfId="27958"/>
    <cellStyle name="40% - Accent2 8 4 7" xfId="3640"/>
    <cellStyle name="40% - Accent2 8 4 7 2" xfId="9642"/>
    <cellStyle name="40% - Accent2 8 4 7 2 2" xfId="15204"/>
    <cellStyle name="40% - Accent2 8 4 7 2 2 2" xfId="36816"/>
    <cellStyle name="40% - Accent2 8 4 7 2 3" xfId="31282"/>
    <cellStyle name="40% - Accent2 8 4 7 3" xfId="17651"/>
    <cellStyle name="40% - Accent2 8 4 7 3 2" xfId="39244"/>
    <cellStyle name="40% - Accent2 8 4 7 4" xfId="20448"/>
    <cellStyle name="40% - Accent2 8 4 7 4 2" xfId="42027"/>
    <cellStyle name="40% - Accent2 8 4 7 5" xfId="23233"/>
    <cellStyle name="40% - Accent2 8 4 7 5 2" xfId="44810"/>
    <cellStyle name="40% - Accent2 8 4 7 6" xfId="26086"/>
    <cellStyle name="40% - Accent2 8 4 7 6 2" xfId="47661"/>
    <cellStyle name="40% - Accent2 8 4 7 7" xfId="12433"/>
    <cellStyle name="40% - Accent2 8 4 7 7 2" xfId="34056"/>
    <cellStyle name="40% - Accent2 8 4 7 8" xfId="7224"/>
    <cellStyle name="40% - Accent2 8 4 7 9" xfId="28867"/>
    <cellStyle name="40% - Accent2 8 4 8" xfId="7696"/>
    <cellStyle name="40% - Accent2 8 4 8 2" xfId="17996"/>
    <cellStyle name="40% - Accent2 8 4 8 2 2" xfId="39589"/>
    <cellStyle name="40% - Accent2 8 4 8 3" xfId="20793"/>
    <cellStyle name="40% - Accent2 8 4 8 3 2" xfId="42372"/>
    <cellStyle name="40% - Accent2 8 4 8 4" xfId="23578"/>
    <cellStyle name="40% - Accent2 8 4 8 4 2" xfId="45155"/>
    <cellStyle name="40% - Accent2 8 4 8 5" xfId="26431"/>
    <cellStyle name="40% - Accent2 8 4 8 5 2" xfId="48006"/>
    <cellStyle name="40% - Accent2 8 4 8 6" xfId="12788"/>
    <cellStyle name="40% - Accent2 8 4 8 6 2" xfId="34401"/>
    <cellStyle name="40% - Accent2 8 4 8 7" xfId="29338"/>
    <cellStyle name="40% - Accent2 8 4 9" xfId="10361"/>
    <cellStyle name="40% - Accent2 8 4 9 2" xfId="31986"/>
    <cellStyle name="40% - Accent2 8 5" xfId="443"/>
    <cellStyle name="40% - Accent2 8 5 10" xfId="13263"/>
    <cellStyle name="40% - Accent2 8 5 10 2" xfId="34875"/>
    <cellStyle name="40% - Accent2 8 5 11" xfId="15604"/>
    <cellStyle name="40% - Accent2 8 5 11 2" xfId="37198"/>
    <cellStyle name="40% - Accent2 8 5 12" xfId="18402"/>
    <cellStyle name="40% - Accent2 8 5 12 2" xfId="39981"/>
    <cellStyle name="40% - Accent2 8 5 13" xfId="21185"/>
    <cellStyle name="40% - Accent2 8 5 13 2" xfId="42764"/>
    <cellStyle name="40% - Accent2 8 5 14" xfId="24040"/>
    <cellStyle name="40% - Accent2 8 5 14 2" xfId="45615"/>
    <cellStyle name="40% - Accent2 8 5 15" xfId="10013"/>
    <cellStyle name="40% - Accent2 8 5 15 2" xfId="31653"/>
    <cellStyle name="40% - Accent2 8 5 16" xfId="5224"/>
    <cellStyle name="40% - Accent2 8 5 17" xfId="26924"/>
    <cellStyle name="40% - Accent2 8 5 18" xfId="53509"/>
    <cellStyle name="40% - Accent2 8 5 2" xfId="444"/>
    <cellStyle name="40% - Accent2 8 5 2 10" xfId="18540"/>
    <cellStyle name="40% - Accent2 8 5 2 10 2" xfId="40119"/>
    <cellStyle name="40% - Accent2 8 5 2 11" xfId="21323"/>
    <cellStyle name="40% - Accent2 8 5 2 11 2" xfId="42902"/>
    <cellStyle name="40% - Accent2 8 5 2 12" xfId="24178"/>
    <cellStyle name="40% - Accent2 8 5 2 12 2" xfId="45753"/>
    <cellStyle name="40% - Accent2 8 5 2 13" xfId="10151"/>
    <cellStyle name="40% - Accent2 8 5 2 13 2" xfId="31791"/>
    <cellStyle name="40% - Accent2 8 5 2 14" xfId="5225"/>
    <cellStyle name="40% - Accent2 8 5 2 15" xfId="26925"/>
    <cellStyle name="40% - Accent2 8 5 2 16" xfId="53510"/>
    <cellStyle name="40% - Accent2 8 5 2 2" xfId="2930"/>
    <cellStyle name="40% - Accent2 8 5 2 2 10" xfId="27304"/>
    <cellStyle name="40% - Accent2 8 5 2 2 11" xfId="53511"/>
    <cellStyle name="40% - Accent2 8 5 2 2 2" xfId="4563"/>
    <cellStyle name="40% - Accent2 8 5 2 2 2 10" xfId="53512"/>
    <cellStyle name="40% - Accent2 8 5 2 2 2 2" xfId="9112"/>
    <cellStyle name="40% - Accent2 8 5 2 2 2 2 2" xfId="14676"/>
    <cellStyle name="40% - Accent2 8 5 2 2 2 2 2 2" xfId="36288"/>
    <cellStyle name="40% - Accent2 8 5 2 2 2 2 3" xfId="30754"/>
    <cellStyle name="40% - Accent2 8 5 2 2 2 3" xfId="17123"/>
    <cellStyle name="40% - Accent2 8 5 2 2 2 3 2" xfId="38716"/>
    <cellStyle name="40% - Accent2 8 5 2 2 2 4" xfId="19920"/>
    <cellStyle name="40% - Accent2 8 5 2 2 2 4 2" xfId="41499"/>
    <cellStyle name="40% - Accent2 8 5 2 2 2 5" xfId="22705"/>
    <cellStyle name="40% - Accent2 8 5 2 2 2 5 2" xfId="44282"/>
    <cellStyle name="40% - Accent2 8 5 2 2 2 6" xfId="25558"/>
    <cellStyle name="40% - Accent2 8 5 2 2 2 6 2" xfId="47133"/>
    <cellStyle name="40% - Accent2 8 5 2 2 2 7" xfId="11905"/>
    <cellStyle name="40% - Accent2 8 5 2 2 2 7 2" xfId="33528"/>
    <cellStyle name="40% - Accent2 8 5 2 2 2 8" xfId="6691"/>
    <cellStyle name="40% - Accent2 8 5 2 2 2 9" xfId="28339"/>
    <cellStyle name="40% - Accent2 8 5 2 2 3" xfId="8077"/>
    <cellStyle name="40% - Accent2 8 5 2 2 3 2" xfId="13641"/>
    <cellStyle name="40% - Accent2 8 5 2 2 3 2 2" xfId="35253"/>
    <cellStyle name="40% - Accent2 8 5 2 2 3 3" xfId="29719"/>
    <cellStyle name="40% - Accent2 8 5 2 2 4" xfId="16088"/>
    <cellStyle name="40% - Accent2 8 5 2 2 4 2" xfId="37681"/>
    <cellStyle name="40% - Accent2 8 5 2 2 5" xfId="18885"/>
    <cellStyle name="40% - Accent2 8 5 2 2 5 2" xfId="40464"/>
    <cellStyle name="40% - Accent2 8 5 2 2 6" xfId="21668"/>
    <cellStyle name="40% - Accent2 8 5 2 2 6 2" xfId="43247"/>
    <cellStyle name="40% - Accent2 8 5 2 2 7" xfId="24523"/>
    <cellStyle name="40% - Accent2 8 5 2 2 7 2" xfId="46098"/>
    <cellStyle name="40% - Accent2 8 5 2 2 8" xfId="10870"/>
    <cellStyle name="40% - Accent2 8 5 2 2 8 2" xfId="32493"/>
    <cellStyle name="40% - Accent2 8 5 2 2 9" xfId="5607"/>
    <cellStyle name="40% - Accent2 8 5 2 3" xfId="3308"/>
    <cellStyle name="40% - Accent2 8 5 2 3 10" xfId="27649"/>
    <cellStyle name="40% - Accent2 8 5 2 3 11" xfId="53513"/>
    <cellStyle name="40% - Accent2 8 5 2 3 2" xfId="4908"/>
    <cellStyle name="40% - Accent2 8 5 2 3 2 10" xfId="53514"/>
    <cellStyle name="40% - Accent2 8 5 2 3 2 2" xfId="9457"/>
    <cellStyle name="40% - Accent2 8 5 2 3 2 2 2" xfId="15021"/>
    <cellStyle name="40% - Accent2 8 5 2 3 2 2 2 2" xfId="36633"/>
    <cellStyle name="40% - Accent2 8 5 2 3 2 2 3" xfId="31099"/>
    <cellStyle name="40% - Accent2 8 5 2 3 2 3" xfId="17468"/>
    <cellStyle name="40% - Accent2 8 5 2 3 2 3 2" xfId="39061"/>
    <cellStyle name="40% - Accent2 8 5 2 3 2 4" xfId="20265"/>
    <cellStyle name="40% - Accent2 8 5 2 3 2 4 2" xfId="41844"/>
    <cellStyle name="40% - Accent2 8 5 2 3 2 5" xfId="23050"/>
    <cellStyle name="40% - Accent2 8 5 2 3 2 5 2" xfId="44627"/>
    <cellStyle name="40% - Accent2 8 5 2 3 2 6" xfId="25903"/>
    <cellStyle name="40% - Accent2 8 5 2 3 2 6 2" xfId="47478"/>
    <cellStyle name="40% - Accent2 8 5 2 3 2 7" xfId="12250"/>
    <cellStyle name="40% - Accent2 8 5 2 3 2 7 2" xfId="33873"/>
    <cellStyle name="40% - Accent2 8 5 2 3 2 8" xfId="7038"/>
    <cellStyle name="40% - Accent2 8 5 2 3 2 9" xfId="28684"/>
    <cellStyle name="40% - Accent2 8 5 2 3 3" xfId="8422"/>
    <cellStyle name="40% - Accent2 8 5 2 3 3 2" xfId="13986"/>
    <cellStyle name="40% - Accent2 8 5 2 3 3 2 2" xfId="35598"/>
    <cellStyle name="40% - Accent2 8 5 2 3 3 3" xfId="30064"/>
    <cellStyle name="40% - Accent2 8 5 2 3 4" xfId="16433"/>
    <cellStyle name="40% - Accent2 8 5 2 3 4 2" xfId="38026"/>
    <cellStyle name="40% - Accent2 8 5 2 3 5" xfId="19230"/>
    <cellStyle name="40% - Accent2 8 5 2 3 5 2" xfId="40809"/>
    <cellStyle name="40% - Accent2 8 5 2 3 6" xfId="22015"/>
    <cellStyle name="40% - Accent2 8 5 2 3 6 2" xfId="43592"/>
    <cellStyle name="40% - Accent2 8 5 2 3 7" xfId="24868"/>
    <cellStyle name="40% - Accent2 8 5 2 3 7 2" xfId="46443"/>
    <cellStyle name="40% - Accent2 8 5 2 3 8" xfId="11215"/>
    <cellStyle name="40% - Accent2 8 5 2 3 8 2" xfId="32838"/>
    <cellStyle name="40% - Accent2 8 5 2 3 9" xfId="5952"/>
    <cellStyle name="40% - Accent2 8 5 2 4" xfId="2452"/>
    <cellStyle name="40% - Accent2 8 5 2 4 10" xfId="53515"/>
    <cellStyle name="40% - Accent2 8 5 2 4 2" xfId="4186"/>
    <cellStyle name="40% - Accent2 8 5 2 4 2 2" xfId="14299"/>
    <cellStyle name="40% - Accent2 8 5 2 4 2 2 2" xfId="35911"/>
    <cellStyle name="40% - Accent2 8 5 2 4 2 3" xfId="8735"/>
    <cellStyle name="40% - Accent2 8 5 2 4 2 4" xfId="30377"/>
    <cellStyle name="40% - Accent2 8 5 2 4 3" xfId="16746"/>
    <cellStyle name="40% - Accent2 8 5 2 4 3 2" xfId="38339"/>
    <cellStyle name="40% - Accent2 8 5 2 4 4" xfId="19543"/>
    <cellStyle name="40% - Accent2 8 5 2 4 4 2" xfId="41122"/>
    <cellStyle name="40% - Accent2 8 5 2 4 5" xfId="22328"/>
    <cellStyle name="40% - Accent2 8 5 2 4 5 2" xfId="43905"/>
    <cellStyle name="40% - Accent2 8 5 2 4 6" xfId="25181"/>
    <cellStyle name="40% - Accent2 8 5 2 4 6 2" xfId="46756"/>
    <cellStyle name="40% - Accent2 8 5 2 4 7" xfId="11528"/>
    <cellStyle name="40% - Accent2 8 5 2 4 7 2" xfId="33151"/>
    <cellStyle name="40% - Accent2 8 5 2 4 8" xfId="6265"/>
    <cellStyle name="40% - Accent2 8 5 2 4 9" xfId="27962"/>
    <cellStyle name="40% - Accent2 8 5 2 5" xfId="3644"/>
    <cellStyle name="40% - Accent2 8 5 2 5 2" xfId="9804"/>
    <cellStyle name="40% - Accent2 8 5 2 5 2 2" xfId="15366"/>
    <cellStyle name="40% - Accent2 8 5 2 5 2 2 2" xfId="36978"/>
    <cellStyle name="40% - Accent2 8 5 2 5 2 3" xfId="31444"/>
    <cellStyle name="40% - Accent2 8 5 2 5 3" xfId="17813"/>
    <cellStyle name="40% - Accent2 8 5 2 5 3 2" xfId="39406"/>
    <cellStyle name="40% - Accent2 8 5 2 5 4" xfId="20610"/>
    <cellStyle name="40% - Accent2 8 5 2 5 4 2" xfId="42189"/>
    <cellStyle name="40% - Accent2 8 5 2 5 5" xfId="23395"/>
    <cellStyle name="40% - Accent2 8 5 2 5 5 2" xfId="44972"/>
    <cellStyle name="40% - Accent2 8 5 2 5 6" xfId="26248"/>
    <cellStyle name="40% - Accent2 8 5 2 5 6 2" xfId="47823"/>
    <cellStyle name="40% - Accent2 8 5 2 5 7" xfId="12595"/>
    <cellStyle name="40% - Accent2 8 5 2 5 7 2" xfId="34218"/>
    <cellStyle name="40% - Accent2 8 5 2 5 8" xfId="7386"/>
    <cellStyle name="40% - Accent2 8 5 2 5 9" xfId="29029"/>
    <cellStyle name="40% - Accent2 8 5 2 6" xfId="7700"/>
    <cellStyle name="40% - Accent2 8 5 2 6 2" xfId="18158"/>
    <cellStyle name="40% - Accent2 8 5 2 6 2 2" xfId="39751"/>
    <cellStyle name="40% - Accent2 8 5 2 6 3" xfId="20955"/>
    <cellStyle name="40% - Accent2 8 5 2 6 3 2" xfId="42534"/>
    <cellStyle name="40% - Accent2 8 5 2 6 4" xfId="23740"/>
    <cellStyle name="40% - Accent2 8 5 2 6 4 2" xfId="45317"/>
    <cellStyle name="40% - Accent2 8 5 2 6 5" xfId="26593"/>
    <cellStyle name="40% - Accent2 8 5 2 6 5 2" xfId="48168"/>
    <cellStyle name="40% - Accent2 8 5 2 6 6" xfId="12950"/>
    <cellStyle name="40% - Accent2 8 5 2 6 6 2" xfId="34563"/>
    <cellStyle name="40% - Accent2 8 5 2 6 7" xfId="29342"/>
    <cellStyle name="40% - Accent2 8 5 2 7" xfId="10523"/>
    <cellStyle name="40% - Accent2 8 5 2 7 2" xfId="32148"/>
    <cellStyle name="40% - Accent2 8 5 2 8" xfId="13264"/>
    <cellStyle name="40% - Accent2 8 5 2 8 2" xfId="34876"/>
    <cellStyle name="40% - Accent2 8 5 2 9" xfId="15742"/>
    <cellStyle name="40% - Accent2 8 5 2 9 2" xfId="37336"/>
    <cellStyle name="40% - Accent2 8 5 3" xfId="445"/>
    <cellStyle name="40% - Accent2 8 5 3 10" xfId="18632"/>
    <cellStyle name="40% - Accent2 8 5 3 10 2" xfId="40211"/>
    <cellStyle name="40% - Accent2 8 5 3 11" xfId="21415"/>
    <cellStyle name="40% - Accent2 8 5 3 11 2" xfId="42994"/>
    <cellStyle name="40% - Accent2 8 5 3 12" xfId="24270"/>
    <cellStyle name="40% - Accent2 8 5 3 12 2" xfId="45845"/>
    <cellStyle name="40% - Accent2 8 5 3 13" xfId="10243"/>
    <cellStyle name="40% - Accent2 8 5 3 13 2" xfId="31883"/>
    <cellStyle name="40% - Accent2 8 5 3 14" xfId="5226"/>
    <cellStyle name="40% - Accent2 8 5 3 15" xfId="26926"/>
    <cellStyle name="40% - Accent2 8 5 3 16" xfId="53516"/>
    <cellStyle name="40% - Accent2 8 5 3 2" xfId="3022"/>
    <cellStyle name="40% - Accent2 8 5 3 2 10" xfId="27396"/>
    <cellStyle name="40% - Accent2 8 5 3 2 11" xfId="53517"/>
    <cellStyle name="40% - Accent2 8 5 3 2 2" xfId="4655"/>
    <cellStyle name="40% - Accent2 8 5 3 2 2 2" xfId="9204"/>
    <cellStyle name="40% - Accent2 8 5 3 2 2 2 2" xfId="14768"/>
    <cellStyle name="40% - Accent2 8 5 3 2 2 2 2 2" xfId="36380"/>
    <cellStyle name="40% - Accent2 8 5 3 2 2 2 3" xfId="30846"/>
    <cellStyle name="40% - Accent2 8 5 3 2 2 3" xfId="17215"/>
    <cellStyle name="40% - Accent2 8 5 3 2 2 3 2" xfId="38808"/>
    <cellStyle name="40% - Accent2 8 5 3 2 2 4" xfId="20012"/>
    <cellStyle name="40% - Accent2 8 5 3 2 2 4 2" xfId="41591"/>
    <cellStyle name="40% - Accent2 8 5 3 2 2 5" xfId="22797"/>
    <cellStyle name="40% - Accent2 8 5 3 2 2 5 2" xfId="44374"/>
    <cellStyle name="40% - Accent2 8 5 3 2 2 6" xfId="25650"/>
    <cellStyle name="40% - Accent2 8 5 3 2 2 6 2" xfId="47225"/>
    <cellStyle name="40% - Accent2 8 5 3 2 2 7" xfId="11997"/>
    <cellStyle name="40% - Accent2 8 5 3 2 2 7 2" xfId="33620"/>
    <cellStyle name="40% - Accent2 8 5 3 2 2 8" xfId="6783"/>
    <cellStyle name="40% - Accent2 8 5 3 2 2 9" xfId="28431"/>
    <cellStyle name="40% - Accent2 8 5 3 2 3" xfId="8169"/>
    <cellStyle name="40% - Accent2 8 5 3 2 3 2" xfId="13733"/>
    <cellStyle name="40% - Accent2 8 5 3 2 3 2 2" xfId="35345"/>
    <cellStyle name="40% - Accent2 8 5 3 2 3 3" xfId="29811"/>
    <cellStyle name="40% - Accent2 8 5 3 2 4" xfId="16180"/>
    <cellStyle name="40% - Accent2 8 5 3 2 4 2" xfId="37773"/>
    <cellStyle name="40% - Accent2 8 5 3 2 5" xfId="18977"/>
    <cellStyle name="40% - Accent2 8 5 3 2 5 2" xfId="40556"/>
    <cellStyle name="40% - Accent2 8 5 3 2 6" xfId="21760"/>
    <cellStyle name="40% - Accent2 8 5 3 2 6 2" xfId="43339"/>
    <cellStyle name="40% - Accent2 8 5 3 2 7" xfId="24615"/>
    <cellStyle name="40% - Accent2 8 5 3 2 7 2" xfId="46190"/>
    <cellStyle name="40% - Accent2 8 5 3 2 8" xfId="10962"/>
    <cellStyle name="40% - Accent2 8 5 3 2 8 2" xfId="32585"/>
    <cellStyle name="40% - Accent2 8 5 3 2 9" xfId="5699"/>
    <cellStyle name="40% - Accent2 8 5 3 3" xfId="3400"/>
    <cellStyle name="40% - Accent2 8 5 3 3 10" xfId="27741"/>
    <cellStyle name="40% - Accent2 8 5 3 3 2" xfId="5000"/>
    <cellStyle name="40% - Accent2 8 5 3 3 2 2" xfId="9549"/>
    <cellStyle name="40% - Accent2 8 5 3 3 2 2 2" xfId="15113"/>
    <cellStyle name="40% - Accent2 8 5 3 3 2 2 2 2" xfId="36725"/>
    <cellStyle name="40% - Accent2 8 5 3 3 2 2 3" xfId="31191"/>
    <cellStyle name="40% - Accent2 8 5 3 3 2 3" xfId="17560"/>
    <cellStyle name="40% - Accent2 8 5 3 3 2 3 2" xfId="39153"/>
    <cellStyle name="40% - Accent2 8 5 3 3 2 4" xfId="20357"/>
    <cellStyle name="40% - Accent2 8 5 3 3 2 4 2" xfId="41936"/>
    <cellStyle name="40% - Accent2 8 5 3 3 2 5" xfId="23142"/>
    <cellStyle name="40% - Accent2 8 5 3 3 2 5 2" xfId="44719"/>
    <cellStyle name="40% - Accent2 8 5 3 3 2 6" xfId="25995"/>
    <cellStyle name="40% - Accent2 8 5 3 3 2 6 2" xfId="47570"/>
    <cellStyle name="40% - Accent2 8 5 3 3 2 7" xfId="12342"/>
    <cellStyle name="40% - Accent2 8 5 3 3 2 7 2" xfId="33965"/>
    <cellStyle name="40% - Accent2 8 5 3 3 2 8" xfId="7130"/>
    <cellStyle name="40% - Accent2 8 5 3 3 2 9" xfId="28776"/>
    <cellStyle name="40% - Accent2 8 5 3 3 3" xfId="8514"/>
    <cellStyle name="40% - Accent2 8 5 3 3 3 2" xfId="14078"/>
    <cellStyle name="40% - Accent2 8 5 3 3 3 2 2" xfId="35690"/>
    <cellStyle name="40% - Accent2 8 5 3 3 3 3" xfId="30156"/>
    <cellStyle name="40% - Accent2 8 5 3 3 4" xfId="16525"/>
    <cellStyle name="40% - Accent2 8 5 3 3 4 2" xfId="38118"/>
    <cellStyle name="40% - Accent2 8 5 3 3 5" xfId="19322"/>
    <cellStyle name="40% - Accent2 8 5 3 3 5 2" xfId="40901"/>
    <cellStyle name="40% - Accent2 8 5 3 3 6" xfId="22107"/>
    <cellStyle name="40% - Accent2 8 5 3 3 6 2" xfId="43684"/>
    <cellStyle name="40% - Accent2 8 5 3 3 7" xfId="24960"/>
    <cellStyle name="40% - Accent2 8 5 3 3 7 2" xfId="46535"/>
    <cellStyle name="40% - Accent2 8 5 3 3 8" xfId="11307"/>
    <cellStyle name="40% - Accent2 8 5 3 3 8 2" xfId="32930"/>
    <cellStyle name="40% - Accent2 8 5 3 3 9" xfId="6044"/>
    <cellStyle name="40% - Accent2 8 5 3 4" xfId="2453"/>
    <cellStyle name="40% - Accent2 8 5 3 4 2" xfId="4187"/>
    <cellStyle name="40% - Accent2 8 5 3 4 2 2" xfId="14300"/>
    <cellStyle name="40% - Accent2 8 5 3 4 2 2 2" xfId="35912"/>
    <cellStyle name="40% - Accent2 8 5 3 4 2 3" xfId="8736"/>
    <cellStyle name="40% - Accent2 8 5 3 4 2 4" xfId="30378"/>
    <cellStyle name="40% - Accent2 8 5 3 4 3" xfId="16747"/>
    <cellStyle name="40% - Accent2 8 5 3 4 3 2" xfId="38340"/>
    <cellStyle name="40% - Accent2 8 5 3 4 4" xfId="19544"/>
    <cellStyle name="40% - Accent2 8 5 3 4 4 2" xfId="41123"/>
    <cellStyle name="40% - Accent2 8 5 3 4 5" xfId="22329"/>
    <cellStyle name="40% - Accent2 8 5 3 4 5 2" xfId="43906"/>
    <cellStyle name="40% - Accent2 8 5 3 4 6" xfId="25182"/>
    <cellStyle name="40% - Accent2 8 5 3 4 6 2" xfId="46757"/>
    <cellStyle name="40% - Accent2 8 5 3 4 7" xfId="11529"/>
    <cellStyle name="40% - Accent2 8 5 3 4 7 2" xfId="33152"/>
    <cellStyle name="40% - Accent2 8 5 3 4 8" xfId="6266"/>
    <cellStyle name="40% - Accent2 8 5 3 4 9" xfId="27963"/>
    <cellStyle name="40% - Accent2 8 5 3 5" xfId="3645"/>
    <cellStyle name="40% - Accent2 8 5 3 5 2" xfId="9896"/>
    <cellStyle name="40% - Accent2 8 5 3 5 2 2" xfId="15458"/>
    <cellStyle name="40% - Accent2 8 5 3 5 2 2 2" xfId="37070"/>
    <cellStyle name="40% - Accent2 8 5 3 5 2 3" xfId="31536"/>
    <cellStyle name="40% - Accent2 8 5 3 5 3" xfId="17905"/>
    <cellStyle name="40% - Accent2 8 5 3 5 3 2" xfId="39498"/>
    <cellStyle name="40% - Accent2 8 5 3 5 4" xfId="20702"/>
    <cellStyle name="40% - Accent2 8 5 3 5 4 2" xfId="42281"/>
    <cellStyle name="40% - Accent2 8 5 3 5 5" xfId="23487"/>
    <cellStyle name="40% - Accent2 8 5 3 5 5 2" xfId="45064"/>
    <cellStyle name="40% - Accent2 8 5 3 5 6" xfId="26340"/>
    <cellStyle name="40% - Accent2 8 5 3 5 6 2" xfId="47915"/>
    <cellStyle name="40% - Accent2 8 5 3 5 7" xfId="12687"/>
    <cellStyle name="40% - Accent2 8 5 3 5 7 2" xfId="34310"/>
    <cellStyle name="40% - Accent2 8 5 3 5 8" xfId="7478"/>
    <cellStyle name="40% - Accent2 8 5 3 5 9" xfId="29121"/>
    <cellStyle name="40% - Accent2 8 5 3 6" xfId="7701"/>
    <cellStyle name="40% - Accent2 8 5 3 6 2" xfId="18250"/>
    <cellStyle name="40% - Accent2 8 5 3 6 2 2" xfId="39843"/>
    <cellStyle name="40% - Accent2 8 5 3 6 3" xfId="21047"/>
    <cellStyle name="40% - Accent2 8 5 3 6 3 2" xfId="42626"/>
    <cellStyle name="40% - Accent2 8 5 3 6 4" xfId="23832"/>
    <cellStyle name="40% - Accent2 8 5 3 6 4 2" xfId="45409"/>
    <cellStyle name="40% - Accent2 8 5 3 6 5" xfId="26685"/>
    <cellStyle name="40% - Accent2 8 5 3 6 5 2" xfId="48260"/>
    <cellStyle name="40% - Accent2 8 5 3 6 6" xfId="13042"/>
    <cellStyle name="40% - Accent2 8 5 3 6 6 2" xfId="34655"/>
    <cellStyle name="40% - Accent2 8 5 3 6 7" xfId="29343"/>
    <cellStyle name="40% - Accent2 8 5 3 7" xfId="10615"/>
    <cellStyle name="40% - Accent2 8 5 3 7 2" xfId="32240"/>
    <cellStyle name="40% - Accent2 8 5 3 8" xfId="13265"/>
    <cellStyle name="40% - Accent2 8 5 3 8 2" xfId="34877"/>
    <cellStyle name="40% - Accent2 8 5 3 9" xfId="15834"/>
    <cellStyle name="40% - Accent2 8 5 3 9 2" xfId="37428"/>
    <cellStyle name="40% - Accent2 8 5 4" xfId="2792"/>
    <cellStyle name="40% - Accent2 8 5 4 10" xfId="27166"/>
    <cellStyle name="40% - Accent2 8 5 4 11" xfId="53518"/>
    <cellStyle name="40% - Accent2 8 5 4 2" xfId="4425"/>
    <cellStyle name="40% - Accent2 8 5 4 2 10" xfId="53519"/>
    <cellStyle name="40% - Accent2 8 5 4 2 2" xfId="8974"/>
    <cellStyle name="40% - Accent2 8 5 4 2 2 2" xfId="14538"/>
    <cellStyle name="40% - Accent2 8 5 4 2 2 2 2" xfId="36150"/>
    <cellStyle name="40% - Accent2 8 5 4 2 2 3" xfId="30616"/>
    <cellStyle name="40% - Accent2 8 5 4 2 3" xfId="16985"/>
    <cellStyle name="40% - Accent2 8 5 4 2 3 2" xfId="38578"/>
    <cellStyle name="40% - Accent2 8 5 4 2 4" xfId="19782"/>
    <cellStyle name="40% - Accent2 8 5 4 2 4 2" xfId="41361"/>
    <cellStyle name="40% - Accent2 8 5 4 2 5" xfId="22567"/>
    <cellStyle name="40% - Accent2 8 5 4 2 5 2" xfId="44144"/>
    <cellStyle name="40% - Accent2 8 5 4 2 6" xfId="25420"/>
    <cellStyle name="40% - Accent2 8 5 4 2 6 2" xfId="46995"/>
    <cellStyle name="40% - Accent2 8 5 4 2 7" xfId="11767"/>
    <cellStyle name="40% - Accent2 8 5 4 2 7 2" xfId="33390"/>
    <cellStyle name="40% - Accent2 8 5 4 2 8" xfId="6553"/>
    <cellStyle name="40% - Accent2 8 5 4 2 9" xfId="28201"/>
    <cellStyle name="40% - Accent2 8 5 4 3" xfId="7939"/>
    <cellStyle name="40% - Accent2 8 5 4 3 2" xfId="13503"/>
    <cellStyle name="40% - Accent2 8 5 4 3 2 2" xfId="35115"/>
    <cellStyle name="40% - Accent2 8 5 4 3 3" xfId="29581"/>
    <cellStyle name="40% - Accent2 8 5 4 4" xfId="15950"/>
    <cellStyle name="40% - Accent2 8 5 4 4 2" xfId="37543"/>
    <cellStyle name="40% - Accent2 8 5 4 5" xfId="18747"/>
    <cellStyle name="40% - Accent2 8 5 4 5 2" xfId="40326"/>
    <cellStyle name="40% - Accent2 8 5 4 6" xfId="21530"/>
    <cellStyle name="40% - Accent2 8 5 4 6 2" xfId="43109"/>
    <cellStyle name="40% - Accent2 8 5 4 7" xfId="24385"/>
    <cellStyle name="40% - Accent2 8 5 4 7 2" xfId="45960"/>
    <cellStyle name="40% - Accent2 8 5 4 8" xfId="10732"/>
    <cellStyle name="40% - Accent2 8 5 4 8 2" xfId="32355"/>
    <cellStyle name="40% - Accent2 8 5 4 9" xfId="5469"/>
    <cellStyle name="40% - Accent2 8 5 5" xfId="3150"/>
    <cellStyle name="40% - Accent2 8 5 5 10" xfId="27511"/>
    <cellStyle name="40% - Accent2 8 5 5 11" xfId="53520"/>
    <cellStyle name="40% - Accent2 8 5 5 2" xfId="4770"/>
    <cellStyle name="40% - Accent2 8 5 5 2 2" xfId="9319"/>
    <cellStyle name="40% - Accent2 8 5 5 2 2 2" xfId="14883"/>
    <cellStyle name="40% - Accent2 8 5 5 2 2 2 2" xfId="36495"/>
    <cellStyle name="40% - Accent2 8 5 5 2 2 3" xfId="30961"/>
    <cellStyle name="40% - Accent2 8 5 5 2 3" xfId="17330"/>
    <cellStyle name="40% - Accent2 8 5 5 2 3 2" xfId="38923"/>
    <cellStyle name="40% - Accent2 8 5 5 2 4" xfId="20127"/>
    <cellStyle name="40% - Accent2 8 5 5 2 4 2" xfId="41706"/>
    <cellStyle name="40% - Accent2 8 5 5 2 5" xfId="22912"/>
    <cellStyle name="40% - Accent2 8 5 5 2 5 2" xfId="44489"/>
    <cellStyle name="40% - Accent2 8 5 5 2 6" xfId="25765"/>
    <cellStyle name="40% - Accent2 8 5 5 2 6 2" xfId="47340"/>
    <cellStyle name="40% - Accent2 8 5 5 2 7" xfId="12112"/>
    <cellStyle name="40% - Accent2 8 5 5 2 7 2" xfId="33735"/>
    <cellStyle name="40% - Accent2 8 5 5 2 8" xfId="6900"/>
    <cellStyle name="40% - Accent2 8 5 5 2 9" xfId="28546"/>
    <cellStyle name="40% - Accent2 8 5 5 3" xfId="8284"/>
    <cellStyle name="40% - Accent2 8 5 5 3 2" xfId="13848"/>
    <cellStyle name="40% - Accent2 8 5 5 3 2 2" xfId="35460"/>
    <cellStyle name="40% - Accent2 8 5 5 3 3" xfId="29926"/>
    <cellStyle name="40% - Accent2 8 5 5 4" xfId="16295"/>
    <cellStyle name="40% - Accent2 8 5 5 4 2" xfId="37888"/>
    <cellStyle name="40% - Accent2 8 5 5 5" xfId="19092"/>
    <cellStyle name="40% - Accent2 8 5 5 5 2" xfId="40671"/>
    <cellStyle name="40% - Accent2 8 5 5 6" xfId="21877"/>
    <cellStyle name="40% - Accent2 8 5 5 6 2" xfId="43454"/>
    <cellStyle name="40% - Accent2 8 5 5 7" xfId="24730"/>
    <cellStyle name="40% - Accent2 8 5 5 7 2" xfId="46305"/>
    <cellStyle name="40% - Accent2 8 5 5 8" xfId="11077"/>
    <cellStyle name="40% - Accent2 8 5 5 8 2" xfId="32700"/>
    <cellStyle name="40% - Accent2 8 5 5 9" xfId="5814"/>
    <cellStyle name="40% - Accent2 8 5 6" xfId="2451"/>
    <cellStyle name="40% - Accent2 8 5 6 2" xfId="4185"/>
    <cellStyle name="40% - Accent2 8 5 6 2 2" xfId="14298"/>
    <cellStyle name="40% - Accent2 8 5 6 2 2 2" xfId="35910"/>
    <cellStyle name="40% - Accent2 8 5 6 2 3" xfId="8734"/>
    <cellStyle name="40% - Accent2 8 5 6 2 4" xfId="30376"/>
    <cellStyle name="40% - Accent2 8 5 6 3" xfId="16745"/>
    <cellStyle name="40% - Accent2 8 5 6 3 2" xfId="38338"/>
    <cellStyle name="40% - Accent2 8 5 6 4" xfId="19542"/>
    <cellStyle name="40% - Accent2 8 5 6 4 2" xfId="41121"/>
    <cellStyle name="40% - Accent2 8 5 6 5" xfId="22327"/>
    <cellStyle name="40% - Accent2 8 5 6 5 2" xfId="43904"/>
    <cellStyle name="40% - Accent2 8 5 6 6" xfId="25180"/>
    <cellStyle name="40% - Accent2 8 5 6 6 2" xfId="46755"/>
    <cellStyle name="40% - Accent2 8 5 6 7" xfId="11527"/>
    <cellStyle name="40% - Accent2 8 5 6 7 2" xfId="33150"/>
    <cellStyle name="40% - Accent2 8 5 6 8" xfId="6264"/>
    <cellStyle name="40% - Accent2 8 5 6 9" xfId="27961"/>
    <cellStyle name="40% - Accent2 8 5 7" xfId="3643"/>
    <cellStyle name="40% - Accent2 8 5 7 2" xfId="9666"/>
    <cellStyle name="40% - Accent2 8 5 7 2 2" xfId="15228"/>
    <cellStyle name="40% - Accent2 8 5 7 2 2 2" xfId="36840"/>
    <cellStyle name="40% - Accent2 8 5 7 2 3" xfId="31306"/>
    <cellStyle name="40% - Accent2 8 5 7 3" xfId="17675"/>
    <cellStyle name="40% - Accent2 8 5 7 3 2" xfId="39268"/>
    <cellStyle name="40% - Accent2 8 5 7 4" xfId="20472"/>
    <cellStyle name="40% - Accent2 8 5 7 4 2" xfId="42051"/>
    <cellStyle name="40% - Accent2 8 5 7 5" xfId="23257"/>
    <cellStyle name="40% - Accent2 8 5 7 5 2" xfId="44834"/>
    <cellStyle name="40% - Accent2 8 5 7 6" xfId="26110"/>
    <cellStyle name="40% - Accent2 8 5 7 6 2" xfId="47685"/>
    <cellStyle name="40% - Accent2 8 5 7 7" xfId="12457"/>
    <cellStyle name="40% - Accent2 8 5 7 7 2" xfId="34080"/>
    <cellStyle name="40% - Accent2 8 5 7 8" xfId="7248"/>
    <cellStyle name="40% - Accent2 8 5 7 9" xfId="28891"/>
    <cellStyle name="40% - Accent2 8 5 8" xfId="7699"/>
    <cellStyle name="40% - Accent2 8 5 8 2" xfId="18020"/>
    <cellStyle name="40% - Accent2 8 5 8 2 2" xfId="39613"/>
    <cellStyle name="40% - Accent2 8 5 8 3" xfId="20817"/>
    <cellStyle name="40% - Accent2 8 5 8 3 2" xfId="42396"/>
    <cellStyle name="40% - Accent2 8 5 8 4" xfId="23602"/>
    <cellStyle name="40% - Accent2 8 5 8 4 2" xfId="45179"/>
    <cellStyle name="40% - Accent2 8 5 8 5" xfId="26455"/>
    <cellStyle name="40% - Accent2 8 5 8 5 2" xfId="48030"/>
    <cellStyle name="40% - Accent2 8 5 8 6" xfId="12812"/>
    <cellStyle name="40% - Accent2 8 5 8 6 2" xfId="34425"/>
    <cellStyle name="40% - Accent2 8 5 8 7" xfId="29341"/>
    <cellStyle name="40% - Accent2 8 5 9" xfId="10385"/>
    <cellStyle name="40% - Accent2 8 5 9 2" xfId="32010"/>
    <cellStyle name="40% - Accent2 8 6" xfId="53521"/>
    <cellStyle name="40% - Accent2 8 6 2" xfId="53522"/>
    <cellStyle name="40% - Accent2 8 6 2 2" xfId="53523"/>
    <cellStyle name="40% - Accent2 8 6 3" xfId="53524"/>
    <cellStyle name="40% - Accent2 8 6 3 2" xfId="53525"/>
    <cellStyle name="40% - Accent2 8 6 4" xfId="53526"/>
    <cellStyle name="40% - Accent2 8 7" xfId="53527"/>
    <cellStyle name="40% - Accent2 8 7 2" xfId="53528"/>
    <cellStyle name="40% - Accent2 8 8" xfId="53529"/>
    <cellStyle name="40% - Accent2 8 8 2" xfId="53530"/>
    <cellStyle name="40% - Accent2 8 9" xfId="53531"/>
    <cellStyle name="40% - Accent2 8 9 2" xfId="53532"/>
    <cellStyle name="40% - Accent2 9" xfId="446"/>
    <cellStyle name="40% - Accent2 9 10" xfId="53534"/>
    <cellStyle name="40% - Accent2 9 11" xfId="53533"/>
    <cellStyle name="40% - Accent2 9 2" xfId="447"/>
    <cellStyle name="40% - Accent2 9 2 10" xfId="13266"/>
    <cellStyle name="40% - Accent2 9 2 10 2" xfId="34878"/>
    <cellStyle name="40% - Accent2 9 2 11" xfId="15532"/>
    <cellStyle name="40% - Accent2 9 2 11 2" xfId="37126"/>
    <cellStyle name="40% - Accent2 9 2 12" xfId="18330"/>
    <cellStyle name="40% - Accent2 9 2 12 2" xfId="39909"/>
    <cellStyle name="40% - Accent2 9 2 13" xfId="21113"/>
    <cellStyle name="40% - Accent2 9 2 13 2" xfId="42692"/>
    <cellStyle name="40% - Accent2 9 2 14" xfId="23968"/>
    <cellStyle name="40% - Accent2 9 2 14 2" xfId="45543"/>
    <cellStyle name="40% - Accent2 9 2 15" xfId="9941"/>
    <cellStyle name="40% - Accent2 9 2 15 2" xfId="31581"/>
    <cellStyle name="40% - Accent2 9 2 16" xfId="5227"/>
    <cellStyle name="40% - Accent2 9 2 17" xfId="26927"/>
    <cellStyle name="40% - Accent2 9 2 18" xfId="53535"/>
    <cellStyle name="40% - Accent2 9 2 2" xfId="448"/>
    <cellStyle name="40% - Accent2 9 2 2 10" xfId="18468"/>
    <cellStyle name="40% - Accent2 9 2 2 10 2" xfId="40047"/>
    <cellStyle name="40% - Accent2 9 2 2 11" xfId="21251"/>
    <cellStyle name="40% - Accent2 9 2 2 11 2" xfId="42830"/>
    <cellStyle name="40% - Accent2 9 2 2 12" xfId="24106"/>
    <cellStyle name="40% - Accent2 9 2 2 12 2" xfId="45681"/>
    <cellStyle name="40% - Accent2 9 2 2 13" xfId="10079"/>
    <cellStyle name="40% - Accent2 9 2 2 13 2" xfId="31719"/>
    <cellStyle name="40% - Accent2 9 2 2 14" xfId="5228"/>
    <cellStyle name="40% - Accent2 9 2 2 15" xfId="26928"/>
    <cellStyle name="40% - Accent2 9 2 2 16" xfId="53536"/>
    <cellStyle name="40% - Accent2 9 2 2 2" xfId="2858"/>
    <cellStyle name="40% - Accent2 9 2 2 2 10" xfId="27232"/>
    <cellStyle name="40% - Accent2 9 2 2 2 11" xfId="53537"/>
    <cellStyle name="40% - Accent2 9 2 2 2 2" xfId="4491"/>
    <cellStyle name="40% - Accent2 9 2 2 2 2 10" xfId="53538"/>
    <cellStyle name="40% - Accent2 9 2 2 2 2 2" xfId="9040"/>
    <cellStyle name="40% - Accent2 9 2 2 2 2 2 2" xfId="14604"/>
    <cellStyle name="40% - Accent2 9 2 2 2 2 2 2 2" xfId="36216"/>
    <cellStyle name="40% - Accent2 9 2 2 2 2 2 2 2 2" xfId="53541"/>
    <cellStyle name="40% - Accent2 9 2 2 2 2 2 2 3" xfId="53540"/>
    <cellStyle name="40% - Accent2 9 2 2 2 2 2 3" xfId="30682"/>
    <cellStyle name="40% - Accent2 9 2 2 2 2 2 3 2" xfId="53543"/>
    <cellStyle name="40% - Accent2 9 2 2 2 2 2 3 3" xfId="53542"/>
    <cellStyle name="40% - Accent2 9 2 2 2 2 2 4" xfId="53544"/>
    <cellStyle name="40% - Accent2 9 2 2 2 2 2 5" xfId="53539"/>
    <cellStyle name="40% - Accent2 9 2 2 2 2 3" xfId="17051"/>
    <cellStyle name="40% - Accent2 9 2 2 2 2 3 2" xfId="38644"/>
    <cellStyle name="40% - Accent2 9 2 2 2 2 3 2 2" xfId="53546"/>
    <cellStyle name="40% - Accent2 9 2 2 2 2 3 3" xfId="53545"/>
    <cellStyle name="40% - Accent2 9 2 2 2 2 4" xfId="19848"/>
    <cellStyle name="40% - Accent2 9 2 2 2 2 4 2" xfId="41427"/>
    <cellStyle name="40% - Accent2 9 2 2 2 2 4 2 2" xfId="53548"/>
    <cellStyle name="40% - Accent2 9 2 2 2 2 4 3" xfId="53547"/>
    <cellStyle name="40% - Accent2 9 2 2 2 2 5" xfId="22633"/>
    <cellStyle name="40% - Accent2 9 2 2 2 2 5 2" xfId="44210"/>
    <cellStyle name="40% - Accent2 9 2 2 2 2 5 3" xfId="53549"/>
    <cellStyle name="40% - Accent2 9 2 2 2 2 6" xfId="25486"/>
    <cellStyle name="40% - Accent2 9 2 2 2 2 6 2" xfId="47061"/>
    <cellStyle name="40% - Accent2 9 2 2 2 2 7" xfId="11833"/>
    <cellStyle name="40% - Accent2 9 2 2 2 2 7 2" xfId="33456"/>
    <cellStyle name="40% - Accent2 9 2 2 2 2 8" xfId="6619"/>
    <cellStyle name="40% - Accent2 9 2 2 2 2 9" xfId="28267"/>
    <cellStyle name="40% - Accent2 9 2 2 2 3" xfId="8005"/>
    <cellStyle name="40% - Accent2 9 2 2 2 3 2" xfId="13569"/>
    <cellStyle name="40% - Accent2 9 2 2 2 3 2 2" xfId="35181"/>
    <cellStyle name="40% - Accent2 9 2 2 2 3 2 2 2" xfId="53552"/>
    <cellStyle name="40% - Accent2 9 2 2 2 3 2 3" xfId="53551"/>
    <cellStyle name="40% - Accent2 9 2 2 2 3 3" xfId="29647"/>
    <cellStyle name="40% - Accent2 9 2 2 2 3 3 2" xfId="53554"/>
    <cellStyle name="40% - Accent2 9 2 2 2 3 3 3" xfId="53553"/>
    <cellStyle name="40% - Accent2 9 2 2 2 3 4" xfId="53555"/>
    <cellStyle name="40% - Accent2 9 2 2 2 3 5" xfId="53550"/>
    <cellStyle name="40% - Accent2 9 2 2 2 4" xfId="16016"/>
    <cellStyle name="40% - Accent2 9 2 2 2 4 2" xfId="37609"/>
    <cellStyle name="40% - Accent2 9 2 2 2 4 2 2" xfId="53557"/>
    <cellStyle name="40% - Accent2 9 2 2 2 4 3" xfId="53556"/>
    <cellStyle name="40% - Accent2 9 2 2 2 5" xfId="18813"/>
    <cellStyle name="40% - Accent2 9 2 2 2 5 2" xfId="40392"/>
    <cellStyle name="40% - Accent2 9 2 2 2 5 2 2" xfId="53559"/>
    <cellStyle name="40% - Accent2 9 2 2 2 5 3" xfId="53558"/>
    <cellStyle name="40% - Accent2 9 2 2 2 6" xfId="21596"/>
    <cellStyle name="40% - Accent2 9 2 2 2 6 2" xfId="43175"/>
    <cellStyle name="40% - Accent2 9 2 2 2 6 3" xfId="53560"/>
    <cellStyle name="40% - Accent2 9 2 2 2 7" xfId="24451"/>
    <cellStyle name="40% - Accent2 9 2 2 2 7 2" xfId="46026"/>
    <cellStyle name="40% - Accent2 9 2 2 2 8" xfId="10798"/>
    <cellStyle name="40% - Accent2 9 2 2 2 8 2" xfId="32421"/>
    <cellStyle name="40% - Accent2 9 2 2 2 9" xfId="5535"/>
    <cellStyle name="40% - Accent2 9 2 2 3" xfId="3236"/>
    <cellStyle name="40% - Accent2 9 2 2 3 10" xfId="27577"/>
    <cellStyle name="40% - Accent2 9 2 2 3 11" xfId="53561"/>
    <cellStyle name="40% - Accent2 9 2 2 3 2" xfId="4836"/>
    <cellStyle name="40% - Accent2 9 2 2 3 2 10" xfId="53562"/>
    <cellStyle name="40% - Accent2 9 2 2 3 2 2" xfId="9385"/>
    <cellStyle name="40% - Accent2 9 2 2 3 2 2 2" xfId="14949"/>
    <cellStyle name="40% - Accent2 9 2 2 3 2 2 2 2" xfId="36561"/>
    <cellStyle name="40% - Accent2 9 2 2 3 2 2 2 3" xfId="53564"/>
    <cellStyle name="40% - Accent2 9 2 2 3 2 2 3" xfId="31027"/>
    <cellStyle name="40% - Accent2 9 2 2 3 2 2 4" xfId="53563"/>
    <cellStyle name="40% - Accent2 9 2 2 3 2 3" xfId="17396"/>
    <cellStyle name="40% - Accent2 9 2 2 3 2 3 2" xfId="38989"/>
    <cellStyle name="40% - Accent2 9 2 2 3 2 3 2 2" xfId="53566"/>
    <cellStyle name="40% - Accent2 9 2 2 3 2 3 3" xfId="53565"/>
    <cellStyle name="40% - Accent2 9 2 2 3 2 4" xfId="20193"/>
    <cellStyle name="40% - Accent2 9 2 2 3 2 4 2" xfId="41772"/>
    <cellStyle name="40% - Accent2 9 2 2 3 2 4 3" xfId="53567"/>
    <cellStyle name="40% - Accent2 9 2 2 3 2 5" xfId="22978"/>
    <cellStyle name="40% - Accent2 9 2 2 3 2 5 2" xfId="44555"/>
    <cellStyle name="40% - Accent2 9 2 2 3 2 6" xfId="25831"/>
    <cellStyle name="40% - Accent2 9 2 2 3 2 6 2" xfId="47406"/>
    <cellStyle name="40% - Accent2 9 2 2 3 2 7" xfId="12178"/>
    <cellStyle name="40% - Accent2 9 2 2 3 2 7 2" xfId="33801"/>
    <cellStyle name="40% - Accent2 9 2 2 3 2 8" xfId="6966"/>
    <cellStyle name="40% - Accent2 9 2 2 3 2 9" xfId="28612"/>
    <cellStyle name="40% - Accent2 9 2 2 3 3" xfId="8350"/>
    <cellStyle name="40% - Accent2 9 2 2 3 3 2" xfId="13914"/>
    <cellStyle name="40% - Accent2 9 2 2 3 3 2 2" xfId="35526"/>
    <cellStyle name="40% - Accent2 9 2 2 3 3 2 3" xfId="53569"/>
    <cellStyle name="40% - Accent2 9 2 2 3 3 3" xfId="29992"/>
    <cellStyle name="40% - Accent2 9 2 2 3 3 4" xfId="53568"/>
    <cellStyle name="40% - Accent2 9 2 2 3 4" xfId="16361"/>
    <cellStyle name="40% - Accent2 9 2 2 3 4 2" xfId="37954"/>
    <cellStyle name="40% - Accent2 9 2 2 3 4 2 2" xfId="53571"/>
    <cellStyle name="40% - Accent2 9 2 2 3 4 3" xfId="53570"/>
    <cellStyle name="40% - Accent2 9 2 2 3 5" xfId="19158"/>
    <cellStyle name="40% - Accent2 9 2 2 3 5 2" xfId="40737"/>
    <cellStyle name="40% - Accent2 9 2 2 3 5 3" xfId="53572"/>
    <cellStyle name="40% - Accent2 9 2 2 3 6" xfId="21943"/>
    <cellStyle name="40% - Accent2 9 2 2 3 6 2" xfId="43520"/>
    <cellStyle name="40% - Accent2 9 2 2 3 7" xfId="24796"/>
    <cellStyle name="40% - Accent2 9 2 2 3 7 2" xfId="46371"/>
    <cellStyle name="40% - Accent2 9 2 2 3 8" xfId="11143"/>
    <cellStyle name="40% - Accent2 9 2 2 3 8 2" xfId="32766"/>
    <cellStyle name="40% - Accent2 9 2 2 3 9" xfId="5880"/>
    <cellStyle name="40% - Accent2 9 2 2 4" xfId="2455"/>
    <cellStyle name="40% - Accent2 9 2 2 4 10" xfId="53573"/>
    <cellStyle name="40% - Accent2 9 2 2 4 2" xfId="4189"/>
    <cellStyle name="40% - Accent2 9 2 2 4 2 2" xfId="14302"/>
    <cellStyle name="40% - Accent2 9 2 2 4 2 2 2" xfId="35914"/>
    <cellStyle name="40% - Accent2 9 2 2 4 2 2 3" xfId="53575"/>
    <cellStyle name="40% - Accent2 9 2 2 4 2 3" xfId="8738"/>
    <cellStyle name="40% - Accent2 9 2 2 4 2 4" xfId="30380"/>
    <cellStyle name="40% - Accent2 9 2 2 4 2 5" xfId="53574"/>
    <cellStyle name="40% - Accent2 9 2 2 4 3" xfId="16749"/>
    <cellStyle name="40% - Accent2 9 2 2 4 3 2" xfId="38342"/>
    <cellStyle name="40% - Accent2 9 2 2 4 3 2 2" xfId="53577"/>
    <cellStyle name="40% - Accent2 9 2 2 4 3 3" xfId="53576"/>
    <cellStyle name="40% - Accent2 9 2 2 4 4" xfId="19546"/>
    <cellStyle name="40% - Accent2 9 2 2 4 4 2" xfId="41125"/>
    <cellStyle name="40% - Accent2 9 2 2 4 4 3" xfId="53578"/>
    <cellStyle name="40% - Accent2 9 2 2 4 5" xfId="22331"/>
    <cellStyle name="40% - Accent2 9 2 2 4 5 2" xfId="43908"/>
    <cellStyle name="40% - Accent2 9 2 2 4 6" xfId="25184"/>
    <cellStyle name="40% - Accent2 9 2 2 4 6 2" xfId="46759"/>
    <cellStyle name="40% - Accent2 9 2 2 4 7" xfId="11531"/>
    <cellStyle name="40% - Accent2 9 2 2 4 7 2" xfId="33154"/>
    <cellStyle name="40% - Accent2 9 2 2 4 8" xfId="6268"/>
    <cellStyle name="40% - Accent2 9 2 2 4 9" xfId="27965"/>
    <cellStyle name="40% - Accent2 9 2 2 5" xfId="3647"/>
    <cellStyle name="40% - Accent2 9 2 2 5 10" xfId="53579"/>
    <cellStyle name="40% - Accent2 9 2 2 5 2" xfId="9732"/>
    <cellStyle name="40% - Accent2 9 2 2 5 2 2" xfId="15294"/>
    <cellStyle name="40% - Accent2 9 2 2 5 2 2 2" xfId="36906"/>
    <cellStyle name="40% - Accent2 9 2 2 5 2 3" xfId="31372"/>
    <cellStyle name="40% - Accent2 9 2 2 5 2 4" xfId="53580"/>
    <cellStyle name="40% - Accent2 9 2 2 5 3" xfId="17741"/>
    <cellStyle name="40% - Accent2 9 2 2 5 3 2" xfId="39334"/>
    <cellStyle name="40% - Accent2 9 2 2 5 4" xfId="20538"/>
    <cellStyle name="40% - Accent2 9 2 2 5 4 2" xfId="42117"/>
    <cellStyle name="40% - Accent2 9 2 2 5 5" xfId="23323"/>
    <cellStyle name="40% - Accent2 9 2 2 5 5 2" xfId="44900"/>
    <cellStyle name="40% - Accent2 9 2 2 5 6" xfId="26176"/>
    <cellStyle name="40% - Accent2 9 2 2 5 6 2" xfId="47751"/>
    <cellStyle name="40% - Accent2 9 2 2 5 7" xfId="12523"/>
    <cellStyle name="40% - Accent2 9 2 2 5 7 2" xfId="34146"/>
    <cellStyle name="40% - Accent2 9 2 2 5 8" xfId="7314"/>
    <cellStyle name="40% - Accent2 9 2 2 5 9" xfId="28957"/>
    <cellStyle name="40% - Accent2 9 2 2 6" xfId="7703"/>
    <cellStyle name="40% - Accent2 9 2 2 6 2" xfId="18086"/>
    <cellStyle name="40% - Accent2 9 2 2 6 2 2" xfId="39679"/>
    <cellStyle name="40% - Accent2 9 2 2 6 2 3" xfId="53582"/>
    <cellStyle name="40% - Accent2 9 2 2 6 3" xfId="20883"/>
    <cellStyle name="40% - Accent2 9 2 2 6 3 2" xfId="42462"/>
    <cellStyle name="40% - Accent2 9 2 2 6 4" xfId="23668"/>
    <cellStyle name="40% - Accent2 9 2 2 6 4 2" xfId="45245"/>
    <cellStyle name="40% - Accent2 9 2 2 6 5" xfId="26521"/>
    <cellStyle name="40% - Accent2 9 2 2 6 5 2" xfId="48096"/>
    <cellStyle name="40% - Accent2 9 2 2 6 6" xfId="12878"/>
    <cellStyle name="40% - Accent2 9 2 2 6 6 2" xfId="34491"/>
    <cellStyle name="40% - Accent2 9 2 2 6 7" xfId="29345"/>
    <cellStyle name="40% - Accent2 9 2 2 6 8" xfId="53581"/>
    <cellStyle name="40% - Accent2 9 2 2 7" xfId="10451"/>
    <cellStyle name="40% - Accent2 9 2 2 7 2" xfId="32076"/>
    <cellStyle name="40% - Accent2 9 2 2 7 3" xfId="53583"/>
    <cellStyle name="40% - Accent2 9 2 2 8" xfId="13267"/>
    <cellStyle name="40% - Accent2 9 2 2 8 2" xfId="34879"/>
    <cellStyle name="40% - Accent2 9 2 2 9" xfId="15670"/>
    <cellStyle name="40% - Accent2 9 2 2 9 2" xfId="37264"/>
    <cellStyle name="40% - Accent2 9 2 3" xfId="449"/>
    <cellStyle name="40% - Accent2 9 2 3 10" xfId="18560"/>
    <cellStyle name="40% - Accent2 9 2 3 10 2" xfId="40139"/>
    <cellStyle name="40% - Accent2 9 2 3 11" xfId="21343"/>
    <cellStyle name="40% - Accent2 9 2 3 11 2" xfId="42922"/>
    <cellStyle name="40% - Accent2 9 2 3 12" xfId="24198"/>
    <cellStyle name="40% - Accent2 9 2 3 12 2" xfId="45773"/>
    <cellStyle name="40% - Accent2 9 2 3 13" xfId="10171"/>
    <cellStyle name="40% - Accent2 9 2 3 13 2" xfId="31811"/>
    <cellStyle name="40% - Accent2 9 2 3 14" xfId="5229"/>
    <cellStyle name="40% - Accent2 9 2 3 15" xfId="26929"/>
    <cellStyle name="40% - Accent2 9 2 3 16" xfId="53584"/>
    <cellStyle name="40% - Accent2 9 2 3 2" xfId="2950"/>
    <cellStyle name="40% - Accent2 9 2 3 2 10" xfId="27324"/>
    <cellStyle name="40% - Accent2 9 2 3 2 11" xfId="53585"/>
    <cellStyle name="40% - Accent2 9 2 3 2 2" xfId="4583"/>
    <cellStyle name="40% - Accent2 9 2 3 2 2 10" xfId="53586"/>
    <cellStyle name="40% - Accent2 9 2 3 2 2 2" xfId="9132"/>
    <cellStyle name="40% - Accent2 9 2 3 2 2 2 2" xfId="14696"/>
    <cellStyle name="40% - Accent2 9 2 3 2 2 2 2 2" xfId="36308"/>
    <cellStyle name="40% - Accent2 9 2 3 2 2 2 2 3" xfId="53588"/>
    <cellStyle name="40% - Accent2 9 2 3 2 2 2 3" xfId="30774"/>
    <cellStyle name="40% - Accent2 9 2 3 2 2 2 4" xfId="53587"/>
    <cellStyle name="40% - Accent2 9 2 3 2 2 3" xfId="17143"/>
    <cellStyle name="40% - Accent2 9 2 3 2 2 3 2" xfId="38736"/>
    <cellStyle name="40% - Accent2 9 2 3 2 2 3 2 2" xfId="53590"/>
    <cellStyle name="40% - Accent2 9 2 3 2 2 3 3" xfId="53589"/>
    <cellStyle name="40% - Accent2 9 2 3 2 2 4" xfId="19940"/>
    <cellStyle name="40% - Accent2 9 2 3 2 2 4 2" xfId="41519"/>
    <cellStyle name="40% - Accent2 9 2 3 2 2 4 3" xfId="53591"/>
    <cellStyle name="40% - Accent2 9 2 3 2 2 5" xfId="22725"/>
    <cellStyle name="40% - Accent2 9 2 3 2 2 5 2" xfId="44302"/>
    <cellStyle name="40% - Accent2 9 2 3 2 2 6" xfId="25578"/>
    <cellStyle name="40% - Accent2 9 2 3 2 2 6 2" xfId="47153"/>
    <cellStyle name="40% - Accent2 9 2 3 2 2 7" xfId="11925"/>
    <cellStyle name="40% - Accent2 9 2 3 2 2 7 2" xfId="33548"/>
    <cellStyle name="40% - Accent2 9 2 3 2 2 8" xfId="6711"/>
    <cellStyle name="40% - Accent2 9 2 3 2 2 9" xfId="28359"/>
    <cellStyle name="40% - Accent2 9 2 3 2 3" xfId="8097"/>
    <cellStyle name="40% - Accent2 9 2 3 2 3 2" xfId="13661"/>
    <cellStyle name="40% - Accent2 9 2 3 2 3 2 2" xfId="35273"/>
    <cellStyle name="40% - Accent2 9 2 3 2 3 2 3" xfId="53593"/>
    <cellStyle name="40% - Accent2 9 2 3 2 3 3" xfId="29739"/>
    <cellStyle name="40% - Accent2 9 2 3 2 3 4" xfId="53592"/>
    <cellStyle name="40% - Accent2 9 2 3 2 4" xfId="16108"/>
    <cellStyle name="40% - Accent2 9 2 3 2 4 2" xfId="37701"/>
    <cellStyle name="40% - Accent2 9 2 3 2 4 2 2" xfId="53595"/>
    <cellStyle name="40% - Accent2 9 2 3 2 4 3" xfId="53594"/>
    <cellStyle name="40% - Accent2 9 2 3 2 5" xfId="18905"/>
    <cellStyle name="40% - Accent2 9 2 3 2 5 2" xfId="40484"/>
    <cellStyle name="40% - Accent2 9 2 3 2 5 3" xfId="53596"/>
    <cellStyle name="40% - Accent2 9 2 3 2 6" xfId="21688"/>
    <cellStyle name="40% - Accent2 9 2 3 2 6 2" xfId="43267"/>
    <cellStyle name="40% - Accent2 9 2 3 2 7" xfId="24543"/>
    <cellStyle name="40% - Accent2 9 2 3 2 7 2" xfId="46118"/>
    <cellStyle name="40% - Accent2 9 2 3 2 8" xfId="10890"/>
    <cellStyle name="40% - Accent2 9 2 3 2 8 2" xfId="32513"/>
    <cellStyle name="40% - Accent2 9 2 3 2 9" xfId="5627"/>
    <cellStyle name="40% - Accent2 9 2 3 3" xfId="3328"/>
    <cellStyle name="40% - Accent2 9 2 3 3 10" xfId="27669"/>
    <cellStyle name="40% - Accent2 9 2 3 3 11" xfId="53597"/>
    <cellStyle name="40% - Accent2 9 2 3 3 2" xfId="4928"/>
    <cellStyle name="40% - Accent2 9 2 3 3 2 10" xfId="53598"/>
    <cellStyle name="40% - Accent2 9 2 3 3 2 2" xfId="9477"/>
    <cellStyle name="40% - Accent2 9 2 3 3 2 2 2" xfId="15041"/>
    <cellStyle name="40% - Accent2 9 2 3 3 2 2 2 2" xfId="36653"/>
    <cellStyle name="40% - Accent2 9 2 3 3 2 2 3" xfId="31119"/>
    <cellStyle name="40% - Accent2 9 2 3 3 2 2 4" xfId="53599"/>
    <cellStyle name="40% - Accent2 9 2 3 3 2 3" xfId="17488"/>
    <cellStyle name="40% - Accent2 9 2 3 3 2 3 2" xfId="39081"/>
    <cellStyle name="40% - Accent2 9 2 3 3 2 4" xfId="20285"/>
    <cellStyle name="40% - Accent2 9 2 3 3 2 4 2" xfId="41864"/>
    <cellStyle name="40% - Accent2 9 2 3 3 2 5" xfId="23070"/>
    <cellStyle name="40% - Accent2 9 2 3 3 2 5 2" xfId="44647"/>
    <cellStyle name="40% - Accent2 9 2 3 3 2 6" xfId="25923"/>
    <cellStyle name="40% - Accent2 9 2 3 3 2 6 2" xfId="47498"/>
    <cellStyle name="40% - Accent2 9 2 3 3 2 7" xfId="12270"/>
    <cellStyle name="40% - Accent2 9 2 3 3 2 7 2" xfId="33893"/>
    <cellStyle name="40% - Accent2 9 2 3 3 2 8" xfId="7058"/>
    <cellStyle name="40% - Accent2 9 2 3 3 2 9" xfId="28704"/>
    <cellStyle name="40% - Accent2 9 2 3 3 3" xfId="8442"/>
    <cellStyle name="40% - Accent2 9 2 3 3 3 2" xfId="14006"/>
    <cellStyle name="40% - Accent2 9 2 3 3 3 2 2" xfId="35618"/>
    <cellStyle name="40% - Accent2 9 2 3 3 3 2 3" xfId="53601"/>
    <cellStyle name="40% - Accent2 9 2 3 3 3 3" xfId="30084"/>
    <cellStyle name="40% - Accent2 9 2 3 3 3 4" xfId="53600"/>
    <cellStyle name="40% - Accent2 9 2 3 3 4" xfId="16453"/>
    <cellStyle name="40% - Accent2 9 2 3 3 4 2" xfId="38046"/>
    <cellStyle name="40% - Accent2 9 2 3 3 4 3" xfId="53602"/>
    <cellStyle name="40% - Accent2 9 2 3 3 5" xfId="19250"/>
    <cellStyle name="40% - Accent2 9 2 3 3 5 2" xfId="40829"/>
    <cellStyle name="40% - Accent2 9 2 3 3 6" xfId="22035"/>
    <cellStyle name="40% - Accent2 9 2 3 3 6 2" xfId="43612"/>
    <cellStyle name="40% - Accent2 9 2 3 3 7" xfId="24888"/>
    <cellStyle name="40% - Accent2 9 2 3 3 7 2" xfId="46463"/>
    <cellStyle name="40% - Accent2 9 2 3 3 8" xfId="11235"/>
    <cellStyle name="40% - Accent2 9 2 3 3 8 2" xfId="32858"/>
    <cellStyle name="40% - Accent2 9 2 3 3 9" xfId="5972"/>
    <cellStyle name="40% - Accent2 9 2 3 4" xfId="2456"/>
    <cellStyle name="40% - Accent2 9 2 3 4 10" xfId="53603"/>
    <cellStyle name="40% - Accent2 9 2 3 4 2" xfId="4190"/>
    <cellStyle name="40% - Accent2 9 2 3 4 2 2" xfId="14303"/>
    <cellStyle name="40% - Accent2 9 2 3 4 2 2 2" xfId="35915"/>
    <cellStyle name="40% - Accent2 9 2 3 4 2 3" xfId="8739"/>
    <cellStyle name="40% - Accent2 9 2 3 4 2 4" xfId="30381"/>
    <cellStyle name="40% - Accent2 9 2 3 4 2 5" xfId="53604"/>
    <cellStyle name="40% - Accent2 9 2 3 4 3" xfId="16750"/>
    <cellStyle name="40% - Accent2 9 2 3 4 3 2" xfId="38343"/>
    <cellStyle name="40% - Accent2 9 2 3 4 4" xfId="19547"/>
    <cellStyle name="40% - Accent2 9 2 3 4 4 2" xfId="41126"/>
    <cellStyle name="40% - Accent2 9 2 3 4 5" xfId="22332"/>
    <cellStyle name="40% - Accent2 9 2 3 4 5 2" xfId="43909"/>
    <cellStyle name="40% - Accent2 9 2 3 4 6" xfId="25185"/>
    <cellStyle name="40% - Accent2 9 2 3 4 6 2" xfId="46760"/>
    <cellStyle name="40% - Accent2 9 2 3 4 7" xfId="11532"/>
    <cellStyle name="40% - Accent2 9 2 3 4 7 2" xfId="33155"/>
    <cellStyle name="40% - Accent2 9 2 3 4 8" xfId="6269"/>
    <cellStyle name="40% - Accent2 9 2 3 4 9" xfId="27966"/>
    <cellStyle name="40% - Accent2 9 2 3 5" xfId="3648"/>
    <cellStyle name="40% - Accent2 9 2 3 5 10" xfId="53605"/>
    <cellStyle name="40% - Accent2 9 2 3 5 2" xfId="9824"/>
    <cellStyle name="40% - Accent2 9 2 3 5 2 2" xfId="15386"/>
    <cellStyle name="40% - Accent2 9 2 3 5 2 2 2" xfId="36998"/>
    <cellStyle name="40% - Accent2 9 2 3 5 2 3" xfId="31464"/>
    <cellStyle name="40% - Accent2 9 2 3 5 2 4" xfId="53606"/>
    <cellStyle name="40% - Accent2 9 2 3 5 3" xfId="17833"/>
    <cellStyle name="40% - Accent2 9 2 3 5 3 2" xfId="39426"/>
    <cellStyle name="40% - Accent2 9 2 3 5 4" xfId="20630"/>
    <cellStyle name="40% - Accent2 9 2 3 5 4 2" xfId="42209"/>
    <cellStyle name="40% - Accent2 9 2 3 5 5" xfId="23415"/>
    <cellStyle name="40% - Accent2 9 2 3 5 5 2" xfId="44992"/>
    <cellStyle name="40% - Accent2 9 2 3 5 6" xfId="26268"/>
    <cellStyle name="40% - Accent2 9 2 3 5 6 2" xfId="47843"/>
    <cellStyle name="40% - Accent2 9 2 3 5 7" xfId="12615"/>
    <cellStyle name="40% - Accent2 9 2 3 5 7 2" xfId="34238"/>
    <cellStyle name="40% - Accent2 9 2 3 5 8" xfId="7406"/>
    <cellStyle name="40% - Accent2 9 2 3 5 9" xfId="29049"/>
    <cellStyle name="40% - Accent2 9 2 3 6" xfId="7704"/>
    <cellStyle name="40% - Accent2 9 2 3 6 2" xfId="18178"/>
    <cellStyle name="40% - Accent2 9 2 3 6 2 2" xfId="39771"/>
    <cellStyle name="40% - Accent2 9 2 3 6 3" xfId="20975"/>
    <cellStyle name="40% - Accent2 9 2 3 6 3 2" xfId="42554"/>
    <cellStyle name="40% - Accent2 9 2 3 6 4" xfId="23760"/>
    <cellStyle name="40% - Accent2 9 2 3 6 4 2" xfId="45337"/>
    <cellStyle name="40% - Accent2 9 2 3 6 5" xfId="26613"/>
    <cellStyle name="40% - Accent2 9 2 3 6 5 2" xfId="48188"/>
    <cellStyle name="40% - Accent2 9 2 3 6 6" xfId="12970"/>
    <cellStyle name="40% - Accent2 9 2 3 6 6 2" xfId="34583"/>
    <cellStyle name="40% - Accent2 9 2 3 6 7" xfId="29346"/>
    <cellStyle name="40% - Accent2 9 2 3 6 8" xfId="53607"/>
    <cellStyle name="40% - Accent2 9 2 3 7" xfId="10543"/>
    <cellStyle name="40% - Accent2 9 2 3 7 2" xfId="32168"/>
    <cellStyle name="40% - Accent2 9 2 3 8" xfId="13268"/>
    <cellStyle name="40% - Accent2 9 2 3 8 2" xfId="34880"/>
    <cellStyle name="40% - Accent2 9 2 3 9" xfId="15762"/>
    <cellStyle name="40% - Accent2 9 2 3 9 2" xfId="37356"/>
    <cellStyle name="40% - Accent2 9 2 4" xfId="2720"/>
    <cellStyle name="40% - Accent2 9 2 4 10" xfId="27094"/>
    <cellStyle name="40% - Accent2 9 2 4 11" xfId="53608"/>
    <cellStyle name="40% - Accent2 9 2 4 2" xfId="4353"/>
    <cellStyle name="40% - Accent2 9 2 4 2 10" xfId="53609"/>
    <cellStyle name="40% - Accent2 9 2 4 2 2" xfId="8902"/>
    <cellStyle name="40% - Accent2 9 2 4 2 2 2" xfId="14466"/>
    <cellStyle name="40% - Accent2 9 2 4 2 2 2 2" xfId="36078"/>
    <cellStyle name="40% - Accent2 9 2 4 2 2 2 3" xfId="53611"/>
    <cellStyle name="40% - Accent2 9 2 4 2 2 3" xfId="30544"/>
    <cellStyle name="40% - Accent2 9 2 4 2 2 4" xfId="53610"/>
    <cellStyle name="40% - Accent2 9 2 4 2 3" xfId="16913"/>
    <cellStyle name="40% - Accent2 9 2 4 2 3 2" xfId="38506"/>
    <cellStyle name="40% - Accent2 9 2 4 2 3 2 2" xfId="53613"/>
    <cellStyle name="40% - Accent2 9 2 4 2 3 3" xfId="53612"/>
    <cellStyle name="40% - Accent2 9 2 4 2 4" xfId="19710"/>
    <cellStyle name="40% - Accent2 9 2 4 2 4 2" xfId="41289"/>
    <cellStyle name="40% - Accent2 9 2 4 2 4 3" xfId="53614"/>
    <cellStyle name="40% - Accent2 9 2 4 2 5" xfId="22495"/>
    <cellStyle name="40% - Accent2 9 2 4 2 5 2" xfId="44072"/>
    <cellStyle name="40% - Accent2 9 2 4 2 6" xfId="25348"/>
    <cellStyle name="40% - Accent2 9 2 4 2 6 2" xfId="46923"/>
    <cellStyle name="40% - Accent2 9 2 4 2 7" xfId="11695"/>
    <cellStyle name="40% - Accent2 9 2 4 2 7 2" xfId="33318"/>
    <cellStyle name="40% - Accent2 9 2 4 2 8" xfId="6481"/>
    <cellStyle name="40% - Accent2 9 2 4 2 9" xfId="28129"/>
    <cellStyle name="40% - Accent2 9 2 4 3" xfId="7867"/>
    <cellStyle name="40% - Accent2 9 2 4 3 2" xfId="13431"/>
    <cellStyle name="40% - Accent2 9 2 4 3 2 2" xfId="35043"/>
    <cellStyle name="40% - Accent2 9 2 4 3 2 3" xfId="53616"/>
    <cellStyle name="40% - Accent2 9 2 4 3 3" xfId="29509"/>
    <cellStyle name="40% - Accent2 9 2 4 3 4" xfId="53615"/>
    <cellStyle name="40% - Accent2 9 2 4 4" xfId="15878"/>
    <cellStyle name="40% - Accent2 9 2 4 4 2" xfId="37471"/>
    <cellStyle name="40% - Accent2 9 2 4 4 2 2" xfId="53618"/>
    <cellStyle name="40% - Accent2 9 2 4 4 3" xfId="53617"/>
    <cellStyle name="40% - Accent2 9 2 4 5" xfId="18675"/>
    <cellStyle name="40% - Accent2 9 2 4 5 2" xfId="40254"/>
    <cellStyle name="40% - Accent2 9 2 4 5 3" xfId="53619"/>
    <cellStyle name="40% - Accent2 9 2 4 6" xfId="21458"/>
    <cellStyle name="40% - Accent2 9 2 4 6 2" xfId="43037"/>
    <cellStyle name="40% - Accent2 9 2 4 7" xfId="24313"/>
    <cellStyle name="40% - Accent2 9 2 4 7 2" xfId="45888"/>
    <cellStyle name="40% - Accent2 9 2 4 8" xfId="10660"/>
    <cellStyle name="40% - Accent2 9 2 4 8 2" xfId="32283"/>
    <cellStyle name="40% - Accent2 9 2 4 9" xfId="5397"/>
    <cellStyle name="40% - Accent2 9 2 5" xfId="3078"/>
    <cellStyle name="40% - Accent2 9 2 5 10" xfId="27439"/>
    <cellStyle name="40% - Accent2 9 2 5 11" xfId="53620"/>
    <cellStyle name="40% - Accent2 9 2 5 2" xfId="4698"/>
    <cellStyle name="40% - Accent2 9 2 5 2 10" xfId="53621"/>
    <cellStyle name="40% - Accent2 9 2 5 2 2" xfId="9247"/>
    <cellStyle name="40% - Accent2 9 2 5 2 2 2" xfId="14811"/>
    <cellStyle name="40% - Accent2 9 2 5 2 2 2 2" xfId="36423"/>
    <cellStyle name="40% - Accent2 9 2 5 2 2 3" xfId="30889"/>
    <cellStyle name="40% - Accent2 9 2 5 2 2 4" xfId="53622"/>
    <cellStyle name="40% - Accent2 9 2 5 2 3" xfId="17258"/>
    <cellStyle name="40% - Accent2 9 2 5 2 3 2" xfId="38851"/>
    <cellStyle name="40% - Accent2 9 2 5 2 4" xfId="20055"/>
    <cellStyle name="40% - Accent2 9 2 5 2 4 2" xfId="41634"/>
    <cellStyle name="40% - Accent2 9 2 5 2 5" xfId="22840"/>
    <cellStyle name="40% - Accent2 9 2 5 2 5 2" xfId="44417"/>
    <cellStyle name="40% - Accent2 9 2 5 2 6" xfId="25693"/>
    <cellStyle name="40% - Accent2 9 2 5 2 6 2" xfId="47268"/>
    <cellStyle name="40% - Accent2 9 2 5 2 7" xfId="12040"/>
    <cellStyle name="40% - Accent2 9 2 5 2 7 2" xfId="33663"/>
    <cellStyle name="40% - Accent2 9 2 5 2 8" xfId="6828"/>
    <cellStyle name="40% - Accent2 9 2 5 2 9" xfId="28474"/>
    <cellStyle name="40% - Accent2 9 2 5 3" xfId="8212"/>
    <cellStyle name="40% - Accent2 9 2 5 3 2" xfId="13776"/>
    <cellStyle name="40% - Accent2 9 2 5 3 2 2" xfId="35388"/>
    <cellStyle name="40% - Accent2 9 2 5 3 2 3" xfId="53624"/>
    <cellStyle name="40% - Accent2 9 2 5 3 3" xfId="29854"/>
    <cellStyle name="40% - Accent2 9 2 5 3 4" xfId="53623"/>
    <cellStyle name="40% - Accent2 9 2 5 4" xfId="16223"/>
    <cellStyle name="40% - Accent2 9 2 5 4 2" xfId="37816"/>
    <cellStyle name="40% - Accent2 9 2 5 4 3" xfId="53625"/>
    <cellStyle name="40% - Accent2 9 2 5 5" xfId="19020"/>
    <cellStyle name="40% - Accent2 9 2 5 5 2" xfId="40599"/>
    <cellStyle name="40% - Accent2 9 2 5 6" xfId="21805"/>
    <cellStyle name="40% - Accent2 9 2 5 6 2" xfId="43382"/>
    <cellStyle name="40% - Accent2 9 2 5 7" xfId="24658"/>
    <cellStyle name="40% - Accent2 9 2 5 7 2" xfId="46233"/>
    <cellStyle name="40% - Accent2 9 2 5 8" xfId="11005"/>
    <cellStyle name="40% - Accent2 9 2 5 8 2" xfId="32628"/>
    <cellStyle name="40% - Accent2 9 2 5 9" xfId="5742"/>
    <cellStyle name="40% - Accent2 9 2 6" xfId="2454"/>
    <cellStyle name="40% - Accent2 9 2 6 10" xfId="53626"/>
    <cellStyle name="40% - Accent2 9 2 6 2" xfId="4188"/>
    <cellStyle name="40% - Accent2 9 2 6 2 2" xfId="14301"/>
    <cellStyle name="40% - Accent2 9 2 6 2 2 2" xfId="35913"/>
    <cellStyle name="40% - Accent2 9 2 6 2 3" xfId="8737"/>
    <cellStyle name="40% - Accent2 9 2 6 2 4" xfId="30379"/>
    <cellStyle name="40% - Accent2 9 2 6 2 5" xfId="53627"/>
    <cellStyle name="40% - Accent2 9 2 6 3" xfId="16748"/>
    <cellStyle name="40% - Accent2 9 2 6 3 2" xfId="38341"/>
    <cellStyle name="40% - Accent2 9 2 6 4" xfId="19545"/>
    <cellStyle name="40% - Accent2 9 2 6 4 2" xfId="41124"/>
    <cellStyle name="40% - Accent2 9 2 6 5" xfId="22330"/>
    <cellStyle name="40% - Accent2 9 2 6 5 2" xfId="43907"/>
    <cellStyle name="40% - Accent2 9 2 6 6" xfId="25183"/>
    <cellStyle name="40% - Accent2 9 2 6 6 2" xfId="46758"/>
    <cellStyle name="40% - Accent2 9 2 6 7" xfId="11530"/>
    <cellStyle name="40% - Accent2 9 2 6 7 2" xfId="33153"/>
    <cellStyle name="40% - Accent2 9 2 6 8" xfId="6267"/>
    <cellStyle name="40% - Accent2 9 2 6 9" xfId="27964"/>
    <cellStyle name="40% - Accent2 9 2 7" xfId="3646"/>
    <cellStyle name="40% - Accent2 9 2 7 10" xfId="53628"/>
    <cellStyle name="40% - Accent2 9 2 7 2" xfId="9594"/>
    <cellStyle name="40% - Accent2 9 2 7 2 2" xfId="15156"/>
    <cellStyle name="40% - Accent2 9 2 7 2 2 2" xfId="36768"/>
    <cellStyle name="40% - Accent2 9 2 7 2 3" xfId="31234"/>
    <cellStyle name="40% - Accent2 9 2 7 2 4" xfId="53629"/>
    <cellStyle name="40% - Accent2 9 2 7 3" xfId="17603"/>
    <cellStyle name="40% - Accent2 9 2 7 3 2" xfId="39196"/>
    <cellStyle name="40% - Accent2 9 2 7 4" xfId="20400"/>
    <cellStyle name="40% - Accent2 9 2 7 4 2" xfId="41979"/>
    <cellStyle name="40% - Accent2 9 2 7 5" xfId="23185"/>
    <cellStyle name="40% - Accent2 9 2 7 5 2" xfId="44762"/>
    <cellStyle name="40% - Accent2 9 2 7 6" xfId="26038"/>
    <cellStyle name="40% - Accent2 9 2 7 6 2" xfId="47613"/>
    <cellStyle name="40% - Accent2 9 2 7 7" xfId="12385"/>
    <cellStyle name="40% - Accent2 9 2 7 7 2" xfId="34008"/>
    <cellStyle name="40% - Accent2 9 2 7 8" xfId="7176"/>
    <cellStyle name="40% - Accent2 9 2 7 9" xfId="28819"/>
    <cellStyle name="40% - Accent2 9 2 8" xfId="7702"/>
    <cellStyle name="40% - Accent2 9 2 8 2" xfId="17948"/>
    <cellStyle name="40% - Accent2 9 2 8 2 2" xfId="39541"/>
    <cellStyle name="40% - Accent2 9 2 8 3" xfId="20745"/>
    <cellStyle name="40% - Accent2 9 2 8 3 2" xfId="42324"/>
    <cellStyle name="40% - Accent2 9 2 8 4" xfId="23530"/>
    <cellStyle name="40% - Accent2 9 2 8 4 2" xfId="45107"/>
    <cellStyle name="40% - Accent2 9 2 8 5" xfId="26383"/>
    <cellStyle name="40% - Accent2 9 2 8 5 2" xfId="47958"/>
    <cellStyle name="40% - Accent2 9 2 8 6" xfId="12740"/>
    <cellStyle name="40% - Accent2 9 2 8 6 2" xfId="34353"/>
    <cellStyle name="40% - Accent2 9 2 8 7" xfId="29344"/>
    <cellStyle name="40% - Accent2 9 2 8 8" xfId="53630"/>
    <cellStyle name="40% - Accent2 9 2 9" xfId="10313"/>
    <cellStyle name="40% - Accent2 9 2 9 2" xfId="31938"/>
    <cellStyle name="40% - Accent2 9 3" xfId="450"/>
    <cellStyle name="40% - Accent2 9 3 10" xfId="13269"/>
    <cellStyle name="40% - Accent2 9 3 10 2" xfId="34881"/>
    <cellStyle name="40% - Accent2 9 3 11" xfId="15559"/>
    <cellStyle name="40% - Accent2 9 3 11 2" xfId="37153"/>
    <cellStyle name="40% - Accent2 9 3 12" xfId="18357"/>
    <cellStyle name="40% - Accent2 9 3 12 2" xfId="39936"/>
    <cellStyle name="40% - Accent2 9 3 13" xfId="21140"/>
    <cellStyle name="40% - Accent2 9 3 13 2" xfId="42719"/>
    <cellStyle name="40% - Accent2 9 3 14" xfId="23995"/>
    <cellStyle name="40% - Accent2 9 3 14 2" xfId="45570"/>
    <cellStyle name="40% - Accent2 9 3 15" xfId="9968"/>
    <cellStyle name="40% - Accent2 9 3 15 2" xfId="31608"/>
    <cellStyle name="40% - Accent2 9 3 16" xfId="5230"/>
    <cellStyle name="40% - Accent2 9 3 17" xfId="26930"/>
    <cellStyle name="40% - Accent2 9 3 18" xfId="53631"/>
    <cellStyle name="40% - Accent2 9 3 2" xfId="451"/>
    <cellStyle name="40% - Accent2 9 3 2 10" xfId="18495"/>
    <cellStyle name="40% - Accent2 9 3 2 10 2" xfId="40074"/>
    <cellStyle name="40% - Accent2 9 3 2 11" xfId="21278"/>
    <cellStyle name="40% - Accent2 9 3 2 11 2" xfId="42857"/>
    <cellStyle name="40% - Accent2 9 3 2 12" xfId="24133"/>
    <cellStyle name="40% - Accent2 9 3 2 12 2" xfId="45708"/>
    <cellStyle name="40% - Accent2 9 3 2 13" xfId="10106"/>
    <cellStyle name="40% - Accent2 9 3 2 13 2" xfId="31746"/>
    <cellStyle name="40% - Accent2 9 3 2 14" xfId="5231"/>
    <cellStyle name="40% - Accent2 9 3 2 15" xfId="26931"/>
    <cellStyle name="40% - Accent2 9 3 2 16" xfId="53632"/>
    <cellStyle name="40% - Accent2 9 3 2 2" xfId="2885"/>
    <cellStyle name="40% - Accent2 9 3 2 2 10" xfId="27259"/>
    <cellStyle name="40% - Accent2 9 3 2 2 11" xfId="53633"/>
    <cellStyle name="40% - Accent2 9 3 2 2 2" xfId="4518"/>
    <cellStyle name="40% - Accent2 9 3 2 2 2 10" xfId="53634"/>
    <cellStyle name="40% - Accent2 9 3 2 2 2 2" xfId="9067"/>
    <cellStyle name="40% - Accent2 9 3 2 2 2 2 2" xfId="14631"/>
    <cellStyle name="40% - Accent2 9 3 2 2 2 2 2 2" xfId="36243"/>
    <cellStyle name="40% - Accent2 9 3 2 2 2 2 2 3" xfId="53636"/>
    <cellStyle name="40% - Accent2 9 3 2 2 2 2 3" xfId="30709"/>
    <cellStyle name="40% - Accent2 9 3 2 2 2 2 4" xfId="53635"/>
    <cellStyle name="40% - Accent2 9 3 2 2 2 3" xfId="17078"/>
    <cellStyle name="40% - Accent2 9 3 2 2 2 3 2" xfId="38671"/>
    <cellStyle name="40% - Accent2 9 3 2 2 2 3 2 2" xfId="53638"/>
    <cellStyle name="40% - Accent2 9 3 2 2 2 3 3" xfId="53637"/>
    <cellStyle name="40% - Accent2 9 3 2 2 2 4" xfId="19875"/>
    <cellStyle name="40% - Accent2 9 3 2 2 2 4 2" xfId="41454"/>
    <cellStyle name="40% - Accent2 9 3 2 2 2 4 3" xfId="53639"/>
    <cellStyle name="40% - Accent2 9 3 2 2 2 5" xfId="22660"/>
    <cellStyle name="40% - Accent2 9 3 2 2 2 5 2" xfId="44237"/>
    <cellStyle name="40% - Accent2 9 3 2 2 2 6" xfId="25513"/>
    <cellStyle name="40% - Accent2 9 3 2 2 2 6 2" xfId="47088"/>
    <cellStyle name="40% - Accent2 9 3 2 2 2 7" xfId="11860"/>
    <cellStyle name="40% - Accent2 9 3 2 2 2 7 2" xfId="33483"/>
    <cellStyle name="40% - Accent2 9 3 2 2 2 8" xfId="6646"/>
    <cellStyle name="40% - Accent2 9 3 2 2 2 9" xfId="28294"/>
    <cellStyle name="40% - Accent2 9 3 2 2 3" xfId="8032"/>
    <cellStyle name="40% - Accent2 9 3 2 2 3 2" xfId="13596"/>
    <cellStyle name="40% - Accent2 9 3 2 2 3 2 2" xfId="35208"/>
    <cellStyle name="40% - Accent2 9 3 2 2 3 2 3" xfId="53641"/>
    <cellStyle name="40% - Accent2 9 3 2 2 3 3" xfId="29674"/>
    <cellStyle name="40% - Accent2 9 3 2 2 3 4" xfId="53640"/>
    <cellStyle name="40% - Accent2 9 3 2 2 4" xfId="16043"/>
    <cellStyle name="40% - Accent2 9 3 2 2 4 2" xfId="37636"/>
    <cellStyle name="40% - Accent2 9 3 2 2 4 2 2" xfId="53643"/>
    <cellStyle name="40% - Accent2 9 3 2 2 4 3" xfId="53642"/>
    <cellStyle name="40% - Accent2 9 3 2 2 5" xfId="18840"/>
    <cellStyle name="40% - Accent2 9 3 2 2 5 2" xfId="40419"/>
    <cellStyle name="40% - Accent2 9 3 2 2 5 3" xfId="53644"/>
    <cellStyle name="40% - Accent2 9 3 2 2 6" xfId="21623"/>
    <cellStyle name="40% - Accent2 9 3 2 2 6 2" xfId="43202"/>
    <cellStyle name="40% - Accent2 9 3 2 2 7" xfId="24478"/>
    <cellStyle name="40% - Accent2 9 3 2 2 7 2" xfId="46053"/>
    <cellStyle name="40% - Accent2 9 3 2 2 8" xfId="10825"/>
    <cellStyle name="40% - Accent2 9 3 2 2 8 2" xfId="32448"/>
    <cellStyle name="40% - Accent2 9 3 2 2 9" xfId="5562"/>
    <cellStyle name="40% - Accent2 9 3 2 3" xfId="3263"/>
    <cellStyle name="40% - Accent2 9 3 2 3 10" xfId="27604"/>
    <cellStyle name="40% - Accent2 9 3 2 3 11" xfId="53645"/>
    <cellStyle name="40% - Accent2 9 3 2 3 2" xfId="4863"/>
    <cellStyle name="40% - Accent2 9 3 2 3 2 10" xfId="53646"/>
    <cellStyle name="40% - Accent2 9 3 2 3 2 2" xfId="9412"/>
    <cellStyle name="40% - Accent2 9 3 2 3 2 2 2" xfId="14976"/>
    <cellStyle name="40% - Accent2 9 3 2 3 2 2 2 2" xfId="36588"/>
    <cellStyle name="40% - Accent2 9 3 2 3 2 2 3" xfId="31054"/>
    <cellStyle name="40% - Accent2 9 3 2 3 2 2 4" xfId="53647"/>
    <cellStyle name="40% - Accent2 9 3 2 3 2 3" xfId="17423"/>
    <cellStyle name="40% - Accent2 9 3 2 3 2 3 2" xfId="39016"/>
    <cellStyle name="40% - Accent2 9 3 2 3 2 4" xfId="20220"/>
    <cellStyle name="40% - Accent2 9 3 2 3 2 4 2" xfId="41799"/>
    <cellStyle name="40% - Accent2 9 3 2 3 2 5" xfId="23005"/>
    <cellStyle name="40% - Accent2 9 3 2 3 2 5 2" xfId="44582"/>
    <cellStyle name="40% - Accent2 9 3 2 3 2 6" xfId="25858"/>
    <cellStyle name="40% - Accent2 9 3 2 3 2 6 2" xfId="47433"/>
    <cellStyle name="40% - Accent2 9 3 2 3 2 7" xfId="12205"/>
    <cellStyle name="40% - Accent2 9 3 2 3 2 7 2" xfId="33828"/>
    <cellStyle name="40% - Accent2 9 3 2 3 2 8" xfId="6993"/>
    <cellStyle name="40% - Accent2 9 3 2 3 2 9" xfId="28639"/>
    <cellStyle name="40% - Accent2 9 3 2 3 3" xfId="8377"/>
    <cellStyle name="40% - Accent2 9 3 2 3 3 2" xfId="13941"/>
    <cellStyle name="40% - Accent2 9 3 2 3 3 2 2" xfId="35553"/>
    <cellStyle name="40% - Accent2 9 3 2 3 3 2 3" xfId="53649"/>
    <cellStyle name="40% - Accent2 9 3 2 3 3 3" xfId="30019"/>
    <cellStyle name="40% - Accent2 9 3 2 3 3 4" xfId="53648"/>
    <cellStyle name="40% - Accent2 9 3 2 3 4" xfId="16388"/>
    <cellStyle name="40% - Accent2 9 3 2 3 4 2" xfId="37981"/>
    <cellStyle name="40% - Accent2 9 3 2 3 4 3" xfId="53650"/>
    <cellStyle name="40% - Accent2 9 3 2 3 5" xfId="19185"/>
    <cellStyle name="40% - Accent2 9 3 2 3 5 2" xfId="40764"/>
    <cellStyle name="40% - Accent2 9 3 2 3 6" xfId="21970"/>
    <cellStyle name="40% - Accent2 9 3 2 3 6 2" xfId="43547"/>
    <cellStyle name="40% - Accent2 9 3 2 3 7" xfId="24823"/>
    <cellStyle name="40% - Accent2 9 3 2 3 7 2" xfId="46398"/>
    <cellStyle name="40% - Accent2 9 3 2 3 8" xfId="11170"/>
    <cellStyle name="40% - Accent2 9 3 2 3 8 2" xfId="32793"/>
    <cellStyle name="40% - Accent2 9 3 2 3 9" xfId="5907"/>
    <cellStyle name="40% - Accent2 9 3 2 4" xfId="2458"/>
    <cellStyle name="40% - Accent2 9 3 2 4 10" xfId="53651"/>
    <cellStyle name="40% - Accent2 9 3 2 4 2" xfId="4192"/>
    <cellStyle name="40% - Accent2 9 3 2 4 2 2" xfId="14305"/>
    <cellStyle name="40% - Accent2 9 3 2 4 2 2 2" xfId="35917"/>
    <cellStyle name="40% - Accent2 9 3 2 4 2 3" xfId="8741"/>
    <cellStyle name="40% - Accent2 9 3 2 4 2 4" xfId="30383"/>
    <cellStyle name="40% - Accent2 9 3 2 4 2 5" xfId="53652"/>
    <cellStyle name="40% - Accent2 9 3 2 4 3" xfId="16752"/>
    <cellStyle name="40% - Accent2 9 3 2 4 3 2" xfId="38345"/>
    <cellStyle name="40% - Accent2 9 3 2 4 4" xfId="19549"/>
    <cellStyle name="40% - Accent2 9 3 2 4 4 2" xfId="41128"/>
    <cellStyle name="40% - Accent2 9 3 2 4 5" xfId="22334"/>
    <cellStyle name="40% - Accent2 9 3 2 4 5 2" xfId="43911"/>
    <cellStyle name="40% - Accent2 9 3 2 4 6" xfId="25187"/>
    <cellStyle name="40% - Accent2 9 3 2 4 6 2" xfId="46762"/>
    <cellStyle name="40% - Accent2 9 3 2 4 7" xfId="11534"/>
    <cellStyle name="40% - Accent2 9 3 2 4 7 2" xfId="33157"/>
    <cellStyle name="40% - Accent2 9 3 2 4 8" xfId="6271"/>
    <cellStyle name="40% - Accent2 9 3 2 4 9" xfId="27968"/>
    <cellStyle name="40% - Accent2 9 3 2 5" xfId="3650"/>
    <cellStyle name="40% - Accent2 9 3 2 5 10" xfId="53653"/>
    <cellStyle name="40% - Accent2 9 3 2 5 2" xfId="9759"/>
    <cellStyle name="40% - Accent2 9 3 2 5 2 2" xfId="15321"/>
    <cellStyle name="40% - Accent2 9 3 2 5 2 2 2" xfId="36933"/>
    <cellStyle name="40% - Accent2 9 3 2 5 2 3" xfId="31399"/>
    <cellStyle name="40% - Accent2 9 3 2 5 2 4" xfId="53654"/>
    <cellStyle name="40% - Accent2 9 3 2 5 3" xfId="17768"/>
    <cellStyle name="40% - Accent2 9 3 2 5 3 2" xfId="39361"/>
    <cellStyle name="40% - Accent2 9 3 2 5 4" xfId="20565"/>
    <cellStyle name="40% - Accent2 9 3 2 5 4 2" xfId="42144"/>
    <cellStyle name="40% - Accent2 9 3 2 5 5" xfId="23350"/>
    <cellStyle name="40% - Accent2 9 3 2 5 5 2" xfId="44927"/>
    <cellStyle name="40% - Accent2 9 3 2 5 6" xfId="26203"/>
    <cellStyle name="40% - Accent2 9 3 2 5 6 2" xfId="47778"/>
    <cellStyle name="40% - Accent2 9 3 2 5 7" xfId="12550"/>
    <cellStyle name="40% - Accent2 9 3 2 5 7 2" xfId="34173"/>
    <cellStyle name="40% - Accent2 9 3 2 5 8" xfId="7341"/>
    <cellStyle name="40% - Accent2 9 3 2 5 9" xfId="28984"/>
    <cellStyle name="40% - Accent2 9 3 2 6" xfId="7706"/>
    <cellStyle name="40% - Accent2 9 3 2 6 2" xfId="18113"/>
    <cellStyle name="40% - Accent2 9 3 2 6 2 2" xfId="39706"/>
    <cellStyle name="40% - Accent2 9 3 2 6 3" xfId="20910"/>
    <cellStyle name="40% - Accent2 9 3 2 6 3 2" xfId="42489"/>
    <cellStyle name="40% - Accent2 9 3 2 6 4" xfId="23695"/>
    <cellStyle name="40% - Accent2 9 3 2 6 4 2" xfId="45272"/>
    <cellStyle name="40% - Accent2 9 3 2 6 5" xfId="26548"/>
    <cellStyle name="40% - Accent2 9 3 2 6 5 2" xfId="48123"/>
    <cellStyle name="40% - Accent2 9 3 2 6 6" xfId="12905"/>
    <cellStyle name="40% - Accent2 9 3 2 6 6 2" xfId="34518"/>
    <cellStyle name="40% - Accent2 9 3 2 6 7" xfId="29348"/>
    <cellStyle name="40% - Accent2 9 3 2 6 8" xfId="53655"/>
    <cellStyle name="40% - Accent2 9 3 2 7" xfId="10478"/>
    <cellStyle name="40% - Accent2 9 3 2 7 2" xfId="32103"/>
    <cellStyle name="40% - Accent2 9 3 2 8" xfId="13270"/>
    <cellStyle name="40% - Accent2 9 3 2 8 2" xfId="34882"/>
    <cellStyle name="40% - Accent2 9 3 2 9" xfId="15697"/>
    <cellStyle name="40% - Accent2 9 3 2 9 2" xfId="37291"/>
    <cellStyle name="40% - Accent2 9 3 3" xfId="452"/>
    <cellStyle name="40% - Accent2 9 3 3 10" xfId="18587"/>
    <cellStyle name="40% - Accent2 9 3 3 10 2" xfId="40166"/>
    <cellStyle name="40% - Accent2 9 3 3 11" xfId="21370"/>
    <cellStyle name="40% - Accent2 9 3 3 11 2" xfId="42949"/>
    <cellStyle name="40% - Accent2 9 3 3 12" xfId="24225"/>
    <cellStyle name="40% - Accent2 9 3 3 12 2" xfId="45800"/>
    <cellStyle name="40% - Accent2 9 3 3 13" xfId="10198"/>
    <cellStyle name="40% - Accent2 9 3 3 13 2" xfId="31838"/>
    <cellStyle name="40% - Accent2 9 3 3 14" xfId="5232"/>
    <cellStyle name="40% - Accent2 9 3 3 15" xfId="26932"/>
    <cellStyle name="40% - Accent2 9 3 3 16" xfId="53656"/>
    <cellStyle name="40% - Accent2 9 3 3 2" xfId="2977"/>
    <cellStyle name="40% - Accent2 9 3 3 2 10" xfId="27351"/>
    <cellStyle name="40% - Accent2 9 3 3 2 11" xfId="53657"/>
    <cellStyle name="40% - Accent2 9 3 3 2 2" xfId="4610"/>
    <cellStyle name="40% - Accent2 9 3 3 2 2 10" xfId="53658"/>
    <cellStyle name="40% - Accent2 9 3 3 2 2 2" xfId="9159"/>
    <cellStyle name="40% - Accent2 9 3 3 2 2 2 2" xfId="14723"/>
    <cellStyle name="40% - Accent2 9 3 3 2 2 2 2 2" xfId="36335"/>
    <cellStyle name="40% - Accent2 9 3 3 2 2 2 3" xfId="30801"/>
    <cellStyle name="40% - Accent2 9 3 3 2 2 2 4" xfId="53659"/>
    <cellStyle name="40% - Accent2 9 3 3 2 2 3" xfId="17170"/>
    <cellStyle name="40% - Accent2 9 3 3 2 2 3 2" xfId="38763"/>
    <cellStyle name="40% - Accent2 9 3 3 2 2 4" xfId="19967"/>
    <cellStyle name="40% - Accent2 9 3 3 2 2 4 2" xfId="41546"/>
    <cellStyle name="40% - Accent2 9 3 3 2 2 5" xfId="22752"/>
    <cellStyle name="40% - Accent2 9 3 3 2 2 5 2" xfId="44329"/>
    <cellStyle name="40% - Accent2 9 3 3 2 2 6" xfId="25605"/>
    <cellStyle name="40% - Accent2 9 3 3 2 2 6 2" xfId="47180"/>
    <cellStyle name="40% - Accent2 9 3 3 2 2 7" xfId="11952"/>
    <cellStyle name="40% - Accent2 9 3 3 2 2 7 2" xfId="33575"/>
    <cellStyle name="40% - Accent2 9 3 3 2 2 8" xfId="6738"/>
    <cellStyle name="40% - Accent2 9 3 3 2 2 9" xfId="28386"/>
    <cellStyle name="40% - Accent2 9 3 3 2 3" xfId="8124"/>
    <cellStyle name="40% - Accent2 9 3 3 2 3 2" xfId="13688"/>
    <cellStyle name="40% - Accent2 9 3 3 2 3 2 2" xfId="35300"/>
    <cellStyle name="40% - Accent2 9 3 3 2 3 2 3" xfId="53661"/>
    <cellStyle name="40% - Accent2 9 3 3 2 3 3" xfId="29766"/>
    <cellStyle name="40% - Accent2 9 3 3 2 3 4" xfId="53660"/>
    <cellStyle name="40% - Accent2 9 3 3 2 4" xfId="16135"/>
    <cellStyle name="40% - Accent2 9 3 3 2 4 2" xfId="37728"/>
    <cellStyle name="40% - Accent2 9 3 3 2 4 3" xfId="53662"/>
    <cellStyle name="40% - Accent2 9 3 3 2 5" xfId="18932"/>
    <cellStyle name="40% - Accent2 9 3 3 2 5 2" xfId="40511"/>
    <cellStyle name="40% - Accent2 9 3 3 2 6" xfId="21715"/>
    <cellStyle name="40% - Accent2 9 3 3 2 6 2" xfId="43294"/>
    <cellStyle name="40% - Accent2 9 3 3 2 7" xfId="24570"/>
    <cellStyle name="40% - Accent2 9 3 3 2 7 2" xfId="46145"/>
    <cellStyle name="40% - Accent2 9 3 3 2 8" xfId="10917"/>
    <cellStyle name="40% - Accent2 9 3 3 2 8 2" xfId="32540"/>
    <cellStyle name="40% - Accent2 9 3 3 2 9" xfId="5654"/>
    <cellStyle name="40% - Accent2 9 3 3 3" xfId="3355"/>
    <cellStyle name="40% - Accent2 9 3 3 3 10" xfId="27696"/>
    <cellStyle name="40% - Accent2 9 3 3 3 11" xfId="53663"/>
    <cellStyle name="40% - Accent2 9 3 3 3 2" xfId="4955"/>
    <cellStyle name="40% - Accent2 9 3 3 3 2 10" xfId="53664"/>
    <cellStyle name="40% - Accent2 9 3 3 3 2 2" xfId="9504"/>
    <cellStyle name="40% - Accent2 9 3 3 3 2 2 2" xfId="15068"/>
    <cellStyle name="40% - Accent2 9 3 3 3 2 2 2 2" xfId="36680"/>
    <cellStyle name="40% - Accent2 9 3 3 3 2 2 3" xfId="31146"/>
    <cellStyle name="40% - Accent2 9 3 3 3 2 3" xfId="17515"/>
    <cellStyle name="40% - Accent2 9 3 3 3 2 3 2" xfId="39108"/>
    <cellStyle name="40% - Accent2 9 3 3 3 2 4" xfId="20312"/>
    <cellStyle name="40% - Accent2 9 3 3 3 2 4 2" xfId="41891"/>
    <cellStyle name="40% - Accent2 9 3 3 3 2 5" xfId="23097"/>
    <cellStyle name="40% - Accent2 9 3 3 3 2 5 2" xfId="44674"/>
    <cellStyle name="40% - Accent2 9 3 3 3 2 6" xfId="25950"/>
    <cellStyle name="40% - Accent2 9 3 3 3 2 6 2" xfId="47525"/>
    <cellStyle name="40% - Accent2 9 3 3 3 2 7" xfId="12297"/>
    <cellStyle name="40% - Accent2 9 3 3 3 2 7 2" xfId="33920"/>
    <cellStyle name="40% - Accent2 9 3 3 3 2 8" xfId="7085"/>
    <cellStyle name="40% - Accent2 9 3 3 3 2 9" xfId="28731"/>
    <cellStyle name="40% - Accent2 9 3 3 3 3" xfId="8469"/>
    <cellStyle name="40% - Accent2 9 3 3 3 3 2" xfId="14033"/>
    <cellStyle name="40% - Accent2 9 3 3 3 3 2 2" xfId="35645"/>
    <cellStyle name="40% - Accent2 9 3 3 3 3 3" xfId="30111"/>
    <cellStyle name="40% - Accent2 9 3 3 3 4" xfId="16480"/>
    <cellStyle name="40% - Accent2 9 3 3 3 4 2" xfId="38073"/>
    <cellStyle name="40% - Accent2 9 3 3 3 5" xfId="19277"/>
    <cellStyle name="40% - Accent2 9 3 3 3 5 2" xfId="40856"/>
    <cellStyle name="40% - Accent2 9 3 3 3 6" xfId="22062"/>
    <cellStyle name="40% - Accent2 9 3 3 3 6 2" xfId="43639"/>
    <cellStyle name="40% - Accent2 9 3 3 3 7" xfId="24915"/>
    <cellStyle name="40% - Accent2 9 3 3 3 7 2" xfId="46490"/>
    <cellStyle name="40% - Accent2 9 3 3 3 8" xfId="11262"/>
    <cellStyle name="40% - Accent2 9 3 3 3 8 2" xfId="32885"/>
    <cellStyle name="40% - Accent2 9 3 3 3 9" xfId="5999"/>
    <cellStyle name="40% - Accent2 9 3 3 4" xfId="2459"/>
    <cellStyle name="40% - Accent2 9 3 3 4 10" xfId="53665"/>
    <cellStyle name="40% - Accent2 9 3 3 4 2" xfId="4193"/>
    <cellStyle name="40% - Accent2 9 3 3 4 2 2" xfId="14306"/>
    <cellStyle name="40% - Accent2 9 3 3 4 2 2 2" xfId="35918"/>
    <cellStyle name="40% - Accent2 9 3 3 4 2 3" xfId="8742"/>
    <cellStyle name="40% - Accent2 9 3 3 4 2 4" xfId="30384"/>
    <cellStyle name="40% - Accent2 9 3 3 4 2 5" xfId="53666"/>
    <cellStyle name="40% - Accent2 9 3 3 4 3" xfId="16753"/>
    <cellStyle name="40% - Accent2 9 3 3 4 3 2" xfId="38346"/>
    <cellStyle name="40% - Accent2 9 3 3 4 4" xfId="19550"/>
    <cellStyle name="40% - Accent2 9 3 3 4 4 2" xfId="41129"/>
    <cellStyle name="40% - Accent2 9 3 3 4 5" xfId="22335"/>
    <cellStyle name="40% - Accent2 9 3 3 4 5 2" xfId="43912"/>
    <cellStyle name="40% - Accent2 9 3 3 4 6" xfId="25188"/>
    <cellStyle name="40% - Accent2 9 3 3 4 6 2" xfId="46763"/>
    <cellStyle name="40% - Accent2 9 3 3 4 7" xfId="11535"/>
    <cellStyle name="40% - Accent2 9 3 3 4 7 2" xfId="33158"/>
    <cellStyle name="40% - Accent2 9 3 3 4 8" xfId="6272"/>
    <cellStyle name="40% - Accent2 9 3 3 4 9" xfId="27969"/>
    <cellStyle name="40% - Accent2 9 3 3 5" xfId="3651"/>
    <cellStyle name="40% - Accent2 9 3 3 5 10" xfId="53667"/>
    <cellStyle name="40% - Accent2 9 3 3 5 2" xfId="9851"/>
    <cellStyle name="40% - Accent2 9 3 3 5 2 2" xfId="15413"/>
    <cellStyle name="40% - Accent2 9 3 3 5 2 2 2" xfId="37025"/>
    <cellStyle name="40% - Accent2 9 3 3 5 2 3" xfId="31491"/>
    <cellStyle name="40% - Accent2 9 3 3 5 3" xfId="17860"/>
    <cellStyle name="40% - Accent2 9 3 3 5 3 2" xfId="39453"/>
    <cellStyle name="40% - Accent2 9 3 3 5 4" xfId="20657"/>
    <cellStyle name="40% - Accent2 9 3 3 5 4 2" xfId="42236"/>
    <cellStyle name="40% - Accent2 9 3 3 5 5" xfId="23442"/>
    <cellStyle name="40% - Accent2 9 3 3 5 5 2" xfId="45019"/>
    <cellStyle name="40% - Accent2 9 3 3 5 6" xfId="26295"/>
    <cellStyle name="40% - Accent2 9 3 3 5 6 2" xfId="47870"/>
    <cellStyle name="40% - Accent2 9 3 3 5 7" xfId="12642"/>
    <cellStyle name="40% - Accent2 9 3 3 5 7 2" xfId="34265"/>
    <cellStyle name="40% - Accent2 9 3 3 5 8" xfId="7433"/>
    <cellStyle name="40% - Accent2 9 3 3 5 9" xfId="29076"/>
    <cellStyle name="40% - Accent2 9 3 3 6" xfId="7707"/>
    <cellStyle name="40% - Accent2 9 3 3 6 2" xfId="18205"/>
    <cellStyle name="40% - Accent2 9 3 3 6 2 2" xfId="39798"/>
    <cellStyle name="40% - Accent2 9 3 3 6 3" xfId="21002"/>
    <cellStyle name="40% - Accent2 9 3 3 6 3 2" xfId="42581"/>
    <cellStyle name="40% - Accent2 9 3 3 6 4" xfId="23787"/>
    <cellStyle name="40% - Accent2 9 3 3 6 4 2" xfId="45364"/>
    <cellStyle name="40% - Accent2 9 3 3 6 5" xfId="26640"/>
    <cellStyle name="40% - Accent2 9 3 3 6 5 2" xfId="48215"/>
    <cellStyle name="40% - Accent2 9 3 3 6 6" xfId="12997"/>
    <cellStyle name="40% - Accent2 9 3 3 6 6 2" xfId="34610"/>
    <cellStyle name="40% - Accent2 9 3 3 6 7" xfId="29349"/>
    <cellStyle name="40% - Accent2 9 3 3 7" xfId="10570"/>
    <cellStyle name="40% - Accent2 9 3 3 7 2" xfId="32195"/>
    <cellStyle name="40% - Accent2 9 3 3 8" xfId="13271"/>
    <cellStyle name="40% - Accent2 9 3 3 8 2" xfId="34883"/>
    <cellStyle name="40% - Accent2 9 3 3 9" xfId="15789"/>
    <cellStyle name="40% - Accent2 9 3 3 9 2" xfId="37383"/>
    <cellStyle name="40% - Accent2 9 3 4" xfId="2747"/>
    <cellStyle name="40% - Accent2 9 3 4 10" xfId="27121"/>
    <cellStyle name="40% - Accent2 9 3 4 11" xfId="53668"/>
    <cellStyle name="40% - Accent2 9 3 4 2" xfId="4380"/>
    <cellStyle name="40% - Accent2 9 3 4 2 10" xfId="53669"/>
    <cellStyle name="40% - Accent2 9 3 4 2 2" xfId="8929"/>
    <cellStyle name="40% - Accent2 9 3 4 2 2 2" xfId="14493"/>
    <cellStyle name="40% - Accent2 9 3 4 2 2 2 2" xfId="36105"/>
    <cellStyle name="40% - Accent2 9 3 4 2 2 3" xfId="30571"/>
    <cellStyle name="40% - Accent2 9 3 4 2 2 4" xfId="53670"/>
    <cellStyle name="40% - Accent2 9 3 4 2 3" xfId="16940"/>
    <cellStyle name="40% - Accent2 9 3 4 2 3 2" xfId="38533"/>
    <cellStyle name="40% - Accent2 9 3 4 2 4" xfId="19737"/>
    <cellStyle name="40% - Accent2 9 3 4 2 4 2" xfId="41316"/>
    <cellStyle name="40% - Accent2 9 3 4 2 5" xfId="22522"/>
    <cellStyle name="40% - Accent2 9 3 4 2 5 2" xfId="44099"/>
    <cellStyle name="40% - Accent2 9 3 4 2 6" xfId="25375"/>
    <cellStyle name="40% - Accent2 9 3 4 2 6 2" xfId="46950"/>
    <cellStyle name="40% - Accent2 9 3 4 2 7" xfId="11722"/>
    <cellStyle name="40% - Accent2 9 3 4 2 7 2" xfId="33345"/>
    <cellStyle name="40% - Accent2 9 3 4 2 8" xfId="6508"/>
    <cellStyle name="40% - Accent2 9 3 4 2 9" xfId="28156"/>
    <cellStyle name="40% - Accent2 9 3 4 3" xfId="7894"/>
    <cellStyle name="40% - Accent2 9 3 4 3 2" xfId="13458"/>
    <cellStyle name="40% - Accent2 9 3 4 3 2 2" xfId="35070"/>
    <cellStyle name="40% - Accent2 9 3 4 3 2 3" xfId="53672"/>
    <cellStyle name="40% - Accent2 9 3 4 3 3" xfId="29536"/>
    <cellStyle name="40% - Accent2 9 3 4 3 4" xfId="53671"/>
    <cellStyle name="40% - Accent2 9 3 4 4" xfId="15905"/>
    <cellStyle name="40% - Accent2 9 3 4 4 2" xfId="37498"/>
    <cellStyle name="40% - Accent2 9 3 4 4 3" xfId="53673"/>
    <cellStyle name="40% - Accent2 9 3 4 5" xfId="18702"/>
    <cellStyle name="40% - Accent2 9 3 4 5 2" xfId="40281"/>
    <cellStyle name="40% - Accent2 9 3 4 6" xfId="21485"/>
    <cellStyle name="40% - Accent2 9 3 4 6 2" xfId="43064"/>
    <cellStyle name="40% - Accent2 9 3 4 7" xfId="24340"/>
    <cellStyle name="40% - Accent2 9 3 4 7 2" xfId="45915"/>
    <cellStyle name="40% - Accent2 9 3 4 8" xfId="10687"/>
    <cellStyle name="40% - Accent2 9 3 4 8 2" xfId="32310"/>
    <cellStyle name="40% - Accent2 9 3 4 9" xfId="5424"/>
    <cellStyle name="40% - Accent2 9 3 5" xfId="3105"/>
    <cellStyle name="40% - Accent2 9 3 5 10" xfId="27466"/>
    <cellStyle name="40% - Accent2 9 3 5 11" xfId="53674"/>
    <cellStyle name="40% - Accent2 9 3 5 2" xfId="4725"/>
    <cellStyle name="40% - Accent2 9 3 5 2 10" xfId="53675"/>
    <cellStyle name="40% - Accent2 9 3 5 2 2" xfId="9274"/>
    <cellStyle name="40% - Accent2 9 3 5 2 2 2" xfId="14838"/>
    <cellStyle name="40% - Accent2 9 3 5 2 2 2 2" xfId="36450"/>
    <cellStyle name="40% - Accent2 9 3 5 2 2 3" xfId="30916"/>
    <cellStyle name="40% - Accent2 9 3 5 2 3" xfId="17285"/>
    <cellStyle name="40% - Accent2 9 3 5 2 3 2" xfId="38878"/>
    <cellStyle name="40% - Accent2 9 3 5 2 4" xfId="20082"/>
    <cellStyle name="40% - Accent2 9 3 5 2 4 2" xfId="41661"/>
    <cellStyle name="40% - Accent2 9 3 5 2 5" xfId="22867"/>
    <cellStyle name="40% - Accent2 9 3 5 2 5 2" xfId="44444"/>
    <cellStyle name="40% - Accent2 9 3 5 2 6" xfId="25720"/>
    <cellStyle name="40% - Accent2 9 3 5 2 6 2" xfId="47295"/>
    <cellStyle name="40% - Accent2 9 3 5 2 7" xfId="12067"/>
    <cellStyle name="40% - Accent2 9 3 5 2 7 2" xfId="33690"/>
    <cellStyle name="40% - Accent2 9 3 5 2 8" xfId="6855"/>
    <cellStyle name="40% - Accent2 9 3 5 2 9" xfId="28501"/>
    <cellStyle name="40% - Accent2 9 3 5 3" xfId="8239"/>
    <cellStyle name="40% - Accent2 9 3 5 3 2" xfId="13803"/>
    <cellStyle name="40% - Accent2 9 3 5 3 2 2" xfId="35415"/>
    <cellStyle name="40% - Accent2 9 3 5 3 3" xfId="29881"/>
    <cellStyle name="40% - Accent2 9 3 5 4" xfId="16250"/>
    <cellStyle name="40% - Accent2 9 3 5 4 2" xfId="37843"/>
    <cellStyle name="40% - Accent2 9 3 5 5" xfId="19047"/>
    <cellStyle name="40% - Accent2 9 3 5 5 2" xfId="40626"/>
    <cellStyle name="40% - Accent2 9 3 5 6" xfId="21832"/>
    <cellStyle name="40% - Accent2 9 3 5 6 2" xfId="43409"/>
    <cellStyle name="40% - Accent2 9 3 5 7" xfId="24685"/>
    <cellStyle name="40% - Accent2 9 3 5 7 2" xfId="46260"/>
    <cellStyle name="40% - Accent2 9 3 5 8" xfId="11032"/>
    <cellStyle name="40% - Accent2 9 3 5 8 2" xfId="32655"/>
    <cellStyle name="40% - Accent2 9 3 5 9" xfId="5769"/>
    <cellStyle name="40% - Accent2 9 3 6" xfId="2457"/>
    <cellStyle name="40% - Accent2 9 3 6 10" xfId="53676"/>
    <cellStyle name="40% - Accent2 9 3 6 2" xfId="4191"/>
    <cellStyle name="40% - Accent2 9 3 6 2 2" xfId="14304"/>
    <cellStyle name="40% - Accent2 9 3 6 2 2 2" xfId="35916"/>
    <cellStyle name="40% - Accent2 9 3 6 2 3" xfId="8740"/>
    <cellStyle name="40% - Accent2 9 3 6 2 4" xfId="30382"/>
    <cellStyle name="40% - Accent2 9 3 6 2 5" xfId="53677"/>
    <cellStyle name="40% - Accent2 9 3 6 3" xfId="16751"/>
    <cellStyle name="40% - Accent2 9 3 6 3 2" xfId="38344"/>
    <cellStyle name="40% - Accent2 9 3 6 4" xfId="19548"/>
    <cellStyle name="40% - Accent2 9 3 6 4 2" xfId="41127"/>
    <cellStyle name="40% - Accent2 9 3 6 5" xfId="22333"/>
    <cellStyle name="40% - Accent2 9 3 6 5 2" xfId="43910"/>
    <cellStyle name="40% - Accent2 9 3 6 6" xfId="25186"/>
    <cellStyle name="40% - Accent2 9 3 6 6 2" xfId="46761"/>
    <cellStyle name="40% - Accent2 9 3 6 7" xfId="11533"/>
    <cellStyle name="40% - Accent2 9 3 6 7 2" xfId="33156"/>
    <cellStyle name="40% - Accent2 9 3 6 8" xfId="6270"/>
    <cellStyle name="40% - Accent2 9 3 6 9" xfId="27967"/>
    <cellStyle name="40% - Accent2 9 3 7" xfId="3649"/>
    <cellStyle name="40% - Accent2 9 3 7 10" xfId="53678"/>
    <cellStyle name="40% - Accent2 9 3 7 2" xfId="9621"/>
    <cellStyle name="40% - Accent2 9 3 7 2 2" xfId="15183"/>
    <cellStyle name="40% - Accent2 9 3 7 2 2 2" xfId="36795"/>
    <cellStyle name="40% - Accent2 9 3 7 2 3" xfId="31261"/>
    <cellStyle name="40% - Accent2 9 3 7 3" xfId="17630"/>
    <cellStyle name="40% - Accent2 9 3 7 3 2" xfId="39223"/>
    <cellStyle name="40% - Accent2 9 3 7 4" xfId="20427"/>
    <cellStyle name="40% - Accent2 9 3 7 4 2" xfId="42006"/>
    <cellStyle name="40% - Accent2 9 3 7 5" xfId="23212"/>
    <cellStyle name="40% - Accent2 9 3 7 5 2" xfId="44789"/>
    <cellStyle name="40% - Accent2 9 3 7 6" xfId="26065"/>
    <cellStyle name="40% - Accent2 9 3 7 6 2" xfId="47640"/>
    <cellStyle name="40% - Accent2 9 3 7 7" xfId="12412"/>
    <cellStyle name="40% - Accent2 9 3 7 7 2" xfId="34035"/>
    <cellStyle name="40% - Accent2 9 3 7 8" xfId="7203"/>
    <cellStyle name="40% - Accent2 9 3 7 9" xfId="28846"/>
    <cellStyle name="40% - Accent2 9 3 8" xfId="7705"/>
    <cellStyle name="40% - Accent2 9 3 8 2" xfId="17975"/>
    <cellStyle name="40% - Accent2 9 3 8 2 2" xfId="39568"/>
    <cellStyle name="40% - Accent2 9 3 8 3" xfId="20772"/>
    <cellStyle name="40% - Accent2 9 3 8 3 2" xfId="42351"/>
    <cellStyle name="40% - Accent2 9 3 8 4" xfId="23557"/>
    <cellStyle name="40% - Accent2 9 3 8 4 2" xfId="45134"/>
    <cellStyle name="40% - Accent2 9 3 8 5" xfId="26410"/>
    <cellStyle name="40% - Accent2 9 3 8 5 2" xfId="47985"/>
    <cellStyle name="40% - Accent2 9 3 8 6" xfId="12767"/>
    <cellStyle name="40% - Accent2 9 3 8 6 2" xfId="34380"/>
    <cellStyle name="40% - Accent2 9 3 8 7" xfId="29347"/>
    <cellStyle name="40% - Accent2 9 3 9" xfId="10340"/>
    <cellStyle name="40% - Accent2 9 3 9 2" xfId="31965"/>
    <cellStyle name="40% - Accent2 9 4" xfId="453"/>
    <cellStyle name="40% - Accent2 9 4 10" xfId="13272"/>
    <cellStyle name="40% - Accent2 9 4 10 2" xfId="34884"/>
    <cellStyle name="40% - Accent2 9 4 11" xfId="15583"/>
    <cellStyle name="40% - Accent2 9 4 11 2" xfId="37177"/>
    <cellStyle name="40% - Accent2 9 4 12" xfId="18381"/>
    <cellStyle name="40% - Accent2 9 4 12 2" xfId="39960"/>
    <cellStyle name="40% - Accent2 9 4 13" xfId="21164"/>
    <cellStyle name="40% - Accent2 9 4 13 2" xfId="42743"/>
    <cellStyle name="40% - Accent2 9 4 14" xfId="24019"/>
    <cellStyle name="40% - Accent2 9 4 14 2" xfId="45594"/>
    <cellStyle name="40% - Accent2 9 4 15" xfId="9992"/>
    <cellStyle name="40% - Accent2 9 4 15 2" xfId="31632"/>
    <cellStyle name="40% - Accent2 9 4 16" xfId="5233"/>
    <cellStyle name="40% - Accent2 9 4 17" xfId="26933"/>
    <cellStyle name="40% - Accent2 9 4 18" xfId="53679"/>
    <cellStyle name="40% - Accent2 9 4 2" xfId="454"/>
    <cellStyle name="40% - Accent2 9 4 2 10" xfId="18519"/>
    <cellStyle name="40% - Accent2 9 4 2 10 2" xfId="40098"/>
    <cellStyle name="40% - Accent2 9 4 2 11" xfId="21302"/>
    <cellStyle name="40% - Accent2 9 4 2 11 2" xfId="42881"/>
    <cellStyle name="40% - Accent2 9 4 2 12" xfId="24157"/>
    <cellStyle name="40% - Accent2 9 4 2 12 2" xfId="45732"/>
    <cellStyle name="40% - Accent2 9 4 2 13" xfId="10130"/>
    <cellStyle name="40% - Accent2 9 4 2 13 2" xfId="31770"/>
    <cellStyle name="40% - Accent2 9 4 2 14" xfId="5234"/>
    <cellStyle name="40% - Accent2 9 4 2 15" xfId="26934"/>
    <cellStyle name="40% - Accent2 9 4 2 16" xfId="53680"/>
    <cellStyle name="40% - Accent2 9 4 2 2" xfId="2909"/>
    <cellStyle name="40% - Accent2 9 4 2 2 10" xfId="27283"/>
    <cellStyle name="40% - Accent2 9 4 2 2 11" xfId="53681"/>
    <cellStyle name="40% - Accent2 9 4 2 2 2" xfId="4542"/>
    <cellStyle name="40% - Accent2 9 4 2 2 2 10" xfId="53682"/>
    <cellStyle name="40% - Accent2 9 4 2 2 2 2" xfId="9091"/>
    <cellStyle name="40% - Accent2 9 4 2 2 2 2 2" xfId="14655"/>
    <cellStyle name="40% - Accent2 9 4 2 2 2 2 2 2" xfId="36267"/>
    <cellStyle name="40% - Accent2 9 4 2 2 2 2 3" xfId="30733"/>
    <cellStyle name="40% - Accent2 9 4 2 2 2 2 4" xfId="53683"/>
    <cellStyle name="40% - Accent2 9 4 2 2 2 3" xfId="17102"/>
    <cellStyle name="40% - Accent2 9 4 2 2 2 3 2" xfId="38695"/>
    <cellStyle name="40% - Accent2 9 4 2 2 2 4" xfId="19899"/>
    <cellStyle name="40% - Accent2 9 4 2 2 2 4 2" xfId="41478"/>
    <cellStyle name="40% - Accent2 9 4 2 2 2 5" xfId="22684"/>
    <cellStyle name="40% - Accent2 9 4 2 2 2 5 2" xfId="44261"/>
    <cellStyle name="40% - Accent2 9 4 2 2 2 6" xfId="25537"/>
    <cellStyle name="40% - Accent2 9 4 2 2 2 6 2" xfId="47112"/>
    <cellStyle name="40% - Accent2 9 4 2 2 2 7" xfId="11884"/>
    <cellStyle name="40% - Accent2 9 4 2 2 2 7 2" xfId="33507"/>
    <cellStyle name="40% - Accent2 9 4 2 2 2 8" xfId="6670"/>
    <cellStyle name="40% - Accent2 9 4 2 2 2 9" xfId="28318"/>
    <cellStyle name="40% - Accent2 9 4 2 2 3" xfId="8056"/>
    <cellStyle name="40% - Accent2 9 4 2 2 3 2" xfId="13620"/>
    <cellStyle name="40% - Accent2 9 4 2 2 3 2 2" xfId="35232"/>
    <cellStyle name="40% - Accent2 9 4 2 2 3 2 3" xfId="53685"/>
    <cellStyle name="40% - Accent2 9 4 2 2 3 3" xfId="29698"/>
    <cellStyle name="40% - Accent2 9 4 2 2 3 4" xfId="53684"/>
    <cellStyle name="40% - Accent2 9 4 2 2 4" xfId="16067"/>
    <cellStyle name="40% - Accent2 9 4 2 2 4 2" xfId="37660"/>
    <cellStyle name="40% - Accent2 9 4 2 2 4 3" xfId="53686"/>
    <cellStyle name="40% - Accent2 9 4 2 2 5" xfId="18864"/>
    <cellStyle name="40% - Accent2 9 4 2 2 5 2" xfId="40443"/>
    <cellStyle name="40% - Accent2 9 4 2 2 6" xfId="21647"/>
    <cellStyle name="40% - Accent2 9 4 2 2 6 2" xfId="43226"/>
    <cellStyle name="40% - Accent2 9 4 2 2 7" xfId="24502"/>
    <cellStyle name="40% - Accent2 9 4 2 2 7 2" xfId="46077"/>
    <cellStyle name="40% - Accent2 9 4 2 2 8" xfId="10849"/>
    <cellStyle name="40% - Accent2 9 4 2 2 8 2" xfId="32472"/>
    <cellStyle name="40% - Accent2 9 4 2 2 9" xfId="5586"/>
    <cellStyle name="40% - Accent2 9 4 2 3" xfId="3287"/>
    <cellStyle name="40% - Accent2 9 4 2 3 10" xfId="27628"/>
    <cellStyle name="40% - Accent2 9 4 2 3 11" xfId="53687"/>
    <cellStyle name="40% - Accent2 9 4 2 3 2" xfId="4887"/>
    <cellStyle name="40% - Accent2 9 4 2 3 2 10" xfId="53688"/>
    <cellStyle name="40% - Accent2 9 4 2 3 2 2" xfId="9436"/>
    <cellStyle name="40% - Accent2 9 4 2 3 2 2 2" xfId="15000"/>
    <cellStyle name="40% - Accent2 9 4 2 3 2 2 2 2" xfId="36612"/>
    <cellStyle name="40% - Accent2 9 4 2 3 2 2 3" xfId="31078"/>
    <cellStyle name="40% - Accent2 9 4 2 3 2 3" xfId="17447"/>
    <cellStyle name="40% - Accent2 9 4 2 3 2 3 2" xfId="39040"/>
    <cellStyle name="40% - Accent2 9 4 2 3 2 4" xfId="20244"/>
    <cellStyle name="40% - Accent2 9 4 2 3 2 4 2" xfId="41823"/>
    <cellStyle name="40% - Accent2 9 4 2 3 2 5" xfId="23029"/>
    <cellStyle name="40% - Accent2 9 4 2 3 2 5 2" xfId="44606"/>
    <cellStyle name="40% - Accent2 9 4 2 3 2 6" xfId="25882"/>
    <cellStyle name="40% - Accent2 9 4 2 3 2 6 2" xfId="47457"/>
    <cellStyle name="40% - Accent2 9 4 2 3 2 7" xfId="12229"/>
    <cellStyle name="40% - Accent2 9 4 2 3 2 7 2" xfId="33852"/>
    <cellStyle name="40% - Accent2 9 4 2 3 2 8" xfId="7017"/>
    <cellStyle name="40% - Accent2 9 4 2 3 2 9" xfId="28663"/>
    <cellStyle name="40% - Accent2 9 4 2 3 3" xfId="8401"/>
    <cellStyle name="40% - Accent2 9 4 2 3 3 2" xfId="13965"/>
    <cellStyle name="40% - Accent2 9 4 2 3 3 2 2" xfId="35577"/>
    <cellStyle name="40% - Accent2 9 4 2 3 3 3" xfId="30043"/>
    <cellStyle name="40% - Accent2 9 4 2 3 4" xfId="16412"/>
    <cellStyle name="40% - Accent2 9 4 2 3 4 2" xfId="38005"/>
    <cellStyle name="40% - Accent2 9 4 2 3 5" xfId="19209"/>
    <cellStyle name="40% - Accent2 9 4 2 3 5 2" xfId="40788"/>
    <cellStyle name="40% - Accent2 9 4 2 3 6" xfId="21994"/>
    <cellStyle name="40% - Accent2 9 4 2 3 6 2" xfId="43571"/>
    <cellStyle name="40% - Accent2 9 4 2 3 7" xfId="24847"/>
    <cellStyle name="40% - Accent2 9 4 2 3 7 2" xfId="46422"/>
    <cellStyle name="40% - Accent2 9 4 2 3 8" xfId="11194"/>
    <cellStyle name="40% - Accent2 9 4 2 3 8 2" xfId="32817"/>
    <cellStyle name="40% - Accent2 9 4 2 3 9" xfId="5931"/>
    <cellStyle name="40% - Accent2 9 4 2 4" xfId="2461"/>
    <cellStyle name="40% - Accent2 9 4 2 4 10" xfId="53689"/>
    <cellStyle name="40% - Accent2 9 4 2 4 2" xfId="4195"/>
    <cellStyle name="40% - Accent2 9 4 2 4 2 2" xfId="14308"/>
    <cellStyle name="40% - Accent2 9 4 2 4 2 2 2" xfId="35920"/>
    <cellStyle name="40% - Accent2 9 4 2 4 2 3" xfId="8744"/>
    <cellStyle name="40% - Accent2 9 4 2 4 2 4" xfId="30386"/>
    <cellStyle name="40% - Accent2 9 4 2 4 2 5" xfId="53690"/>
    <cellStyle name="40% - Accent2 9 4 2 4 3" xfId="16755"/>
    <cellStyle name="40% - Accent2 9 4 2 4 3 2" xfId="38348"/>
    <cellStyle name="40% - Accent2 9 4 2 4 4" xfId="19552"/>
    <cellStyle name="40% - Accent2 9 4 2 4 4 2" xfId="41131"/>
    <cellStyle name="40% - Accent2 9 4 2 4 5" xfId="22337"/>
    <cellStyle name="40% - Accent2 9 4 2 4 5 2" xfId="43914"/>
    <cellStyle name="40% - Accent2 9 4 2 4 6" xfId="25190"/>
    <cellStyle name="40% - Accent2 9 4 2 4 6 2" xfId="46765"/>
    <cellStyle name="40% - Accent2 9 4 2 4 7" xfId="11537"/>
    <cellStyle name="40% - Accent2 9 4 2 4 7 2" xfId="33160"/>
    <cellStyle name="40% - Accent2 9 4 2 4 8" xfId="6274"/>
    <cellStyle name="40% - Accent2 9 4 2 4 9" xfId="27971"/>
    <cellStyle name="40% - Accent2 9 4 2 5" xfId="3653"/>
    <cellStyle name="40% - Accent2 9 4 2 5 10" xfId="53691"/>
    <cellStyle name="40% - Accent2 9 4 2 5 2" xfId="9783"/>
    <cellStyle name="40% - Accent2 9 4 2 5 2 2" xfId="15345"/>
    <cellStyle name="40% - Accent2 9 4 2 5 2 2 2" xfId="36957"/>
    <cellStyle name="40% - Accent2 9 4 2 5 2 3" xfId="31423"/>
    <cellStyle name="40% - Accent2 9 4 2 5 3" xfId="17792"/>
    <cellStyle name="40% - Accent2 9 4 2 5 3 2" xfId="39385"/>
    <cellStyle name="40% - Accent2 9 4 2 5 4" xfId="20589"/>
    <cellStyle name="40% - Accent2 9 4 2 5 4 2" xfId="42168"/>
    <cellStyle name="40% - Accent2 9 4 2 5 5" xfId="23374"/>
    <cellStyle name="40% - Accent2 9 4 2 5 5 2" xfId="44951"/>
    <cellStyle name="40% - Accent2 9 4 2 5 6" xfId="26227"/>
    <cellStyle name="40% - Accent2 9 4 2 5 6 2" xfId="47802"/>
    <cellStyle name="40% - Accent2 9 4 2 5 7" xfId="12574"/>
    <cellStyle name="40% - Accent2 9 4 2 5 7 2" xfId="34197"/>
    <cellStyle name="40% - Accent2 9 4 2 5 8" xfId="7365"/>
    <cellStyle name="40% - Accent2 9 4 2 5 9" xfId="29008"/>
    <cellStyle name="40% - Accent2 9 4 2 6" xfId="7709"/>
    <cellStyle name="40% - Accent2 9 4 2 6 2" xfId="18137"/>
    <cellStyle name="40% - Accent2 9 4 2 6 2 2" xfId="39730"/>
    <cellStyle name="40% - Accent2 9 4 2 6 3" xfId="20934"/>
    <cellStyle name="40% - Accent2 9 4 2 6 3 2" xfId="42513"/>
    <cellStyle name="40% - Accent2 9 4 2 6 4" xfId="23719"/>
    <cellStyle name="40% - Accent2 9 4 2 6 4 2" xfId="45296"/>
    <cellStyle name="40% - Accent2 9 4 2 6 5" xfId="26572"/>
    <cellStyle name="40% - Accent2 9 4 2 6 5 2" xfId="48147"/>
    <cellStyle name="40% - Accent2 9 4 2 6 6" xfId="12929"/>
    <cellStyle name="40% - Accent2 9 4 2 6 6 2" xfId="34542"/>
    <cellStyle name="40% - Accent2 9 4 2 6 7" xfId="29351"/>
    <cellStyle name="40% - Accent2 9 4 2 7" xfId="10502"/>
    <cellStyle name="40% - Accent2 9 4 2 7 2" xfId="32127"/>
    <cellStyle name="40% - Accent2 9 4 2 8" xfId="13273"/>
    <cellStyle name="40% - Accent2 9 4 2 8 2" xfId="34885"/>
    <cellStyle name="40% - Accent2 9 4 2 9" xfId="15721"/>
    <cellStyle name="40% - Accent2 9 4 2 9 2" xfId="37315"/>
    <cellStyle name="40% - Accent2 9 4 3" xfId="455"/>
    <cellStyle name="40% - Accent2 9 4 3 10" xfId="18611"/>
    <cellStyle name="40% - Accent2 9 4 3 10 2" xfId="40190"/>
    <cellStyle name="40% - Accent2 9 4 3 11" xfId="21394"/>
    <cellStyle name="40% - Accent2 9 4 3 11 2" xfId="42973"/>
    <cellStyle name="40% - Accent2 9 4 3 12" xfId="24249"/>
    <cellStyle name="40% - Accent2 9 4 3 12 2" xfId="45824"/>
    <cellStyle name="40% - Accent2 9 4 3 13" xfId="10222"/>
    <cellStyle name="40% - Accent2 9 4 3 13 2" xfId="31862"/>
    <cellStyle name="40% - Accent2 9 4 3 14" xfId="5235"/>
    <cellStyle name="40% - Accent2 9 4 3 15" xfId="26935"/>
    <cellStyle name="40% - Accent2 9 4 3 16" xfId="53692"/>
    <cellStyle name="40% - Accent2 9 4 3 2" xfId="3001"/>
    <cellStyle name="40% - Accent2 9 4 3 2 10" xfId="27375"/>
    <cellStyle name="40% - Accent2 9 4 3 2 11" xfId="53693"/>
    <cellStyle name="40% - Accent2 9 4 3 2 2" xfId="4634"/>
    <cellStyle name="40% - Accent2 9 4 3 2 2 10" xfId="53694"/>
    <cellStyle name="40% - Accent2 9 4 3 2 2 2" xfId="9183"/>
    <cellStyle name="40% - Accent2 9 4 3 2 2 2 2" xfId="14747"/>
    <cellStyle name="40% - Accent2 9 4 3 2 2 2 2 2" xfId="36359"/>
    <cellStyle name="40% - Accent2 9 4 3 2 2 2 3" xfId="30825"/>
    <cellStyle name="40% - Accent2 9 4 3 2 2 3" xfId="17194"/>
    <cellStyle name="40% - Accent2 9 4 3 2 2 3 2" xfId="38787"/>
    <cellStyle name="40% - Accent2 9 4 3 2 2 4" xfId="19991"/>
    <cellStyle name="40% - Accent2 9 4 3 2 2 4 2" xfId="41570"/>
    <cellStyle name="40% - Accent2 9 4 3 2 2 5" xfId="22776"/>
    <cellStyle name="40% - Accent2 9 4 3 2 2 5 2" xfId="44353"/>
    <cellStyle name="40% - Accent2 9 4 3 2 2 6" xfId="25629"/>
    <cellStyle name="40% - Accent2 9 4 3 2 2 6 2" xfId="47204"/>
    <cellStyle name="40% - Accent2 9 4 3 2 2 7" xfId="11976"/>
    <cellStyle name="40% - Accent2 9 4 3 2 2 7 2" xfId="33599"/>
    <cellStyle name="40% - Accent2 9 4 3 2 2 8" xfId="6762"/>
    <cellStyle name="40% - Accent2 9 4 3 2 2 9" xfId="28410"/>
    <cellStyle name="40% - Accent2 9 4 3 2 3" xfId="8148"/>
    <cellStyle name="40% - Accent2 9 4 3 2 3 2" xfId="13712"/>
    <cellStyle name="40% - Accent2 9 4 3 2 3 2 2" xfId="35324"/>
    <cellStyle name="40% - Accent2 9 4 3 2 3 3" xfId="29790"/>
    <cellStyle name="40% - Accent2 9 4 3 2 4" xfId="16159"/>
    <cellStyle name="40% - Accent2 9 4 3 2 4 2" xfId="37752"/>
    <cellStyle name="40% - Accent2 9 4 3 2 5" xfId="18956"/>
    <cellStyle name="40% - Accent2 9 4 3 2 5 2" xfId="40535"/>
    <cellStyle name="40% - Accent2 9 4 3 2 6" xfId="21739"/>
    <cellStyle name="40% - Accent2 9 4 3 2 6 2" xfId="43318"/>
    <cellStyle name="40% - Accent2 9 4 3 2 7" xfId="24594"/>
    <cellStyle name="40% - Accent2 9 4 3 2 7 2" xfId="46169"/>
    <cellStyle name="40% - Accent2 9 4 3 2 8" xfId="10941"/>
    <cellStyle name="40% - Accent2 9 4 3 2 8 2" xfId="32564"/>
    <cellStyle name="40% - Accent2 9 4 3 2 9" xfId="5678"/>
    <cellStyle name="40% - Accent2 9 4 3 3" xfId="3379"/>
    <cellStyle name="40% - Accent2 9 4 3 3 10" xfId="27720"/>
    <cellStyle name="40% - Accent2 9 4 3 3 11" xfId="53695"/>
    <cellStyle name="40% - Accent2 9 4 3 3 2" xfId="4979"/>
    <cellStyle name="40% - Accent2 9 4 3 3 2 10" xfId="53696"/>
    <cellStyle name="40% - Accent2 9 4 3 3 2 2" xfId="9528"/>
    <cellStyle name="40% - Accent2 9 4 3 3 2 2 2" xfId="15092"/>
    <cellStyle name="40% - Accent2 9 4 3 3 2 2 2 2" xfId="36704"/>
    <cellStyle name="40% - Accent2 9 4 3 3 2 2 3" xfId="31170"/>
    <cellStyle name="40% - Accent2 9 4 3 3 2 3" xfId="17539"/>
    <cellStyle name="40% - Accent2 9 4 3 3 2 3 2" xfId="39132"/>
    <cellStyle name="40% - Accent2 9 4 3 3 2 4" xfId="20336"/>
    <cellStyle name="40% - Accent2 9 4 3 3 2 4 2" xfId="41915"/>
    <cellStyle name="40% - Accent2 9 4 3 3 2 5" xfId="23121"/>
    <cellStyle name="40% - Accent2 9 4 3 3 2 5 2" xfId="44698"/>
    <cellStyle name="40% - Accent2 9 4 3 3 2 6" xfId="25974"/>
    <cellStyle name="40% - Accent2 9 4 3 3 2 6 2" xfId="47549"/>
    <cellStyle name="40% - Accent2 9 4 3 3 2 7" xfId="12321"/>
    <cellStyle name="40% - Accent2 9 4 3 3 2 7 2" xfId="33944"/>
    <cellStyle name="40% - Accent2 9 4 3 3 2 8" xfId="7109"/>
    <cellStyle name="40% - Accent2 9 4 3 3 2 9" xfId="28755"/>
    <cellStyle name="40% - Accent2 9 4 3 3 3" xfId="8493"/>
    <cellStyle name="40% - Accent2 9 4 3 3 3 2" xfId="14057"/>
    <cellStyle name="40% - Accent2 9 4 3 3 3 2 2" xfId="35669"/>
    <cellStyle name="40% - Accent2 9 4 3 3 3 3" xfId="30135"/>
    <cellStyle name="40% - Accent2 9 4 3 3 4" xfId="16504"/>
    <cellStyle name="40% - Accent2 9 4 3 3 4 2" xfId="38097"/>
    <cellStyle name="40% - Accent2 9 4 3 3 5" xfId="19301"/>
    <cellStyle name="40% - Accent2 9 4 3 3 5 2" xfId="40880"/>
    <cellStyle name="40% - Accent2 9 4 3 3 6" xfId="22086"/>
    <cellStyle name="40% - Accent2 9 4 3 3 6 2" xfId="43663"/>
    <cellStyle name="40% - Accent2 9 4 3 3 7" xfId="24939"/>
    <cellStyle name="40% - Accent2 9 4 3 3 7 2" xfId="46514"/>
    <cellStyle name="40% - Accent2 9 4 3 3 8" xfId="11286"/>
    <cellStyle name="40% - Accent2 9 4 3 3 8 2" xfId="32909"/>
    <cellStyle name="40% - Accent2 9 4 3 3 9" xfId="6023"/>
    <cellStyle name="40% - Accent2 9 4 3 4" xfId="2462"/>
    <cellStyle name="40% - Accent2 9 4 3 4 10" xfId="53697"/>
    <cellStyle name="40% - Accent2 9 4 3 4 2" xfId="4196"/>
    <cellStyle name="40% - Accent2 9 4 3 4 2 2" xfId="14309"/>
    <cellStyle name="40% - Accent2 9 4 3 4 2 2 2" xfId="35921"/>
    <cellStyle name="40% - Accent2 9 4 3 4 2 3" xfId="8745"/>
    <cellStyle name="40% - Accent2 9 4 3 4 2 4" xfId="30387"/>
    <cellStyle name="40% - Accent2 9 4 3 4 3" xfId="16756"/>
    <cellStyle name="40% - Accent2 9 4 3 4 3 2" xfId="38349"/>
    <cellStyle name="40% - Accent2 9 4 3 4 4" xfId="19553"/>
    <cellStyle name="40% - Accent2 9 4 3 4 4 2" xfId="41132"/>
    <cellStyle name="40% - Accent2 9 4 3 4 5" xfId="22338"/>
    <cellStyle name="40% - Accent2 9 4 3 4 5 2" xfId="43915"/>
    <cellStyle name="40% - Accent2 9 4 3 4 6" xfId="25191"/>
    <cellStyle name="40% - Accent2 9 4 3 4 6 2" xfId="46766"/>
    <cellStyle name="40% - Accent2 9 4 3 4 7" xfId="11538"/>
    <cellStyle name="40% - Accent2 9 4 3 4 7 2" xfId="33161"/>
    <cellStyle name="40% - Accent2 9 4 3 4 8" xfId="6275"/>
    <cellStyle name="40% - Accent2 9 4 3 4 9" xfId="27972"/>
    <cellStyle name="40% - Accent2 9 4 3 5" xfId="3654"/>
    <cellStyle name="40% - Accent2 9 4 3 5 2" xfId="9875"/>
    <cellStyle name="40% - Accent2 9 4 3 5 2 2" xfId="15437"/>
    <cellStyle name="40% - Accent2 9 4 3 5 2 2 2" xfId="37049"/>
    <cellStyle name="40% - Accent2 9 4 3 5 2 3" xfId="31515"/>
    <cellStyle name="40% - Accent2 9 4 3 5 3" xfId="17884"/>
    <cellStyle name="40% - Accent2 9 4 3 5 3 2" xfId="39477"/>
    <cellStyle name="40% - Accent2 9 4 3 5 4" xfId="20681"/>
    <cellStyle name="40% - Accent2 9 4 3 5 4 2" xfId="42260"/>
    <cellStyle name="40% - Accent2 9 4 3 5 5" xfId="23466"/>
    <cellStyle name="40% - Accent2 9 4 3 5 5 2" xfId="45043"/>
    <cellStyle name="40% - Accent2 9 4 3 5 6" xfId="26319"/>
    <cellStyle name="40% - Accent2 9 4 3 5 6 2" xfId="47894"/>
    <cellStyle name="40% - Accent2 9 4 3 5 7" xfId="12666"/>
    <cellStyle name="40% - Accent2 9 4 3 5 7 2" xfId="34289"/>
    <cellStyle name="40% - Accent2 9 4 3 5 8" xfId="7457"/>
    <cellStyle name="40% - Accent2 9 4 3 5 9" xfId="29100"/>
    <cellStyle name="40% - Accent2 9 4 3 6" xfId="7710"/>
    <cellStyle name="40% - Accent2 9 4 3 6 2" xfId="18229"/>
    <cellStyle name="40% - Accent2 9 4 3 6 2 2" xfId="39822"/>
    <cellStyle name="40% - Accent2 9 4 3 6 3" xfId="21026"/>
    <cellStyle name="40% - Accent2 9 4 3 6 3 2" xfId="42605"/>
    <cellStyle name="40% - Accent2 9 4 3 6 4" xfId="23811"/>
    <cellStyle name="40% - Accent2 9 4 3 6 4 2" xfId="45388"/>
    <cellStyle name="40% - Accent2 9 4 3 6 5" xfId="26664"/>
    <cellStyle name="40% - Accent2 9 4 3 6 5 2" xfId="48239"/>
    <cellStyle name="40% - Accent2 9 4 3 6 6" xfId="13021"/>
    <cellStyle name="40% - Accent2 9 4 3 6 6 2" xfId="34634"/>
    <cellStyle name="40% - Accent2 9 4 3 6 7" xfId="29352"/>
    <cellStyle name="40% - Accent2 9 4 3 7" xfId="10594"/>
    <cellStyle name="40% - Accent2 9 4 3 7 2" xfId="32219"/>
    <cellStyle name="40% - Accent2 9 4 3 8" xfId="13274"/>
    <cellStyle name="40% - Accent2 9 4 3 8 2" xfId="34886"/>
    <cellStyle name="40% - Accent2 9 4 3 9" xfId="15813"/>
    <cellStyle name="40% - Accent2 9 4 3 9 2" xfId="37407"/>
    <cellStyle name="40% - Accent2 9 4 4" xfId="2771"/>
    <cellStyle name="40% - Accent2 9 4 4 10" xfId="27145"/>
    <cellStyle name="40% - Accent2 9 4 4 11" xfId="53698"/>
    <cellStyle name="40% - Accent2 9 4 4 2" xfId="4404"/>
    <cellStyle name="40% - Accent2 9 4 4 2 10" xfId="53699"/>
    <cellStyle name="40% - Accent2 9 4 4 2 2" xfId="8953"/>
    <cellStyle name="40% - Accent2 9 4 4 2 2 2" xfId="14517"/>
    <cellStyle name="40% - Accent2 9 4 4 2 2 2 2" xfId="36129"/>
    <cellStyle name="40% - Accent2 9 4 4 2 2 3" xfId="30595"/>
    <cellStyle name="40% - Accent2 9 4 4 2 3" xfId="16964"/>
    <cellStyle name="40% - Accent2 9 4 4 2 3 2" xfId="38557"/>
    <cellStyle name="40% - Accent2 9 4 4 2 4" xfId="19761"/>
    <cellStyle name="40% - Accent2 9 4 4 2 4 2" xfId="41340"/>
    <cellStyle name="40% - Accent2 9 4 4 2 5" xfId="22546"/>
    <cellStyle name="40% - Accent2 9 4 4 2 5 2" xfId="44123"/>
    <cellStyle name="40% - Accent2 9 4 4 2 6" xfId="25399"/>
    <cellStyle name="40% - Accent2 9 4 4 2 6 2" xfId="46974"/>
    <cellStyle name="40% - Accent2 9 4 4 2 7" xfId="11746"/>
    <cellStyle name="40% - Accent2 9 4 4 2 7 2" xfId="33369"/>
    <cellStyle name="40% - Accent2 9 4 4 2 8" xfId="6532"/>
    <cellStyle name="40% - Accent2 9 4 4 2 9" xfId="28180"/>
    <cellStyle name="40% - Accent2 9 4 4 3" xfId="7918"/>
    <cellStyle name="40% - Accent2 9 4 4 3 2" xfId="13482"/>
    <cellStyle name="40% - Accent2 9 4 4 3 2 2" xfId="35094"/>
    <cellStyle name="40% - Accent2 9 4 4 3 3" xfId="29560"/>
    <cellStyle name="40% - Accent2 9 4 4 4" xfId="15929"/>
    <cellStyle name="40% - Accent2 9 4 4 4 2" xfId="37522"/>
    <cellStyle name="40% - Accent2 9 4 4 5" xfId="18726"/>
    <cellStyle name="40% - Accent2 9 4 4 5 2" xfId="40305"/>
    <cellStyle name="40% - Accent2 9 4 4 6" xfId="21509"/>
    <cellStyle name="40% - Accent2 9 4 4 6 2" xfId="43088"/>
    <cellStyle name="40% - Accent2 9 4 4 7" xfId="24364"/>
    <cellStyle name="40% - Accent2 9 4 4 7 2" xfId="45939"/>
    <cellStyle name="40% - Accent2 9 4 4 8" xfId="10711"/>
    <cellStyle name="40% - Accent2 9 4 4 8 2" xfId="32334"/>
    <cellStyle name="40% - Accent2 9 4 4 9" xfId="5448"/>
    <cellStyle name="40% - Accent2 9 4 5" xfId="3129"/>
    <cellStyle name="40% - Accent2 9 4 5 10" xfId="27490"/>
    <cellStyle name="40% - Accent2 9 4 5 11" xfId="53700"/>
    <cellStyle name="40% - Accent2 9 4 5 2" xfId="4749"/>
    <cellStyle name="40% - Accent2 9 4 5 2 10" xfId="53701"/>
    <cellStyle name="40% - Accent2 9 4 5 2 2" xfId="9298"/>
    <cellStyle name="40% - Accent2 9 4 5 2 2 2" xfId="14862"/>
    <cellStyle name="40% - Accent2 9 4 5 2 2 2 2" xfId="36474"/>
    <cellStyle name="40% - Accent2 9 4 5 2 2 3" xfId="30940"/>
    <cellStyle name="40% - Accent2 9 4 5 2 3" xfId="17309"/>
    <cellStyle name="40% - Accent2 9 4 5 2 3 2" xfId="38902"/>
    <cellStyle name="40% - Accent2 9 4 5 2 4" xfId="20106"/>
    <cellStyle name="40% - Accent2 9 4 5 2 4 2" xfId="41685"/>
    <cellStyle name="40% - Accent2 9 4 5 2 5" xfId="22891"/>
    <cellStyle name="40% - Accent2 9 4 5 2 5 2" xfId="44468"/>
    <cellStyle name="40% - Accent2 9 4 5 2 6" xfId="25744"/>
    <cellStyle name="40% - Accent2 9 4 5 2 6 2" xfId="47319"/>
    <cellStyle name="40% - Accent2 9 4 5 2 7" xfId="12091"/>
    <cellStyle name="40% - Accent2 9 4 5 2 7 2" xfId="33714"/>
    <cellStyle name="40% - Accent2 9 4 5 2 8" xfId="6879"/>
    <cellStyle name="40% - Accent2 9 4 5 2 9" xfId="28525"/>
    <cellStyle name="40% - Accent2 9 4 5 3" xfId="8263"/>
    <cellStyle name="40% - Accent2 9 4 5 3 2" xfId="13827"/>
    <cellStyle name="40% - Accent2 9 4 5 3 2 2" xfId="35439"/>
    <cellStyle name="40% - Accent2 9 4 5 3 3" xfId="29905"/>
    <cellStyle name="40% - Accent2 9 4 5 4" xfId="16274"/>
    <cellStyle name="40% - Accent2 9 4 5 4 2" xfId="37867"/>
    <cellStyle name="40% - Accent2 9 4 5 5" xfId="19071"/>
    <cellStyle name="40% - Accent2 9 4 5 5 2" xfId="40650"/>
    <cellStyle name="40% - Accent2 9 4 5 6" xfId="21856"/>
    <cellStyle name="40% - Accent2 9 4 5 6 2" xfId="43433"/>
    <cellStyle name="40% - Accent2 9 4 5 7" xfId="24709"/>
    <cellStyle name="40% - Accent2 9 4 5 7 2" xfId="46284"/>
    <cellStyle name="40% - Accent2 9 4 5 8" xfId="11056"/>
    <cellStyle name="40% - Accent2 9 4 5 8 2" xfId="32679"/>
    <cellStyle name="40% - Accent2 9 4 5 9" xfId="5793"/>
    <cellStyle name="40% - Accent2 9 4 6" xfId="2460"/>
    <cellStyle name="40% - Accent2 9 4 6 10" xfId="53702"/>
    <cellStyle name="40% - Accent2 9 4 6 2" xfId="4194"/>
    <cellStyle name="40% - Accent2 9 4 6 2 2" xfId="14307"/>
    <cellStyle name="40% - Accent2 9 4 6 2 2 2" xfId="35919"/>
    <cellStyle name="40% - Accent2 9 4 6 2 3" xfId="8743"/>
    <cellStyle name="40% - Accent2 9 4 6 2 4" xfId="30385"/>
    <cellStyle name="40% - Accent2 9 4 6 3" xfId="16754"/>
    <cellStyle name="40% - Accent2 9 4 6 3 2" xfId="38347"/>
    <cellStyle name="40% - Accent2 9 4 6 4" xfId="19551"/>
    <cellStyle name="40% - Accent2 9 4 6 4 2" xfId="41130"/>
    <cellStyle name="40% - Accent2 9 4 6 5" xfId="22336"/>
    <cellStyle name="40% - Accent2 9 4 6 5 2" xfId="43913"/>
    <cellStyle name="40% - Accent2 9 4 6 6" xfId="25189"/>
    <cellStyle name="40% - Accent2 9 4 6 6 2" xfId="46764"/>
    <cellStyle name="40% - Accent2 9 4 6 7" xfId="11536"/>
    <cellStyle name="40% - Accent2 9 4 6 7 2" xfId="33159"/>
    <cellStyle name="40% - Accent2 9 4 6 8" xfId="6273"/>
    <cellStyle name="40% - Accent2 9 4 6 9" xfId="27970"/>
    <cellStyle name="40% - Accent2 9 4 7" xfId="3652"/>
    <cellStyle name="40% - Accent2 9 4 7 2" xfId="9645"/>
    <cellStyle name="40% - Accent2 9 4 7 2 2" xfId="15207"/>
    <cellStyle name="40% - Accent2 9 4 7 2 2 2" xfId="36819"/>
    <cellStyle name="40% - Accent2 9 4 7 2 3" xfId="31285"/>
    <cellStyle name="40% - Accent2 9 4 7 3" xfId="17654"/>
    <cellStyle name="40% - Accent2 9 4 7 3 2" xfId="39247"/>
    <cellStyle name="40% - Accent2 9 4 7 4" xfId="20451"/>
    <cellStyle name="40% - Accent2 9 4 7 4 2" xfId="42030"/>
    <cellStyle name="40% - Accent2 9 4 7 5" xfId="23236"/>
    <cellStyle name="40% - Accent2 9 4 7 5 2" xfId="44813"/>
    <cellStyle name="40% - Accent2 9 4 7 6" xfId="26089"/>
    <cellStyle name="40% - Accent2 9 4 7 6 2" xfId="47664"/>
    <cellStyle name="40% - Accent2 9 4 7 7" xfId="12436"/>
    <cellStyle name="40% - Accent2 9 4 7 7 2" xfId="34059"/>
    <cellStyle name="40% - Accent2 9 4 7 8" xfId="7227"/>
    <cellStyle name="40% - Accent2 9 4 7 9" xfId="28870"/>
    <cellStyle name="40% - Accent2 9 4 8" xfId="7708"/>
    <cellStyle name="40% - Accent2 9 4 8 2" xfId="17999"/>
    <cellStyle name="40% - Accent2 9 4 8 2 2" xfId="39592"/>
    <cellStyle name="40% - Accent2 9 4 8 3" xfId="20796"/>
    <cellStyle name="40% - Accent2 9 4 8 3 2" xfId="42375"/>
    <cellStyle name="40% - Accent2 9 4 8 4" xfId="23581"/>
    <cellStyle name="40% - Accent2 9 4 8 4 2" xfId="45158"/>
    <cellStyle name="40% - Accent2 9 4 8 5" xfId="26434"/>
    <cellStyle name="40% - Accent2 9 4 8 5 2" xfId="48009"/>
    <cellStyle name="40% - Accent2 9 4 8 6" xfId="12791"/>
    <cellStyle name="40% - Accent2 9 4 8 6 2" xfId="34404"/>
    <cellStyle name="40% - Accent2 9 4 8 7" xfId="29350"/>
    <cellStyle name="40% - Accent2 9 4 9" xfId="10364"/>
    <cellStyle name="40% - Accent2 9 4 9 2" xfId="31989"/>
    <cellStyle name="40% - Accent2 9 5" xfId="456"/>
    <cellStyle name="40% - Accent2 9 5 10" xfId="13275"/>
    <cellStyle name="40% - Accent2 9 5 10 2" xfId="34887"/>
    <cellStyle name="40% - Accent2 9 5 11" xfId="15607"/>
    <cellStyle name="40% - Accent2 9 5 11 2" xfId="37201"/>
    <cellStyle name="40% - Accent2 9 5 12" xfId="18405"/>
    <cellStyle name="40% - Accent2 9 5 12 2" xfId="39984"/>
    <cellStyle name="40% - Accent2 9 5 13" xfId="21188"/>
    <cellStyle name="40% - Accent2 9 5 13 2" xfId="42767"/>
    <cellStyle name="40% - Accent2 9 5 14" xfId="24043"/>
    <cellStyle name="40% - Accent2 9 5 14 2" xfId="45618"/>
    <cellStyle name="40% - Accent2 9 5 15" xfId="10016"/>
    <cellStyle name="40% - Accent2 9 5 15 2" xfId="31656"/>
    <cellStyle name="40% - Accent2 9 5 16" xfId="5236"/>
    <cellStyle name="40% - Accent2 9 5 17" xfId="26936"/>
    <cellStyle name="40% - Accent2 9 5 18" xfId="53703"/>
    <cellStyle name="40% - Accent2 9 5 2" xfId="457"/>
    <cellStyle name="40% - Accent2 9 5 2 10" xfId="18543"/>
    <cellStyle name="40% - Accent2 9 5 2 10 2" xfId="40122"/>
    <cellStyle name="40% - Accent2 9 5 2 11" xfId="21326"/>
    <cellStyle name="40% - Accent2 9 5 2 11 2" xfId="42905"/>
    <cellStyle name="40% - Accent2 9 5 2 12" xfId="24181"/>
    <cellStyle name="40% - Accent2 9 5 2 12 2" xfId="45756"/>
    <cellStyle name="40% - Accent2 9 5 2 13" xfId="10154"/>
    <cellStyle name="40% - Accent2 9 5 2 13 2" xfId="31794"/>
    <cellStyle name="40% - Accent2 9 5 2 14" xfId="5237"/>
    <cellStyle name="40% - Accent2 9 5 2 15" xfId="26937"/>
    <cellStyle name="40% - Accent2 9 5 2 16" xfId="53704"/>
    <cellStyle name="40% - Accent2 9 5 2 2" xfId="2933"/>
    <cellStyle name="40% - Accent2 9 5 2 2 10" xfId="27307"/>
    <cellStyle name="40% - Accent2 9 5 2 2 11" xfId="53705"/>
    <cellStyle name="40% - Accent2 9 5 2 2 2" xfId="4566"/>
    <cellStyle name="40% - Accent2 9 5 2 2 2 10" xfId="53706"/>
    <cellStyle name="40% - Accent2 9 5 2 2 2 2" xfId="9115"/>
    <cellStyle name="40% - Accent2 9 5 2 2 2 2 2" xfId="14679"/>
    <cellStyle name="40% - Accent2 9 5 2 2 2 2 2 2" xfId="36291"/>
    <cellStyle name="40% - Accent2 9 5 2 2 2 2 3" xfId="30757"/>
    <cellStyle name="40% - Accent2 9 5 2 2 2 3" xfId="17126"/>
    <cellStyle name="40% - Accent2 9 5 2 2 2 3 2" xfId="38719"/>
    <cellStyle name="40% - Accent2 9 5 2 2 2 4" xfId="19923"/>
    <cellStyle name="40% - Accent2 9 5 2 2 2 4 2" xfId="41502"/>
    <cellStyle name="40% - Accent2 9 5 2 2 2 5" xfId="22708"/>
    <cellStyle name="40% - Accent2 9 5 2 2 2 5 2" xfId="44285"/>
    <cellStyle name="40% - Accent2 9 5 2 2 2 6" xfId="25561"/>
    <cellStyle name="40% - Accent2 9 5 2 2 2 6 2" xfId="47136"/>
    <cellStyle name="40% - Accent2 9 5 2 2 2 7" xfId="11908"/>
    <cellStyle name="40% - Accent2 9 5 2 2 2 7 2" xfId="33531"/>
    <cellStyle name="40% - Accent2 9 5 2 2 2 8" xfId="6694"/>
    <cellStyle name="40% - Accent2 9 5 2 2 2 9" xfId="28342"/>
    <cellStyle name="40% - Accent2 9 5 2 2 3" xfId="8080"/>
    <cellStyle name="40% - Accent2 9 5 2 2 3 2" xfId="13644"/>
    <cellStyle name="40% - Accent2 9 5 2 2 3 2 2" xfId="35256"/>
    <cellStyle name="40% - Accent2 9 5 2 2 3 3" xfId="29722"/>
    <cellStyle name="40% - Accent2 9 5 2 2 4" xfId="16091"/>
    <cellStyle name="40% - Accent2 9 5 2 2 4 2" xfId="37684"/>
    <cellStyle name="40% - Accent2 9 5 2 2 5" xfId="18888"/>
    <cellStyle name="40% - Accent2 9 5 2 2 5 2" xfId="40467"/>
    <cellStyle name="40% - Accent2 9 5 2 2 6" xfId="21671"/>
    <cellStyle name="40% - Accent2 9 5 2 2 6 2" xfId="43250"/>
    <cellStyle name="40% - Accent2 9 5 2 2 7" xfId="24526"/>
    <cellStyle name="40% - Accent2 9 5 2 2 7 2" xfId="46101"/>
    <cellStyle name="40% - Accent2 9 5 2 2 8" xfId="10873"/>
    <cellStyle name="40% - Accent2 9 5 2 2 8 2" xfId="32496"/>
    <cellStyle name="40% - Accent2 9 5 2 2 9" xfId="5610"/>
    <cellStyle name="40% - Accent2 9 5 2 3" xfId="3311"/>
    <cellStyle name="40% - Accent2 9 5 2 3 10" xfId="27652"/>
    <cellStyle name="40% - Accent2 9 5 2 3 11" xfId="53707"/>
    <cellStyle name="40% - Accent2 9 5 2 3 2" xfId="4911"/>
    <cellStyle name="40% - Accent2 9 5 2 3 2 10" xfId="53708"/>
    <cellStyle name="40% - Accent2 9 5 2 3 2 2" xfId="9460"/>
    <cellStyle name="40% - Accent2 9 5 2 3 2 2 2" xfId="15024"/>
    <cellStyle name="40% - Accent2 9 5 2 3 2 2 2 2" xfId="36636"/>
    <cellStyle name="40% - Accent2 9 5 2 3 2 2 3" xfId="31102"/>
    <cellStyle name="40% - Accent2 9 5 2 3 2 3" xfId="17471"/>
    <cellStyle name="40% - Accent2 9 5 2 3 2 3 2" xfId="39064"/>
    <cellStyle name="40% - Accent2 9 5 2 3 2 4" xfId="20268"/>
    <cellStyle name="40% - Accent2 9 5 2 3 2 4 2" xfId="41847"/>
    <cellStyle name="40% - Accent2 9 5 2 3 2 5" xfId="23053"/>
    <cellStyle name="40% - Accent2 9 5 2 3 2 5 2" xfId="44630"/>
    <cellStyle name="40% - Accent2 9 5 2 3 2 6" xfId="25906"/>
    <cellStyle name="40% - Accent2 9 5 2 3 2 6 2" xfId="47481"/>
    <cellStyle name="40% - Accent2 9 5 2 3 2 7" xfId="12253"/>
    <cellStyle name="40% - Accent2 9 5 2 3 2 7 2" xfId="33876"/>
    <cellStyle name="40% - Accent2 9 5 2 3 2 8" xfId="7041"/>
    <cellStyle name="40% - Accent2 9 5 2 3 2 9" xfId="28687"/>
    <cellStyle name="40% - Accent2 9 5 2 3 3" xfId="8425"/>
    <cellStyle name="40% - Accent2 9 5 2 3 3 2" xfId="13989"/>
    <cellStyle name="40% - Accent2 9 5 2 3 3 2 2" xfId="35601"/>
    <cellStyle name="40% - Accent2 9 5 2 3 3 3" xfId="30067"/>
    <cellStyle name="40% - Accent2 9 5 2 3 4" xfId="16436"/>
    <cellStyle name="40% - Accent2 9 5 2 3 4 2" xfId="38029"/>
    <cellStyle name="40% - Accent2 9 5 2 3 5" xfId="19233"/>
    <cellStyle name="40% - Accent2 9 5 2 3 5 2" xfId="40812"/>
    <cellStyle name="40% - Accent2 9 5 2 3 6" xfId="22018"/>
    <cellStyle name="40% - Accent2 9 5 2 3 6 2" xfId="43595"/>
    <cellStyle name="40% - Accent2 9 5 2 3 7" xfId="24871"/>
    <cellStyle name="40% - Accent2 9 5 2 3 7 2" xfId="46446"/>
    <cellStyle name="40% - Accent2 9 5 2 3 8" xfId="11218"/>
    <cellStyle name="40% - Accent2 9 5 2 3 8 2" xfId="32841"/>
    <cellStyle name="40% - Accent2 9 5 2 3 9" xfId="5955"/>
    <cellStyle name="40% - Accent2 9 5 2 4" xfId="2464"/>
    <cellStyle name="40% - Accent2 9 5 2 4 10" xfId="53709"/>
    <cellStyle name="40% - Accent2 9 5 2 4 2" xfId="4198"/>
    <cellStyle name="40% - Accent2 9 5 2 4 2 2" xfId="14311"/>
    <cellStyle name="40% - Accent2 9 5 2 4 2 2 2" xfId="35923"/>
    <cellStyle name="40% - Accent2 9 5 2 4 2 3" xfId="8747"/>
    <cellStyle name="40% - Accent2 9 5 2 4 2 4" xfId="30389"/>
    <cellStyle name="40% - Accent2 9 5 2 4 3" xfId="16758"/>
    <cellStyle name="40% - Accent2 9 5 2 4 3 2" xfId="38351"/>
    <cellStyle name="40% - Accent2 9 5 2 4 4" xfId="19555"/>
    <cellStyle name="40% - Accent2 9 5 2 4 4 2" xfId="41134"/>
    <cellStyle name="40% - Accent2 9 5 2 4 5" xfId="22340"/>
    <cellStyle name="40% - Accent2 9 5 2 4 5 2" xfId="43917"/>
    <cellStyle name="40% - Accent2 9 5 2 4 6" xfId="25193"/>
    <cellStyle name="40% - Accent2 9 5 2 4 6 2" xfId="46768"/>
    <cellStyle name="40% - Accent2 9 5 2 4 7" xfId="11540"/>
    <cellStyle name="40% - Accent2 9 5 2 4 7 2" xfId="33163"/>
    <cellStyle name="40% - Accent2 9 5 2 4 8" xfId="6277"/>
    <cellStyle name="40% - Accent2 9 5 2 4 9" xfId="27974"/>
    <cellStyle name="40% - Accent2 9 5 2 5" xfId="3656"/>
    <cellStyle name="40% - Accent2 9 5 2 5 2" xfId="9807"/>
    <cellStyle name="40% - Accent2 9 5 2 5 2 2" xfId="15369"/>
    <cellStyle name="40% - Accent2 9 5 2 5 2 2 2" xfId="36981"/>
    <cellStyle name="40% - Accent2 9 5 2 5 2 3" xfId="31447"/>
    <cellStyle name="40% - Accent2 9 5 2 5 3" xfId="17816"/>
    <cellStyle name="40% - Accent2 9 5 2 5 3 2" xfId="39409"/>
    <cellStyle name="40% - Accent2 9 5 2 5 4" xfId="20613"/>
    <cellStyle name="40% - Accent2 9 5 2 5 4 2" xfId="42192"/>
    <cellStyle name="40% - Accent2 9 5 2 5 5" xfId="23398"/>
    <cellStyle name="40% - Accent2 9 5 2 5 5 2" xfId="44975"/>
    <cellStyle name="40% - Accent2 9 5 2 5 6" xfId="26251"/>
    <cellStyle name="40% - Accent2 9 5 2 5 6 2" xfId="47826"/>
    <cellStyle name="40% - Accent2 9 5 2 5 7" xfId="12598"/>
    <cellStyle name="40% - Accent2 9 5 2 5 7 2" xfId="34221"/>
    <cellStyle name="40% - Accent2 9 5 2 5 8" xfId="7389"/>
    <cellStyle name="40% - Accent2 9 5 2 5 9" xfId="29032"/>
    <cellStyle name="40% - Accent2 9 5 2 6" xfId="7712"/>
    <cellStyle name="40% - Accent2 9 5 2 6 2" xfId="18161"/>
    <cellStyle name="40% - Accent2 9 5 2 6 2 2" xfId="39754"/>
    <cellStyle name="40% - Accent2 9 5 2 6 3" xfId="20958"/>
    <cellStyle name="40% - Accent2 9 5 2 6 3 2" xfId="42537"/>
    <cellStyle name="40% - Accent2 9 5 2 6 4" xfId="23743"/>
    <cellStyle name="40% - Accent2 9 5 2 6 4 2" xfId="45320"/>
    <cellStyle name="40% - Accent2 9 5 2 6 5" xfId="26596"/>
    <cellStyle name="40% - Accent2 9 5 2 6 5 2" xfId="48171"/>
    <cellStyle name="40% - Accent2 9 5 2 6 6" xfId="12953"/>
    <cellStyle name="40% - Accent2 9 5 2 6 6 2" xfId="34566"/>
    <cellStyle name="40% - Accent2 9 5 2 6 7" xfId="29354"/>
    <cellStyle name="40% - Accent2 9 5 2 7" xfId="10526"/>
    <cellStyle name="40% - Accent2 9 5 2 7 2" xfId="32151"/>
    <cellStyle name="40% - Accent2 9 5 2 8" xfId="13276"/>
    <cellStyle name="40% - Accent2 9 5 2 8 2" xfId="34888"/>
    <cellStyle name="40% - Accent2 9 5 2 9" xfId="15745"/>
    <cellStyle name="40% - Accent2 9 5 2 9 2" xfId="37339"/>
    <cellStyle name="40% - Accent2 9 5 3" xfId="458"/>
    <cellStyle name="40% - Accent2 9 5 3 10" xfId="18635"/>
    <cellStyle name="40% - Accent2 9 5 3 10 2" xfId="40214"/>
    <cellStyle name="40% - Accent2 9 5 3 11" xfId="21418"/>
    <cellStyle name="40% - Accent2 9 5 3 11 2" xfId="42997"/>
    <cellStyle name="40% - Accent2 9 5 3 12" xfId="24273"/>
    <cellStyle name="40% - Accent2 9 5 3 12 2" xfId="45848"/>
    <cellStyle name="40% - Accent2 9 5 3 13" xfId="10246"/>
    <cellStyle name="40% - Accent2 9 5 3 13 2" xfId="31886"/>
    <cellStyle name="40% - Accent2 9 5 3 14" xfId="5238"/>
    <cellStyle name="40% - Accent2 9 5 3 15" xfId="26938"/>
    <cellStyle name="40% - Accent2 9 5 3 16" xfId="53710"/>
    <cellStyle name="40% - Accent2 9 5 3 2" xfId="3025"/>
    <cellStyle name="40% - Accent2 9 5 3 2 10" xfId="27399"/>
    <cellStyle name="40% - Accent2 9 5 3 2 11" xfId="53711"/>
    <cellStyle name="40% - Accent2 9 5 3 2 2" xfId="4658"/>
    <cellStyle name="40% - Accent2 9 5 3 2 2 2" xfId="9207"/>
    <cellStyle name="40% - Accent2 9 5 3 2 2 2 2" xfId="14771"/>
    <cellStyle name="40% - Accent2 9 5 3 2 2 2 2 2" xfId="36383"/>
    <cellStyle name="40% - Accent2 9 5 3 2 2 2 3" xfId="30849"/>
    <cellStyle name="40% - Accent2 9 5 3 2 2 3" xfId="17218"/>
    <cellStyle name="40% - Accent2 9 5 3 2 2 3 2" xfId="38811"/>
    <cellStyle name="40% - Accent2 9 5 3 2 2 4" xfId="20015"/>
    <cellStyle name="40% - Accent2 9 5 3 2 2 4 2" xfId="41594"/>
    <cellStyle name="40% - Accent2 9 5 3 2 2 5" xfId="22800"/>
    <cellStyle name="40% - Accent2 9 5 3 2 2 5 2" xfId="44377"/>
    <cellStyle name="40% - Accent2 9 5 3 2 2 6" xfId="25653"/>
    <cellStyle name="40% - Accent2 9 5 3 2 2 6 2" xfId="47228"/>
    <cellStyle name="40% - Accent2 9 5 3 2 2 7" xfId="12000"/>
    <cellStyle name="40% - Accent2 9 5 3 2 2 7 2" xfId="33623"/>
    <cellStyle name="40% - Accent2 9 5 3 2 2 8" xfId="6786"/>
    <cellStyle name="40% - Accent2 9 5 3 2 2 9" xfId="28434"/>
    <cellStyle name="40% - Accent2 9 5 3 2 3" xfId="8172"/>
    <cellStyle name="40% - Accent2 9 5 3 2 3 2" xfId="13736"/>
    <cellStyle name="40% - Accent2 9 5 3 2 3 2 2" xfId="35348"/>
    <cellStyle name="40% - Accent2 9 5 3 2 3 3" xfId="29814"/>
    <cellStyle name="40% - Accent2 9 5 3 2 4" xfId="16183"/>
    <cellStyle name="40% - Accent2 9 5 3 2 4 2" xfId="37776"/>
    <cellStyle name="40% - Accent2 9 5 3 2 5" xfId="18980"/>
    <cellStyle name="40% - Accent2 9 5 3 2 5 2" xfId="40559"/>
    <cellStyle name="40% - Accent2 9 5 3 2 6" xfId="21763"/>
    <cellStyle name="40% - Accent2 9 5 3 2 6 2" xfId="43342"/>
    <cellStyle name="40% - Accent2 9 5 3 2 7" xfId="24618"/>
    <cellStyle name="40% - Accent2 9 5 3 2 7 2" xfId="46193"/>
    <cellStyle name="40% - Accent2 9 5 3 2 8" xfId="10965"/>
    <cellStyle name="40% - Accent2 9 5 3 2 8 2" xfId="32588"/>
    <cellStyle name="40% - Accent2 9 5 3 2 9" xfId="5702"/>
    <cellStyle name="40% - Accent2 9 5 3 3" xfId="3403"/>
    <cellStyle name="40% - Accent2 9 5 3 3 10" xfId="27744"/>
    <cellStyle name="40% - Accent2 9 5 3 3 2" xfId="5003"/>
    <cellStyle name="40% - Accent2 9 5 3 3 2 2" xfId="9552"/>
    <cellStyle name="40% - Accent2 9 5 3 3 2 2 2" xfId="15116"/>
    <cellStyle name="40% - Accent2 9 5 3 3 2 2 2 2" xfId="36728"/>
    <cellStyle name="40% - Accent2 9 5 3 3 2 2 3" xfId="31194"/>
    <cellStyle name="40% - Accent2 9 5 3 3 2 3" xfId="17563"/>
    <cellStyle name="40% - Accent2 9 5 3 3 2 3 2" xfId="39156"/>
    <cellStyle name="40% - Accent2 9 5 3 3 2 4" xfId="20360"/>
    <cellStyle name="40% - Accent2 9 5 3 3 2 4 2" xfId="41939"/>
    <cellStyle name="40% - Accent2 9 5 3 3 2 5" xfId="23145"/>
    <cellStyle name="40% - Accent2 9 5 3 3 2 5 2" xfId="44722"/>
    <cellStyle name="40% - Accent2 9 5 3 3 2 6" xfId="25998"/>
    <cellStyle name="40% - Accent2 9 5 3 3 2 6 2" xfId="47573"/>
    <cellStyle name="40% - Accent2 9 5 3 3 2 7" xfId="12345"/>
    <cellStyle name="40% - Accent2 9 5 3 3 2 7 2" xfId="33968"/>
    <cellStyle name="40% - Accent2 9 5 3 3 2 8" xfId="7133"/>
    <cellStyle name="40% - Accent2 9 5 3 3 2 9" xfId="28779"/>
    <cellStyle name="40% - Accent2 9 5 3 3 3" xfId="8517"/>
    <cellStyle name="40% - Accent2 9 5 3 3 3 2" xfId="14081"/>
    <cellStyle name="40% - Accent2 9 5 3 3 3 2 2" xfId="35693"/>
    <cellStyle name="40% - Accent2 9 5 3 3 3 3" xfId="30159"/>
    <cellStyle name="40% - Accent2 9 5 3 3 4" xfId="16528"/>
    <cellStyle name="40% - Accent2 9 5 3 3 4 2" xfId="38121"/>
    <cellStyle name="40% - Accent2 9 5 3 3 5" xfId="19325"/>
    <cellStyle name="40% - Accent2 9 5 3 3 5 2" xfId="40904"/>
    <cellStyle name="40% - Accent2 9 5 3 3 6" xfId="22110"/>
    <cellStyle name="40% - Accent2 9 5 3 3 6 2" xfId="43687"/>
    <cellStyle name="40% - Accent2 9 5 3 3 7" xfId="24963"/>
    <cellStyle name="40% - Accent2 9 5 3 3 7 2" xfId="46538"/>
    <cellStyle name="40% - Accent2 9 5 3 3 8" xfId="11310"/>
    <cellStyle name="40% - Accent2 9 5 3 3 8 2" xfId="32933"/>
    <cellStyle name="40% - Accent2 9 5 3 3 9" xfId="6047"/>
    <cellStyle name="40% - Accent2 9 5 3 4" xfId="2465"/>
    <cellStyle name="40% - Accent2 9 5 3 4 2" xfId="4199"/>
    <cellStyle name="40% - Accent2 9 5 3 4 2 2" xfId="14312"/>
    <cellStyle name="40% - Accent2 9 5 3 4 2 2 2" xfId="35924"/>
    <cellStyle name="40% - Accent2 9 5 3 4 2 3" xfId="8748"/>
    <cellStyle name="40% - Accent2 9 5 3 4 2 4" xfId="30390"/>
    <cellStyle name="40% - Accent2 9 5 3 4 3" xfId="16759"/>
    <cellStyle name="40% - Accent2 9 5 3 4 3 2" xfId="38352"/>
    <cellStyle name="40% - Accent2 9 5 3 4 4" xfId="19556"/>
    <cellStyle name="40% - Accent2 9 5 3 4 4 2" xfId="41135"/>
    <cellStyle name="40% - Accent2 9 5 3 4 5" xfId="22341"/>
    <cellStyle name="40% - Accent2 9 5 3 4 5 2" xfId="43918"/>
    <cellStyle name="40% - Accent2 9 5 3 4 6" xfId="25194"/>
    <cellStyle name="40% - Accent2 9 5 3 4 6 2" xfId="46769"/>
    <cellStyle name="40% - Accent2 9 5 3 4 7" xfId="11541"/>
    <cellStyle name="40% - Accent2 9 5 3 4 7 2" xfId="33164"/>
    <cellStyle name="40% - Accent2 9 5 3 4 8" xfId="6278"/>
    <cellStyle name="40% - Accent2 9 5 3 4 9" xfId="27975"/>
    <cellStyle name="40% - Accent2 9 5 3 5" xfId="3657"/>
    <cellStyle name="40% - Accent2 9 5 3 5 2" xfId="9899"/>
    <cellStyle name="40% - Accent2 9 5 3 5 2 2" xfId="15461"/>
    <cellStyle name="40% - Accent2 9 5 3 5 2 2 2" xfId="37073"/>
    <cellStyle name="40% - Accent2 9 5 3 5 2 3" xfId="31539"/>
    <cellStyle name="40% - Accent2 9 5 3 5 3" xfId="17908"/>
    <cellStyle name="40% - Accent2 9 5 3 5 3 2" xfId="39501"/>
    <cellStyle name="40% - Accent2 9 5 3 5 4" xfId="20705"/>
    <cellStyle name="40% - Accent2 9 5 3 5 4 2" xfId="42284"/>
    <cellStyle name="40% - Accent2 9 5 3 5 5" xfId="23490"/>
    <cellStyle name="40% - Accent2 9 5 3 5 5 2" xfId="45067"/>
    <cellStyle name="40% - Accent2 9 5 3 5 6" xfId="26343"/>
    <cellStyle name="40% - Accent2 9 5 3 5 6 2" xfId="47918"/>
    <cellStyle name="40% - Accent2 9 5 3 5 7" xfId="12690"/>
    <cellStyle name="40% - Accent2 9 5 3 5 7 2" xfId="34313"/>
    <cellStyle name="40% - Accent2 9 5 3 5 8" xfId="7481"/>
    <cellStyle name="40% - Accent2 9 5 3 5 9" xfId="29124"/>
    <cellStyle name="40% - Accent2 9 5 3 6" xfId="7713"/>
    <cellStyle name="40% - Accent2 9 5 3 6 2" xfId="18253"/>
    <cellStyle name="40% - Accent2 9 5 3 6 2 2" xfId="39846"/>
    <cellStyle name="40% - Accent2 9 5 3 6 3" xfId="21050"/>
    <cellStyle name="40% - Accent2 9 5 3 6 3 2" xfId="42629"/>
    <cellStyle name="40% - Accent2 9 5 3 6 4" xfId="23835"/>
    <cellStyle name="40% - Accent2 9 5 3 6 4 2" xfId="45412"/>
    <cellStyle name="40% - Accent2 9 5 3 6 5" xfId="26688"/>
    <cellStyle name="40% - Accent2 9 5 3 6 5 2" xfId="48263"/>
    <cellStyle name="40% - Accent2 9 5 3 6 6" xfId="13045"/>
    <cellStyle name="40% - Accent2 9 5 3 6 6 2" xfId="34658"/>
    <cellStyle name="40% - Accent2 9 5 3 6 7" xfId="29355"/>
    <cellStyle name="40% - Accent2 9 5 3 7" xfId="10618"/>
    <cellStyle name="40% - Accent2 9 5 3 7 2" xfId="32243"/>
    <cellStyle name="40% - Accent2 9 5 3 8" xfId="13277"/>
    <cellStyle name="40% - Accent2 9 5 3 8 2" xfId="34889"/>
    <cellStyle name="40% - Accent2 9 5 3 9" xfId="15837"/>
    <cellStyle name="40% - Accent2 9 5 3 9 2" xfId="37431"/>
    <cellStyle name="40% - Accent2 9 5 4" xfId="2795"/>
    <cellStyle name="40% - Accent2 9 5 4 10" xfId="27169"/>
    <cellStyle name="40% - Accent2 9 5 4 11" xfId="53712"/>
    <cellStyle name="40% - Accent2 9 5 4 2" xfId="4428"/>
    <cellStyle name="40% - Accent2 9 5 4 2 10" xfId="53713"/>
    <cellStyle name="40% - Accent2 9 5 4 2 2" xfId="8977"/>
    <cellStyle name="40% - Accent2 9 5 4 2 2 2" xfId="14541"/>
    <cellStyle name="40% - Accent2 9 5 4 2 2 2 2" xfId="36153"/>
    <cellStyle name="40% - Accent2 9 5 4 2 2 3" xfId="30619"/>
    <cellStyle name="40% - Accent2 9 5 4 2 3" xfId="16988"/>
    <cellStyle name="40% - Accent2 9 5 4 2 3 2" xfId="38581"/>
    <cellStyle name="40% - Accent2 9 5 4 2 4" xfId="19785"/>
    <cellStyle name="40% - Accent2 9 5 4 2 4 2" xfId="41364"/>
    <cellStyle name="40% - Accent2 9 5 4 2 5" xfId="22570"/>
    <cellStyle name="40% - Accent2 9 5 4 2 5 2" xfId="44147"/>
    <cellStyle name="40% - Accent2 9 5 4 2 6" xfId="25423"/>
    <cellStyle name="40% - Accent2 9 5 4 2 6 2" xfId="46998"/>
    <cellStyle name="40% - Accent2 9 5 4 2 7" xfId="11770"/>
    <cellStyle name="40% - Accent2 9 5 4 2 7 2" xfId="33393"/>
    <cellStyle name="40% - Accent2 9 5 4 2 8" xfId="6556"/>
    <cellStyle name="40% - Accent2 9 5 4 2 9" xfId="28204"/>
    <cellStyle name="40% - Accent2 9 5 4 3" xfId="7942"/>
    <cellStyle name="40% - Accent2 9 5 4 3 2" xfId="13506"/>
    <cellStyle name="40% - Accent2 9 5 4 3 2 2" xfId="35118"/>
    <cellStyle name="40% - Accent2 9 5 4 3 3" xfId="29584"/>
    <cellStyle name="40% - Accent2 9 5 4 4" xfId="15953"/>
    <cellStyle name="40% - Accent2 9 5 4 4 2" xfId="37546"/>
    <cellStyle name="40% - Accent2 9 5 4 5" xfId="18750"/>
    <cellStyle name="40% - Accent2 9 5 4 5 2" xfId="40329"/>
    <cellStyle name="40% - Accent2 9 5 4 6" xfId="21533"/>
    <cellStyle name="40% - Accent2 9 5 4 6 2" xfId="43112"/>
    <cellStyle name="40% - Accent2 9 5 4 7" xfId="24388"/>
    <cellStyle name="40% - Accent2 9 5 4 7 2" xfId="45963"/>
    <cellStyle name="40% - Accent2 9 5 4 8" xfId="10735"/>
    <cellStyle name="40% - Accent2 9 5 4 8 2" xfId="32358"/>
    <cellStyle name="40% - Accent2 9 5 4 9" xfId="5472"/>
    <cellStyle name="40% - Accent2 9 5 5" xfId="3153"/>
    <cellStyle name="40% - Accent2 9 5 5 10" xfId="27514"/>
    <cellStyle name="40% - Accent2 9 5 5 11" xfId="53714"/>
    <cellStyle name="40% - Accent2 9 5 5 2" xfId="4773"/>
    <cellStyle name="40% - Accent2 9 5 5 2 2" xfId="9322"/>
    <cellStyle name="40% - Accent2 9 5 5 2 2 2" xfId="14886"/>
    <cellStyle name="40% - Accent2 9 5 5 2 2 2 2" xfId="36498"/>
    <cellStyle name="40% - Accent2 9 5 5 2 2 3" xfId="30964"/>
    <cellStyle name="40% - Accent2 9 5 5 2 3" xfId="17333"/>
    <cellStyle name="40% - Accent2 9 5 5 2 3 2" xfId="38926"/>
    <cellStyle name="40% - Accent2 9 5 5 2 4" xfId="20130"/>
    <cellStyle name="40% - Accent2 9 5 5 2 4 2" xfId="41709"/>
    <cellStyle name="40% - Accent2 9 5 5 2 5" xfId="22915"/>
    <cellStyle name="40% - Accent2 9 5 5 2 5 2" xfId="44492"/>
    <cellStyle name="40% - Accent2 9 5 5 2 6" xfId="25768"/>
    <cellStyle name="40% - Accent2 9 5 5 2 6 2" xfId="47343"/>
    <cellStyle name="40% - Accent2 9 5 5 2 7" xfId="12115"/>
    <cellStyle name="40% - Accent2 9 5 5 2 7 2" xfId="33738"/>
    <cellStyle name="40% - Accent2 9 5 5 2 8" xfId="6903"/>
    <cellStyle name="40% - Accent2 9 5 5 2 9" xfId="28549"/>
    <cellStyle name="40% - Accent2 9 5 5 3" xfId="8287"/>
    <cellStyle name="40% - Accent2 9 5 5 3 2" xfId="13851"/>
    <cellStyle name="40% - Accent2 9 5 5 3 2 2" xfId="35463"/>
    <cellStyle name="40% - Accent2 9 5 5 3 3" xfId="29929"/>
    <cellStyle name="40% - Accent2 9 5 5 4" xfId="16298"/>
    <cellStyle name="40% - Accent2 9 5 5 4 2" xfId="37891"/>
    <cellStyle name="40% - Accent2 9 5 5 5" xfId="19095"/>
    <cellStyle name="40% - Accent2 9 5 5 5 2" xfId="40674"/>
    <cellStyle name="40% - Accent2 9 5 5 6" xfId="21880"/>
    <cellStyle name="40% - Accent2 9 5 5 6 2" xfId="43457"/>
    <cellStyle name="40% - Accent2 9 5 5 7" xfId="24733"/>
    <cellStyle name="40% - Accent2 9 5 5 7 2" xfId="46308"/>
    <cellStyle name="40% - Accent2 9 5 5 8" xfId="11080"/>
    <cellStyle name="40% - Accent2 9 5 5 8 2" xfId="32703"/>
    <cellStyle name="40% - Accent2 9 5 5 9" xfId="5817"/>
    <cellStyle name="40% - Accent2 9 5 6" xfId="2463"/>
    <cellStyle name="40% - Accent2 9 5 6 2" xfId="4197"/>
    <cellStyle name="40% - Accent2 9 5 6 2 2" xfId="14310"/>
    <cellStyle name="40% - Accent2 9 5 6 2 2 2" xfId="35922"/>
    <cellStyle name="40% - Accent2 9 5 6 2 3" xfId="8746"/>
    <cellStyle name="40% - Accent2 9 5 6 2 4" xfId="30388"/>
    <cellStyle name="40% - Accent2 9 5 6 3" xfId="16757"/>
    <cellStyle name="40% - Accent2 9 5 6 3 2" xfId="38350"/>
    <cellStyle name="40% - Accent2 9 5 6 4" xfId="19554"/>
    <cellStyle name="40% - Accent2 9 5 6 4 2" xfId="41133"/>
    <cellStyle name="40% - Accent2 9 5 6 5" xfId="22339"/>
    <cellStyle name="40% - Accent2 9 5 6 5 2" xfId="43916"/>
    <cellStyle name="40% - Accent2 9 5 6 6" xfId="25192"/>
    <cellStyle name="40% - Accent2 9 5 6 6 2" xfId="46767"/>
    <cellStyle name="40% - Accent2 9 5 6 7" xfId="11539"/>
    <cellStyle name="40% - Accent2 9 5 6 7 2" xfId="33162"/>
    <cellStyle name="40% - Accent2 9 5 6 8" xfId="6276"/>
    <cellStyle name="40% - Accent2 9 5 6 9" xfId="27973"/>
    <cellStyle name="40% - Accent2 9 5 7" xfId="3655"/>
    <cellStyle name="40% - Accent2 9 5 7 2" xfId="9669"/>
    <cellStyle name="40% - Accent2 9 5 7 2 2" xfId="15231"/>
    <cellStyle name="40% - Accent2 9 5 7 2 2 2" xfId="36843"/>
    <cellStyle name="40% - Accent2 9 5 7 2 3" xfId="31309"/>
    <cellStyle name="40% - Accent2 9 5 7 3" xfId="17678"/>
    <cellStyle name="40% - Accent2 9 5 7 3 2" xfId="39271"/>
    <cellStyle name="40% - Accent2 9 5 7 4" xfId="20475"/>
    <cellStyle name="40% - Accent2 9 5 7 4 2" xfId="42054"/>
    <cellStyle name="40% - Accent2 9 5 7 5" xfId="23260"/>
    <cellStyle name="40% - Accent2 9 5 7 5 2" xfId="44837"/>
    <cellStyle name="40% - Accent2 9 5 7 6" xfId="26113"/>
    <cellStyle name="40% - Accent2 9 5 7 6 2" xfId="47688"/>
    <cellStyle name="40% - Accent2 9 5 7 7" xfId="12460"/>
    <cellStyle name="40% - Accent2 9 5 7 7 2" xfId="34083"/>
    <cellStyle name="40% - Accent2 9 5 7 8" xfId="7251"/>
    <cellStyle name="40% - Accent2 9 5 7 9" xfId="28894"/>
    <cellStyle name="40% - Accent2 9 5 8" xfId="7711"/>
    <cellStyle name="40% - Accent2 9 5 8 2" xfId="18023"/>
    <cellStyle name="40% - Accent2 9 5 8 2 2" xfId="39616"/>
    <cellStyle name="40% - Accent2 9 5 8 3" xfId="20820"/>
    <cellStyle name="40% - Accent2 9 5 8 3 2" xfId="42399"/>
    <cellStyle name="40% - Accent2 9 5 8 4" xfId="23605"/>
    <cellStyle name="40% - Accent2 9 5 8 4 2" xfId="45182"/>
    <cellStyle name="40% - Accent2 9 5 8 5" xfId="26458"/>
    <cellStyle name="40% - Accent2 9 5 8 5 2" xfId="48033"/>
    <cellStyle name="40% - Accent2 9 5 8 6" xfId="12815"/>
    <cellStyle name="40% - Accent2 9 5 8 6 2" xfId="34428"/>
    <cellStyle name="40% - Accent2 9 5 8 7" xfId="29353"/>
    <cellStyle name="40% - Accent2 9 5 9" xfId="10388"/>
    <cellStyle name="40% - Accent2 9 5 9 2" xfId="32013"/>
    <cellStyle name="40% - Accent2 9 6" xfId="53715"/>
    <cellStyle name="40% - Accent2 9 6 2" xfId="53716"/>
    <cellStyle name="40% - Accent2 9 6 2 2" xfId="53717"/>
    <cellStyle name="40% - Accent2 9 6 3" xfId="53718"/>
    <cellStyle name="40% - Accent2 9 6 3 2" xfId="53719"/>
    <cellStyle name="40% - Accent2 9 6 4" xfId="53720"/>
    <cellStyle name="40% - Accent2 9 7" xfId="53721"/>
    <cellStyle name="40% - Accent2 9 7 2" xfId="53722"/>
    <cellStyle name="40% - Accent2 9 8" xfId="53723"/>
    <cellStyle name="40% - Accent2 9 8 2" xfId="53724"/>
    <cellStyle name="40% - Accent2 9 9" xfId="53725"/>
    <cellStyle name="40% - Accent2 9 9 2" xfId="53726"/>
    <cellStyle name="40% - Accent3" xfId="459" builtinId="39" customBuiltin="1"/>
    <cellStyle name="40% - Accent3 10" xfId="460"/>
    <cellStyle name="40% - Accent3 10 10" xfId="53727"/>
    <cellStyle name="40% - Accent3 10 2" xfId="53728"/>
    <cellStyle name="40% - Accent3 10 2 2" xfId="53729"/>
    <cellStyle name="40% - Accent3 10 2 2 2" xfId="53730"/>
    <cellStyle name="40% - Accent3 10 2 2 2 2" xfId="53731"/>
    <cellStyle name="40% - Accent3 10 2 2 2 2 2" xfId="53732"/>
    <cellStyle name="40% - Accent3 10 2 2 2 2 2 2" xfId="53733"/>
    <cellStyle name="40% - Accent3 10 2 2 2 2 3" xfId="53734"/>
    <cellStyle name="40% - Accent3 10 2 2 2 2 3 2" xfId="53735"/>
    <cellStyle name="40% - Accent3 10 2 2 2 2 4" xfId="53736"/>
    <cellStyle name="40% - Accent3 10 2 2 2 3" xfId="53737"/>
    <cellStyle name="40% - Accent3 10 2 2 2 3 2" xfId="53738"/>
    <cellStyle name="40% - Accent3 10 2 2 2 4" xfId="53739"/>
    <cellStyle name="40% - Accent3 10 2 2 2 4 2" xfId="53740"/>
    <cellStyle name="40% - Accent3 10 2 2 2 5" xfId="53741"/>
    <cellStyle name="40% - Accent3 10 2 2 3" xfId="53742"/>
    <cellStyle name="40% - Accent3 10 2 2 3 2" xfId="53743"/>
    <cellStyle name="40% - Accent3 10 2 2 3 2 2" xfId="53744"/>
    <cellStyle name="40% - Accent3 10 2 2 3 3" xfId="53745"/>
    <cellStyle name="40% - Accent3 10 2 2 3 3 2" xfId="53746"/>
    <cellStyle name="40% - Accent3 10 2 2 3 4" xfId="53747"/>
    <cellStyle name="40% - Accent3 10 2 2 4" xfId="53748"/>
    <cellStyle name="40% - Accent3 10 2 2 4 2" xfId="53749"/>
    <cellStyle name="40% - Accent3 10 2 2 5" xfId="53750"/>
    <cellStyle name="40% - Accent3 10 2 2 5 2" xfId="53751"/>
    <cellStyle name="40% - Accent3 10 2 2 6" xfId="53752"/>
    <cellStyle name="40% - Accent3 10 2 3" xfId="53753"/>
    <cellStyle name="40% - Accent3 10 2 3 2" xfId="53754"/>
    <cellStyle name="40% - Accent3 10 2 3 2 2" xfId="53755"/>
    <cellStyle name="40% - Accent3 10 2 3 2 2 2" xfId="53756"/>
    <cellStyle name="40% - Accent3 10 2 3 2 3" xfId="53757"/>
    <cellStyle name="40% - Accent3 10 2 3 2 3 2" xfId="53758"/>
    <cellStyle name="40% - Accent3 10 2 3 2 4" xfId="53759"/>
    <cellStyle name="40% - Accent3 10 2 3 3" xfId="53760"/>
    <cellStyle name="40% - Accent3 10 2 3 3 2" xfId="53761"/>
    <cellStyle name="40% - Accent3 10 2 3 4" xfId="53762"/>
    <cellStyle name="40% - Accent3 10 2 3 4 2" xfId="53763"/>
    <cellStyle name="40% - Accent3 10 2 3 5" xfId="53764"/>
    <cellStyle name="40% - Accent3 10 2 4" xfId="53765"/>
    <cellStyle name="40% - Accent3 10 2 4 2" xfId="53766"/>
    <cellStyle name="40% - Accent3 10 2 4 2 2" xfId="53767"/>
    <cellStyle name="40% - Accent3 10 2 4 3" xfId="53768"/>
    <cellStyle name="40% - Accent3 10 2 4 3 2" xfId="53769"/>
    <cellStyle name="40% - Accent3 10 2 4 4" xfId="53770"/>
    <cellStyle name="40% - Accent3 10 2 5" xfId="53771"/>
    <cellStyle name="40% - Accent3 10 2 5 2" xfId="53772"/>
    <cellStyle name="40% - Accent3 10 2 6" xfId="53773"/>
    <cellStyle name="40% - Accent3 10 2 6 2" xfId="53774"/>
    <cellStyle name="40% - Accent3 10 2 7" xfId="53775"/>
    <cellStyle name="40% - Accent3 10 3" xfId="53776"/>
    <cellStyle name="40% - Accent3 10 3 2" xfId="53777"/>
    <cellStyle name="40% - Accent3 10 3 2 2" xfId="53778"/>
    <cellStyle name="40% - Accent3 10 3 2 2 2" xfId="53779"/>
    <cellStyle name="40% - Accent3 10 3 2 2 2 2" xfId="53780"/>
    <cellStyle name="40% - Accent3 10 3 2 2 3" xfId="53781"/>
    <cellStyle name="40% - Accent3 10 3 2 2 3 2" xfId="53782"/>
    <cellStyle name="40% - Accent3 10 3 2 2 4" xfId="53783"/>
    <cellStyle name="40% - Accent3 10 3 2 3" xfId="53784"/>
    <cellStyle name="40% - Accent3 10 3 2 3 2" xfId="53785"/>
    <cellStyle name="40% - Accent3 10 3 2 4" xfId="53786"/>
    <cellStyle name="40% - Accent3 10 3 2 4 2" xfId="53787"/>
    <cellStyle name="40% - Accent3 10 3 2 5" xfId="53788"/>
    <cellStyle name="40% - Accent3 10 3 3" xfId="53789"/>
    <cellStyle name="40% - Accent3 10 3 3 2" xfId="53790"/>
    <cellStyle name="40% - Accent3 10 3 3 2 2" xfId="53791"/>
    <cellStyle name="40% - Accent3 10 3 3 3" xfId="53792"/>
    <cellStyle name="40% - Accent3 10 3 3 3 2" xfId="53793"/>
    <cellStyle name="40% - Accent3 10 3 3 4" xfId="53794"/>
    <cellStyle name="40% - Accent3 10 3 4" xfId="53795"/>
    <cellStyle name="40% - Accent3 10 3 4 2" xfId="53796"/>
    <cellStyle name="40% - Accent3 10 3 5" xfId="53797"/>
    <cellStyle name="40% - Accent3 10 3 5 2" xfId="53798"/>
    <cellStyle name="40% - Accent3 10 3 6" xfId="53799"/>
    <cellStyle name="40% - Accent3 10 4" xfId="53800"/>
    <cellStyle name="40% - Accent3 10 4 2" xfId="53801"/>
    <cellStyle name="40% - Accent3 10 4 2 2" xfId="53802"/>
    <cellStyle name="40% - Accent3 10 4 2 2 2" xfId="53803"/>
    <cellStyle name="40% - Accent3 10 4 2 3" xfId="53804"/>
    <cellStyle name="40% - Accent3 10 4 2 3 2" xfId="53805"/>
    <cellStyle name="40% - Accent3 10 4 2 4" xfId="53806"/>
    <cellStyle name="40% - Accent3 10 4 3" xfId="53807"/>
    <cellStyle name="40% - Accent3 10 4 3 2" xfId="53808"/>
    <cellStyle name="40% - Accent3 10 4 4" xfId="53809"/>
    <cellStyle name="40% - Accent3 10 4 4 2" xfId="53810"/>
    <cellStyle name="40% - Accent3 10 4 5" xfId="53811"/>
    <cellStyle name="40% - Accent3 10 5" xfId="53812"/>
    <cellStyle name="40% - Accent3 10 5 2" xfId="53813"/>
    <cellStyle name="40% - Accent3 10 5 2 2" xfId="53814"/>
    <cellStyle name="40% - Accent3 10 5 3" xfId="53815"/>
    <cellStyle name="40% - Accent3 10 5 3 2" xfId="53816"/>
    <cellStyle name="40% - Accent3 10 5 4" xfId="53817"/>
    <cellStyle name="40% - Accent3 10 6" xfId="53818"/>
    <cellStyle name="40% - Accent3 10 6 2" xfId="53819"/>
    <cellStyle name="40% - Accent3 10 7" xfId="53820"/>
    <cellStyle name="40% - Accent3 10 7 2" xfId="53821"/>
    <cellStyle name="40% - Accent3 10 8" xfId="53822"/>
    <cellStyle name="40% - Accent3 10 8 2" xfId="53823"/>
    <cellStyle name="40% - Accent3 10 9" xfId="53824"/>
    <cellStyle name="40% - Accent3 11" xfId="461"/>
    <cellStyle name="40% - Accent3 11 10" xfId="53825"/>
    <cellStyle name="40% - Accent3 11 2" xfId="53826"/>
    <cellStyle name="40% - Accent3 11 2 2" xfId="53827"/>
    <cellStyle name="40% - Accent3 11 2 2 2" xfId="53828"/>
    <cellStyle name="40% - Accent3 11 2 2 2 2" xfId="53829"/>
    <cellStyle name="40% - Accent3 11 2 2 2 2 2" xfId="53830"/>
    <cellStyle name="40% - Accent3 11 2 2 2 2 2 2" xfId="53831"/>
    <cellStyle name="40% - Accent3 11 2 2 2 2 3" xfId="53832"/>
    <cellStyle name="40% - Accent3 11 2 2 2 2 3 2" xfId="53833"/>
    <cellStyle name="40% - Accent3 11 2 2 2 2 4" xfId="53834"/>
    <cellStyle name="40% - Accent3 11 2 2 2 3" xfId="53835"/>
    <cellStyle name="40% - Accent3 11 2 2 2 3 2" xfId="53836"/>
    <cellStyle name="40% - Accent3 11 2 2 2 4" xfId="53837"/>
    <cellStyle name="40% - Accent3 11 2 2 2 4 2" xfId="53838"/>
    <cellStyle name="40% - Accent3 11 2 2 2 5" xfId="53839"/>
    <cellStyle name="40% - Accent3 11 2 2 3" xfId="53840"/>
    <cellStyle name="40% - Accent3 11 2 2 3 2" xfId="53841"/>
    <cellStyle name="40% - Accent3 11 2 2 3 2 2" xfId="53842"/>
    <cellStyle name="40% - Accent3 11 2 2 3 3" xfId="53843"/>
    <cellStyle name="40% - Accent3 11 2 2 3 3 2" xfId="53844"/>
    <cellStyle name="40% - Accent3 11 2 2 3 4" xfId="53845"/>
    <cellStyle name="40% - Accent3 11 2 2 4" xfId="53846"/>
    <cellStyle name="40% - Accent3 11 2 2 4 2" xfId="53847"/>
    <cellStyle name="40% - Accent3 11 2 2 5" xfId="53848"/>
    <cellStyle name="40% - Accent3 11 2 2 5 2" xfId="53849"/>
    <cellStyle name="40% - Accent3 11 2 2 6" xfId="53850"/>
    <cellStyle name="40% - Accent3 11 2 3" xfId="53851"/>
    <cellStyle name="40% - Accent3 11 2 3 2" xfId="53852"/>
    <cellStyle name="40% - Accent3 11 2 3 2 2" xfId="53853"/>
    <cellStyle name="40% - Accent3 11 2 3 2 2 2" xfId="53854"/>
    <cellStyle name="40% - Accent3 11 2 3 2 3" xfId="53855"/>
    <cellStyle name="40% - Accent3 11 2 3 2 3 2" xfId="53856"/>
    <cellStyle name="40% - Accent3 11 2 3 2 4" xfId="53857"/>
    <cellStyle name="40% - Accent3 11 2 3 3" xfId="53858"/>
    <cellStyle name="40% - Accent3 11 2 3 3 2" xfId="53859"/>
    <cellStyle name="40% - Accent3 11 2 3 4" xfId="53860"/>
    <cellStyle name="40% - Accent3 11 2 3 4 2" xfId="53861"/>
    <cellStyle name="40% - Accent3 11 2 3 5" xfId="53862"/>
    <cellStyle name="40% - Accent3 11 2 4" xfId="53863"/>
    <cellStyle name="40% - Accent3 11 2 4 2" xfId="53864"/>
    <cellStyle name="40% - Accent3 11 2 4 2 2" xfId="53865"/>
    <cellStyle name="40% - Accent3 11 2 4 3" xfId="53866"/>
    <cellStyle name="40% - Accent3 11 2 4 3 2" xfId="53867"/>
    <cellStyle name="40% - Accent3 11 2 4 4" xfId="53868"/>
    <cellStyle name="40% - Accent3 11 2 5" xfId="53869"/>
    <cellStyle name="40% - Accent3 11 2 5 2" xfId="53870"/>
    <cellStyle name="40% - Accent3 11 2 6" xfId="53871"/>
    <cellStyle name="40% - Accent3 11 2 6 2" xfId="53872"/>
    <cellStyle name="40% - Accent3 11 2 7" xfId="53873"/>
    <cellStyle name="40% - Accent3 11 3" xfId="53874"/>
    <cellStyle name="40% - Accent3 11 3 2" xfId="53875"/>
    <cellStyle name="40% - Accent3 11 3 2 2" xfId="53876"/>
    <cellStyle name="40% - Accent3 11 3 2 2 2" xfId="53877"/>
    <cellStyle name="40% - Accent3 11 3 2 2 2 2" xfId="53878"/>
    <cellStyle name="40% - Accent3 11 3 2 2 3" xfId="53879"/>
    <cellStyle name="40% - Accent3 11 3 2 2 3 2" xfId="53880"/>
    <cellStyle name="40% - Accent3 11 3 2 2 4" xfId="53881"/>
    <cellStyle name="40% - Accent3 11 3 2 3" xfId="53882"/>
    <cellStyle name="40% - Accent3 11 3 2 3 2" xfId="53883"/>
    <cellStyle name="40% - Accent3 11 3 2 4" xfId="53884"/>
    <cellStyle name="40% - Accent3 11 3 2 4 2" xfId="53885"/>
    <cellStyle name="40% - Accent3 11 3 2 5" xfId="53886"/>
    <cellStyle name="40% - Accent3 11 3 3" xfId="53887"/>
    <cellStyle name="40% - Accent3 11 3 3 2" xfId="53888"/>
    <cellStyle name="40% - Accent3 11 3 3 2 2" xfId="53889"/>
    <cellStyle name="40% - Accent3 11 3 3 3" xfId="53890"/>
    <cellStyle name="40% - Accent3 11 3 3 3 2" xfId="53891"/>
    <cellStyle name="40% - Accent3 11 3 3 4" xfId="53892"/>
    <cellStyle name="40% - Accent3 11 3 4" xfId="53893"/>
    <cellStyle name="40% - Accent3 11 3 4 2" xfId="53894"/>
    <cellStyle name="40% - Accent3 11 3 5" xfId="53895"/>
    <cellStyle name="40% - Accent3 11 3 5 2" xfId="53896"/>
    <cellStyle name="40% - Accent3 11 3 6" xfId="53897"/>
    <cellStyle name="40% - Accent3 11 4" xfId="53898"/>
    <cellStyle name="40% - Accent3 11 4 2" xfId="53899"/>
    <cellStyle name="40% - Accent3 11 4 2 2" xfId="53900"/>
    <cellStyle name="40% - Accent3 11 4 2 2 2" xfId="53901"/>
    <cellStyle name="40% - Accent3 11 4 2 3" xfId="53902"/>
    <cellStyle name="40% - Accent3 11 4 2 3 2" xfId="53903"/>
    <cellStyle name="40% - Accent3 11 4 2 4" xfId="53904"/>
    <cellStyle name="40% - Accent3 11 4 3" xfId="53905"/>
    <cellStyle name="40% - Accent3 11 4 3 2" xfId="53906"/>
    <cellStyle name="40% - Accent3 11 4 4" xfId="53907"/>
    <cellStyle name="40% - Accent3 11 4 4 2" xfId="53908"/>
    <cellStyle name="40% - Accent3 11 4 5" xfId="53909"/>
    <cellStyle name="40% - Accent3 11 5" xfId="53910"/>
    <cellStyle name="40% - Accent3 11 5 2" xfId="53911"/>
    <cellStyle name="40% - Accent3 11 5 2 2" xfId="53912"/>
    <cellStyle name="40% - Accent3 11 5 3" xfId="53913"/>
    <cellStyle name="40% - Accent3 11 5 3 2" xfId="53914"/>
    <cellStyle name="40% - Accent3 11 5 4" xfId="53915"/>
    <cellStyle name="40% - Accent3 11 6" xfId="53916"/>
    <cellStyle name="40% - Accent3 11 6 2" xfId="53917"/>
    <cellStyle name="40% - Accent3 11 7" xfId="53918"/>
    <cellStyle name="40% - Accent3 11 7 2" xfId="53919"/>
    <cellStyle name="40% - Accent3 11 8" xfId="53920"/>
    <cellStyle name="40% - Accent3 11 8 2" xfId="53921"/>
    <cellStyle name="40% - Accent3 11 9" xfId="53922"/>
    <cellStyle name="40% - Accent3 12" xfId="462"/>
    <cellStyle name="40% - Accent3 12 2" xfId="53924"/>
    <cellStyle name="40% - Accent3 12 2 2" xfId="53925"/>
    <cellStyle name="40% - Accent3 12 2 2 2" xfId="53926"/>
    <cellStyle name="40% - Accent3 12 2 2 2 2" xfId="53927"/>
    <cellStyle name="40% - Accent3 12 2 2 2 2 2" xfId="53928"/>
    <cellStyle name="40% - Accent3 12 2 2 2 3" xfId="53929"/>
    <cellStyle name="40% - Accent3 12 2 2 2 3 2" xfId="53930"/>
    <cellStyle name="40% - Accent3 12 2 2 2 4" xfId="53931"/>
    <cellStyle name="40% - Accent3 12 2 2 3" xfId="53932"/>
    <cellStyle name="40% - Accent3 12 2 2 3 2" xfId="53933"/>
    <cellStyle name="40% - Accent3 12 2 2 4" xfId="53934"/>
    <cellStyle name="40% - Accent3 12 2 2 4 2" xfId="53935"/>
    <cellStyle name="40% - Accent3 12 2 2 5" xfId="53936"/>
    <cellStyle name="40% - Accent3 12 2 3" xfId="53937"/>
    <cellStyle name="40% - Accent3 12 2 3 2" xfId="53938"/>
    <cellStyle name="40% - Accent3 12 2 3 2 2" xfId="53939"/>
    <cellStyle name="40% - Accent3 12 2 3 3" xfId="53940"/>
    <cellStyle name="40% - Accent3 12 2 3 3 2" xfId="53941"/>
    <cellStyle name="40% - Accent3 12 2 3 4" xfId="53942"/>
    <cellStyle name="40% - Accent3 12 2 4" xfId="53943"/>
    <cellStyle name="40% - Accent3 12 2 4 2" xfId="53944"/>
    <cellStyle name="40% - Accent3 12 2 5" xfId="53945"/>
    <cellStyle name="40% - Accent3 12 2 5 2" xfId="53946"/>
    <cellStyle name="40% - Accent3 12 2 6" xfId="53947"/>
    <cellStyle name="40% - Accent3 12 3" xfId="53948"/>
    <cellStyle name="40% - Accent3 12 3 2" xfId="53949"/>
    <cellStyle name="40% - Accent3 12 3 2 2" xfId="53950"/>
    <cellStyle name="40% - Accent3 12 3 2 2 2" xfId="53951"/>
    <cellStyle name="40% - Accent3 12 3 2 3" xfId="53952"/>
    <cellStyle name="40% - Accent3 12 3 2 3 2" xfId="53953"/>
    <cellStyle name="40% - Accent3 12 3 2 4" xfId="53954"/>
    <cellStyle name="40% - Accent3 12 3 3" xfId="53955"/>
    <cellStyle name="40% - Accent3 12 3 3 2" xfId="53956"/>
    <cellStyle name="40% - Accent3 12 3 4" xfId="53957"/>
    <cellStyle name="40% - Accent3 12 3 4 2" xfId="53958"/>
    <cellStyle name="40% - Accent3 12 3 5" xfId="53959"/>
    <cellStyle name="40% - Accent3 12 4" xfId="53960"/>
    <cellStyle name="40% - Accent3 12 4 2" xfId="53961"/>
    <cellStyle name="40% - Accent3 12 4 2 2" xfId="53962"/>
    <cellStyle name="40% - Accent3 12 4 3" xfId="53963"/>
    <cellStyle name="40% - Accent3 12 4 3 2" xfId="53964"/>
    <cellStyle name="40% - Accent3 12 4 4" xfId="53965"/>
    <cellStyle name="40% - Accent3 12 5" xfId="53966"/>
    <cellStyle name="40% - Accent3 12 5 2" xfId="53967"/>
    <cellStyle name="40% - Accent3 12 6" xfId="53968"/>
    <cellStyle name="40% - Accent3 12 6 2" xfId="53969"/>
    <cellStyle name="40% - Accent3 12 7" xfId="53970"/>
    <cellStyle name="40% - Accent3 12 8" xfId="53923"/>
    <cellStyle name="40% - Accent3 13" xfId="463"/>
    <cellStyle name="40% - Accent3 13 2" xfId="53972"/>
    <cellStyle name="40% - Accent3 13 2 2" xfId="53973"/>
    <cellStyle name="40% - Accent3 13 2 2 2" xfId="53974"/>
    <cellStyle name="40% - Accent3 13 2 2 2 2" xfId="53975"/>
    <cellStyle name="40% - Accent3 13 2 2 3" xfId="53976"/>
    <cellStyle name="40% - Accent3 13 2 2 3 2" xfId="53977"/>
    <cellStyle name="40% - Accent3 13 2 2 4" xfId="53978"/>
    <cellStyle name="40% - Accent3 13 2 3" xfId="53979"/>
    <cellStyle name="40% - Accent3 13 2 3 2" xfId="53980"/>
    <cellStyle name="40% - Accent3 13 2 4" xfId="53981"/>
    <cellStyle name="40% - Accent3 13 2 4 2" xfId="53982"/>
    <cellStyle name="40% - Accent3 13 2 5" xfId="53983"/>
    <cellStyle name="40% - Accent3 13 3" xfId="53984"/>
    <cellStyle name="40% - Accent3 13 3 2" xfId="53985"/>
    <cellStyle name="40% - Accent3 13 3 2 2" xfId="53986"/>
    <cellStyle name="40% - Accent3 13 3 3" xfId="53987"/>
    <cellStyle name="40% - Accent3 13 3 3 2" xfId="53988"/>
    <cellStyle name="40% - Accent3 13 3 4" xfId="53989"/>
    <cellStyle name="40% - Accent3 13 4" xfId="53990"/>
    <cellStyle name="40% - Accent3 13 4 2" xfId="53991"/>
    <cellStyle name="40% - Accent3 13 5" xfId="53992"/>
    <cellStyle name="40% - Accent3 13 5 2" xfId="53993"/>
    <cellStyle name="40% - Accent3 13 6" xfId="53994"/>
    <cellStyle name="40% - Accent3 13 7" xfId="53971"/>
    <cellStyle name="40% - Accent3 14" xfId="464"/>
    <cellStyle name="40% - Accent3 14 2" xfId="53996"/>
    <cellStyle name="40% - Accent3 14 2 2" xfId="53997"/>
    <cellStyle name="40% - Accent3 14 2 2 2" xfId="53998"/>
    <cellStyle name="40% - Accent3 14 2 3" xfId="53999"/>
    <cellStyle name="40% - Accent3 14 2 3 2" xfId="54000"/>
    <cellStyle name="40% - Accent3 14 2 4" xfId="54001"/>
    <cellStyle name="40% - Accent3 14 3" xfId="54002"/>
    <cellStyle name="40% - Accent3 14 3 2" xfId="54003"/>
    <cellStyle name="40% - Accent3 14 4" xfId="54004"/>
    <cellStyle name="40% - Accent3 14 4 2" xfId="54005"/>
    <cellStyle name="40% - Accent3 14 5" xfId="54006"/>
    <cellStyle name="40% - Accent3 14 6" xfId="53995"/>
    <cellStyle name="40% - Accent3 15" xfId="465"/>
    <cellStyle name="40% - Accent3 15 2" xfId="54008"/>
    <cellStyle name="40% - Accent3 15 2 2" xfId="54009"/>
    <cellStyle name="40% - Accent3 15 3" xfId="54010"/>
    <cellStyle name="40% - Accent3 15 3 2" xfId="54011"/>
    <cellStyle name="40% - Accent3 15 4" xfId="54012"/>
    <cellStyle name="40% - Accent3 15 5" xfId="54007"/>
    <cellStyle name="40% - Accent3 16" xfId="466"/>
    <cellStyle name="40% - Accent3 16 10" xfId="18449"/>
    <cellStyle name="40% - Accent3 16 10 2" xfId="40028"/>
    <cellStyle name="40% - Accent3 16 11" xfId="21232"/>
    <cellStyle name="40% - Accent3 16 11 2" xfId="42811"/>
    <cellStyle name="40% - Accent3 16 12" xfId="24087"/>
    <cellStyle name="40% - Accent3 16 12 2" xfId="45662"/>
    <cellStyle name="40% - Accent3 16 13" xfId="10060"/>
    <cellStyle name="40% - Accent3 16 13 2" xfId="31700"/>
    <cellStyle name="40% - Accent3 16 14" xfId="5239"/>
    <cellStyle name="40% - Accent3 16 15" xfId="26939"/>
    <cellStyle name="40% - Accent3 16 16" xfId="54013"/>
    <cellStyle name="40% - Accent3 16 2" xfId="2839"/>
    <cellStyle name="40% - Accent3 16 2 10" xfId="27213"/>
    <cellStyle name="40% - Accent3 16 2 11" xfId="54014"/>
    <cellStyle name="40% - Accent3 16 2 2" xfId="4472"/>
    <cellStyle name="40% - Accent3 16 2 2 2" xfId="9021"/>
    <cellStyle name="40% - Accent3 16 2 2 2 2" xfId="14585"/>
    <cellStyle name="40% - Accent3 16 2 2 2 2 2" xfId="36197"/>
    <cellStyle name="40% - Accent3 16 2 2 2 3" xfId="30663"/>
    <cellStyle name="40% - Accent3 16 2 2 3" xfId="17032"/>
    <cellStyle name="40% - Accent3 16 2 2 3 2" xfId="38625"/>
    <cellStyle name="40% - Accent3 16 2 2 4" xfId="19829"/>
    <cellStyle name="40% - Accent3 16 2 2 4 2" xfId="41408"/>
    <cellStyle name="40% - Accent3 16 2 2 5" xfId="22614"/>
    <cellStyle name="40% - Accent3 16 2 2 5 2" xfId="44191"/>
    <cellStyle name="40% - Accent3 16 2 2 6" xfId="25467"/>
    <cellStyle name="40% - Accent3 16 2 2 6 2" xfId="47042"/>
    <cellStyle name="40% - Accent3 16 2 2 7" xfId="11814"/>
    <cellStyle name="40% - Accent3 16 2 2 7 2" xfId="33437"/>
    <cellStyle name="40% - Accent3 16 2 2 8" xfId="6600"/>
    <cellStyle name="40% - Accent3 16 2 2 9" xfId="28248"/>
    <cellStyle name="40% - Accent3 16 2 3" xfId="7986"/>
    <cellStyle name="40% - Accent3 16 2 3 2" xfId="13550"/>
    <cellStyle name="40% - Accent3 16 2 3 2 2" xfId="35162"/>
    <cellStyle name="40% - Accent3 16 2 3 3" xfId="29628"/>
    <cellStyle name="40% - Accent3 16 2 4" xfId="15997"/>
    <cellStyle name="40% - Accent3 16 2 4 2" xfId="37590"/>
    <cellStyle name="40% - Accent3 16 2 5" xfId="18794"/>
    <cellStyle name="40% - Accent3 16 2 5 2" xfId="40373"/>
    <cellStyle name="40% - Accent3 16 2 6" xfId="21577"/>
    <cellStyle name="40% - Accent3 16 2 6 2" xfId="43156"/>
    <cellStyle name="40% - Accent3 16 2 7" xfId="24432"/>
    <cellStyle name="40% - Accent3 16 2 7 2" xfId="46007"/>
    <cellStyle name="40% - Accent3 16 2 8" xfId="10779"/>
    <cellStyle name="40% - Accent3 16 2 8 2" xfId="32402"/>
    <cellStyle name="40% - Accent3 16 2 9" xfId="5516"/>
    <cellStyle name="40% - Accent3 16 3" xfId="3217"/>
    <cellStyle name="40% - Accent3 16 3 10" xfId="27558"/>
    <cellStyle name="40% - Accent3 16 3 2" xfId="4817"/>
    <cellStyle name="40% - Accent3 16 3 2 2" xfId="9366"/>
    <cellStyle name="40% - Accent3 16 3 2 2 2" xfId="14930"/>
    <cellStyle name="40% - Accent3 16 3 2 2 2 2" xfId="36542"/>
    <cellStyle name="40% - Accent3 16 3 2 2 3" xfId="31008"/>
    <cellStyle name="40% - Accent3 16 3 2 3" xfId="17377"/>
    <cellStyle name="40% - Accent3 16 3 2 3 2" xfId="38970"/>
    <cellStyle name="40% - Accent3 16 3 2 4" xfId="20174"/>
    <cellStyle name="40% - Accent3 16 3 2 4 2" xfId="41753"/>
    <cellStyle name="40% - Accent3 16 3 2 5" xfId="22959"/>
    <cellStyle name="40% - Accent3 16 3 2 5 2" xfId="44536"/>
    <cellStyle name="40% - Accent3 16 3 2 6" xfId="25812"/>
    <cellStyle name="40% - Accent3 16 3 2 6 2" xfId="47387"/>
    <cellStyle name="40% - Accent3 16 3 2 7" xfId="12159"/>
    <cellStyle name="40% - Accent3 16 3 2 7 2" xfId="33782"/>
    <cellStyle name="40% - Accent3 16 3 2 8" xfId="6947"/>
    <cellStyle name="40% - Accent3 16 3 2 9" xfId="28593"/>
    <cellStyle name="40% - Accent3 16 3 3" xfId="8331"/>
    <cellStyle name="40% - Accent3 16 3 3 2" xfId="13895"/>
    <cellStyle name="40% - Accent3 16 3 3 2 2" xfId="35507"/>
    <cellStyle name="40% - Accent3 16 3 3 3" xfId="29973"/>
    <cellStyle name="40% - Accent3 16 3 4" xfId="16342"/>
    <cellStyle name="40% - Accent3 16 3 4 2" xfId="37935"/>
    <cellStyle name="40% - Accent3 16 3 5" xfId="19139"/>
    <cellStyle name="40% - Accent3 16 3 5 2" xfId="40718"/>
    <cellStyle name="40% - Accent3 16 3 6" xfId="21924"/>
    <cellStyle name="40% - Accent3 16 3 6 2" xfId="43501"/>
    <cellStyle name="40% - Accent3 16 3 7" xfId="24777"/>
    <cellStyle name="40% - Accent3 16 3 7 2" xfId="46352"/>
    <cellStyle name="40% - Accent3 16 3 8" xfId="11124"/>
    <cellStyle name="40% - Accent3 16 3 8 2" xfId="32747"/>
    <cellStyle name="40% - Accent3 16 3 9" xfId="5861"/>
    <cellStyle name="40% - Accent3 16 4" xfId="2466"/>
    <cellStyle name="40% - Accent3 16 4 2" xfId="4200"/>
    <cellStyle name="40% - Accent3 16 4 2 2" xfId="14313"/>
    <cellStyle name="40% - Accent3 16 4 2 2 2" xfId="35925"/>
    <cellStyle name="40% - Accent3 16 4 2 3" xfId="8749"/>
    <cellStyle name="40% - Accent3 16 4 2 4" xfId="30391"/>
    <cellStyle name="40% - Accent3 16 4 3" xfId="16760"/>
    <cellStyle name="40% - Accent3 16 4 3 2" xfId="38353"/>
    <cellStyle name="40% - Accent3 16 4 4" xfId="19557"/>
    <cellStyle name="40% - Accent3 16 4 4 2" xfId="41136"/>
    <cellStyle name="40% - Accent3 16 4 5" xfId="22342"/>
    <cellStyle name="40% - Accent3 16 4 5 2" xfId="43919"/>
    <cellStyle name="40% - Accent3 16 4 6" xfId="25195"/>
    <cellStyle name="40% - Accent3 16 4 6 2" xfId="46770"/>
    <cellStyle name="40% - Accent3 16 4 7" xfId="11542"/>
    <cellStyle name="40% - Accent3 16 4 7 2" xfId="33165"/>
    <cellStyle name="40% - Accent3 16 4 8" xfId="6279"/>
    <cellStyle name="40% - Accent3 16 4 9" xfId="27976"/>
    <cellStyle name="40% - Accent3 16 5" xfId="3658"/>
    <cellStyle name="40% - Accent3 16 5 2" xfId="9713"/>
    <cellStyle name="40% - Accent3 16 5 2 2" xfId="15275"/>
    <cellStyle name="40% - Accent3 16 5 2 2 2" xfId="36887"/>
    <cellStyle name="40% - Accent3 16 5 2 3" xfId="31353"/>
    <cellStyle name="40% - Accent3 16 5 3" xfId="17722"/>
    <cellStyle name="40% - Accent3 16 5 3 2" xfId="39315"/>
    <cellStyle name="40% - Accent3 16 5 4" xfId="20519"/>
    <cellStyle name="40% - Accent3 16 5 4 2" xfId="42098"/>
    <cellStyle name="40% - Accent3 16 5 5" xfId="23304"/>
    <cellStyle name="40% - Accent3 16 5 5 2" xfId="44881"/>
    <cellStyle name="40% - Accent3 16 5 6" xfId="26157"/>
    <cellStyle name="40% - Accent3 16 5 6 2" xfId="47732"/>
    <cellStyle name="40% - Accent3 16 5 7" xfId="12504"/>
    <cellStyle name="40% - Accent3 16 5 7 2" xfId="34127"/>
    <cellStyle name="40% - Accent3 16 5 8" xfId="7295"/>
    <cellStyle name="40% - Accent3 16 5 9" xfId="28938"/>
    <cellStyle name="40% - Accent3 16 6" xfId="7714"/>
    <cellStyle name="40% - Accent3 16 6 2" xfId="18067"/>
    <cellStyle name="40% - Accent3 16 6 2 2" xfId="39660"/>
    <cellStyle name="40% - Accent3 16 6 3" xfId="20864"/>
    <cellStyle name="40% - Accent3 16 6 3 2" xfId="42443"/>
    <cellStyle name="40% - Accent3 16 6 4" xfId="23649"/>
    <cellStyle name="40% - Accent3 16 6 4 2" xfId="45226"/>
    <cellStyle name="40% - Accent3 16 6 5" xfId="26502"/>
    <cellStyle name="40% - Accent3 16 6 5 2" xfId="48077"/>
    <cellStyle name="40% - Accent3 16 6 6" xfId="12859"/>
    <cellStyle name="40% - Accent3 16 6 6 2" xfId="34472"/>
    <cellStyle name="40% - Accent3 16 6 7" xfId="29356"/>
    <cellStyle name="40% - Accent3 16 7" xfId="10432"/>
    <cellStyle name="40% - Accent3 16 7 2" xfId="32057"/>
    <cellStyle name="40% - Accent3 16 8" xfId="13278"/>
    <cellStyle name="40% - Accent3 16 8 2" xfId="34890"/>
    <cellStyle name="40% - Accent3 16 9" xfId="15651"/>
    <cellStyle name="40% - Accent3 16 9 2" xfId="37245"/>
    <cellStyle name="40% - Accent3 17" xfId="467"/>
    <cellStyle name="40% - Accent3 17 10" xfId="18438"/>
    <cellStyle name="40% - Accent3 17 10 2" xfId="40017"/>
    <cellStyle name="40% - Accent3 17 11" xfId="21221"/>
    <cellStyle name="40% - Accent3 17 11 2" xfId="42800"/>
    <cellStyle name="40% - Accent3 17 12" xfId="24076"/>
    <cellStyle name="40% - Accent3 17 12 2" xfId="45651"/>
    <cellStyle name="40% - Accent3 17 13" xfId="10049"/>
    <cellStyle name="40% - Accent3 17 13 2" xfId="31689"/>
    <cellStyle name="40% - Accent3 17 14" xfId="5240"/>
    <cellStyle name="40% - Accent3 17 15" xfId="26940"/>
    <cellStyle name="40% - Accent3 17 16" xfId="54015"/>
    <cellStyle name="40% - Accent3 17 2" xfId="2828"/>
    <cellStyle name="40% - Accent3 17 2 10" xfId="27202"/>
    <cellStyle name="40% - Accent3 17 2 11" xfId="54016"/>
    <cellStyle name="40% - Accent3 17 2 2" xfId="4461"/>
    <cellStyle name="40% - Accent3 17 2 2 2" xfId="9010"/>
    <cellStyle name="40% - Accent3 17 2 2 2 2" xfId="14574"/>
    <cellStyle name="40% - Accent3 17 2 2 2 2 2" xfId="36186"/>
    <cellStyle name="40% - Accent3 17 2 2 2 3" xfId="30652"/>
    <cellStyle name="40% - Accent3 17 2 2 3" xfId="17021"/>
    <cellStyle name="40% - Accent3 17 2 2 3 2" xfId="38614"/>
    <cellStyle name="40% - Accent3 17 2 2 4" xfId="19818"/>
    <cellStyle name="40% - Accent3 17 2 2 4 2" xfId="41397"/>
    <cellStyle name="40% - Accent3 17 2 2 5" xfId="22603"/>
    <cellStyle name="40% - Accent3 17 2 2 5 2" xfId="44180"/>
    <cellStyle name="40% - Accent3 17 2 2 6" xfId="25456"/>
    <cellStyle name="40% - Accent3 17 2 2 6 2" xfId="47031"/>
    <cellStyle name="40% - Accent3 17 2 2 7" xfId="11803"/>
    <cellStyle name="40% - Accent3 17 2 2 7 2" xfId="33426"/>
    <cellStyle name="40% - Accent3 17 2 2 8" xfId="6589"/>
    <cellStyle name="40% - Accent3 17 2 2 9" xfId="28237"/>
    <cellStyle name="40% - Accent3 17 2 3" xfId="7975"/>
    <cellStyle name="40% - Accent3 17 2 3 2" xfId="13539"/>
    <cellStyle name="40% - Accent3 17 2 3 2 2" xfId="35151"/>
    <cellStyle name="40% - Accent3 17 2 3 3" xfId="29617"/>
    <cellStyle name="40% - Accent3 17 2 4" xfId="15986"/>
    <cellStyle name="40% - Accent3 17 2 4 2" xfId="37579"/>
    <cellStyle name="40% - Accent3 17 2 5" xfId="18783"/>
    <cellStyle name="40% - Accent3 17 2 5 2" xfId="40362"/>
    <cellStyle name="40% - Accent3 17 2 6" xfId="21566"/>
    <cellStyle name="40% - Accent3 17 2 6 2" xfId="43145"/>
    <cellStyle name="40% - Accent3 17 2 7" xfId="24421"/>
    <cellStyle name="40% - Accent3 17 2 7 2" xfId="45996"/>
    <cellStyle name="40% - Accent3 17 2 8" xfId="10768"/>
    <cellStyle name="40% - Accent3 17 2 8 2" xfId="32391"/>
    <cellStyle name="40% - Accent3 17 2 9" xfId="5505"/>
    <cellStyle name="40% - Accent3 17 3" xfId="3206"/>
    <cellStyle name="40% - Accent3 17 3 10" xfId="27547"/>
    <cellStyle name="40% - Accent3 17 3 2" xfId="4806"/>
    <cellStyle name="40% - Accent3 17 3 2 2" xfId="9355"/>
    <cellStyle name="40% - Accent3 17 3 2 2 2" xfId="14919"/>
    <cellStyle name="40% - Accent3 17 3 2 2 2 2" xfId="36531"/>
    <cellStyle name="40% - Accent3 17 3 2 2 3" xfId="30997"/>
    <cellStyle name="40% - Accent3 17 3 2 3" xfId="17366"/>
    <cellStyle name="40% - Accent3 17 3 2 3 2" xfId="38959"/>
    <cellStyle name="40% - Accent3 17 3 2 4" xfId="20163"/>
    <cellStyle name="40% - Accent3 17 3 2 4 2" xfId="41742"/>
    <cellStyle name="40% - Accent3 17 3 2 5" xfId="22948"/>
    <cellStyle name="40% - Accent3 17 3 2 5 2" xfId="44525"/>
    <cellStyle name="40% - Accent3 17 3 2 6" xfId="25801"/>
    <cellStyle name="40% - Accent3 17 3 2 6 2" xfId="47376"/>
    <cellStyle name="40% - Accent3 17 3 2 7" xfId="12148"/>
    <cellStyle name="40% - Accent3 17 3 2 7 2" xfId="33771"/>
    <cellStyle name="40% - Accent3 17 3 2 8" xfId="6936"/>
    <cellStyle name="40% - Accent3 17 3 2 9" xfId="28582"/>
    <cellStyle name="40% - Accent3 17 3 3" xfId="8320"/>
    <cellStyle name="40% - Accent3 17 3 3 2" xfId="13884"/>
    <cellStyle name="40% - Accent3 17 3 3 2 2" xfId="35496"/>
    <cellStyle name="40% - Accent3 17 3 3 3" xfId="29962"/>
    <cellStyle name="40% - Accent3 17 3 4" xfId="16331"/>
    <cellStyle name="40% - Accent3 17 3 4 2" xfId="37924"/>
    <cellStyle name="40% - Accent3 17 3 5" xfId="19128"/>
    <cellStyle name="40% - Accent3 17 3 5 2" xfId="40707"/>
    <cellStyle name="40% - Accent3 17 3 6" xfId="21913"/>
    <cellStyle name="40% - Accent3 17 3 6 2" xfId="43490"/>
    <cellStyle name="40% - Accent3 17 3 7" xfId="24766"/>
    <cellStyle name="40% - Accent3 17 3 7 2" xfId="46341"/>
    <cellStyle name="40% - Accent3 17 3 8" xfId="11113"/>
    <cellStyle name="40% - Accent3 17 3 8 2" xfId="32736"/>
    <cellStyle name="40% - Accent3 17 3 9" xfId="5850"/>
    <cellStyle name="40% - Accent3 17 4" xfId="2467"/>
    <cellStyle name="40% - Accent3 17 4 2" xfId="4201"/>
    <cellStyle name="40% - Accent3 17 4 2 2" xfId="14314"/>
    <cellStyle name="40% - Accent3 17 4 2 2 2" xfId="35926"/>
    <cellStyle name="40% - Accent3 17 4 2 3" xfId="8750"/>
    <cellStyle name="40% - Accent3 17 4 2 4" xfId="30392"/>
    <cellStyle name="40% - Accent3 17 4 3" xfId="16761"/>
    <cellStyle name="40% - Accent3 17 4 3 2" xfId="38354"/>
    <cellStyle name="40% - Accent3 17 4 4" xfId="19558"/>
    <cellStyle name="40% - Accent3 17 4 4 2" xfId="41137"/>
    <cellStyle name="40% - Accent3 17 4 5" xfId="22343"/>
    <cellStyle name="40% - Accent3 17 4 5 2" xfId="43920"/>
    <cellStyle name="40% - Accent3 17 4 6" xfId="25196"/>
    <cellStyle name="40% - Accent3 17 4 6 2" xfId="46771"/>
    <cellStyle name="40% - Accent3 17 4 7" xfId="11543"/>
    <cellStyle name="40% - Accent3 17 4 7 2" xfId="33166"/>
    <cellStyle name="40% - Accent3 17 4 8" xfId="6280"/>
    <cellStyle name="40% - Accent3 17 4 9" xfId="27977"/>
    <cellStyle name="40% - Accent3 17 5" xfId="3659"/>
    <cellStyle name="40% - Accent3 17 5 2" xfId="9702"/>
    <cellStyle name="40% - Accent3 17 5 2 2" xfId="15264"/>
    <cellStyle name="40% - Accent3 17 5 2 2 2" xfId="36876"/>
    <cellStyle name="40% - Accent3 17 5 2 3" xfId="31342"/>
    <cellStyle name="40% - Accent3 17 5 3" xfId="17711"/>
    <cellStyle name="40% - Accent3 17 5 3 2" xfId="39304"/>
    <cellStyle name="40% - Accent3 17 5 4" xfId="20508"/>
    <cellStyle name="40% - Accent3 17 5 4 2" xfId="42087"/>
    <cellStyle name="40% - Accent3 17 5 5" xfId="23293"/>
    <cellStyle name="40% - Accent3 17 5 5 2" xfId="44870"/>
    <cellStyle name="40% - Accent3 17 5 6" xfId="26146"/>
    <cellStyle name="40% - Accent3 17 5 6 2" xfId="47721"/>
    <cellStyle name="40% - Accent3 17 5 7" xfId="12493"/>
    <cellStyle name="40% - Accent3 17 5 7 2" xfId="34116"/>
    <cellStyle name="40% - Accent3 17 5 8" xfId="7284"/>
    <cellStyle name="40% - Accent3 17 5 9" xfId="28927"/>
    <cellStyle name="40% - Accent3 17 6" xfId="7715"/>
    <cellStyle name="40% - Accent3 17 6 2" xfId="18056"/>
    <cellStyle name="40% - Accent3 17 6 2 2" xfId="39649"/>
    <cellStyle name="40% - Accent3 17 6 3" xfId="20853"/>
    <cellStyle name="40% - Accent3 17 6 3 2" xfId="42432"/>
    <cellStyle name="40% - Accent3 17 6 4" xfId="23638"/>
    <cellStyle name="40% - Accent3 17 6 4 2" xfId="45215"/>
    <cellStyle name="40% - Accent3 17 6 5" xfId="26491"/>
    <cellStyle name="40% - Accent3 17 6 5 2" xfId="48066"/>
    <cellStyle name="40% - Accent3 17 6 6" xfId="12848"/>
    <cellStyle name="40% - Accent3 17 6 6 2" xfId="34461"/>
    <cellStyle name="40% - Accent3 17 6 7" xfId="29357"/>
    <cellStyle name="40% - Accent3 17 7" xfId="10421"/>
    <cellStyle name="40% - Accent3 17 7 2" xfId="32046"/>
    <cellStyle name="40% - Accent3 17 8" xfId="13279"/>
    <cellStyle name="40% - Accent3 17 8 2" xfId="34891"/>
    <cellStyle name="40% - Accent3 17 9" xfId="15640"/>
    <cellStyle name="40% - Accent3 17 9 2" xfId="37234"/>
    <cellStyle name="40% - Accent3 18" xfId="468"/>
    <cellStyle name="40% - Accent3 18 10" xfId="26941"/>
    <cellStyle name="40% - Accent3 18 11" xfId="54017"/>
    <cellStyle name="40% - Accent3 18 2" xfId="2468"/>
    <cellStyle name="40% - Accent3 18 2 2" xfId="4202"/>
    <cellStyle name="40% - Accent3 18 2 2 2" xfId="14315"/>
    <cellStyle name="40% - Accent3 18 2 2 2 2" xfId="35927"/>
    <cellStyle name="40% - Accent3 18 2 2 3" xfId="8751"/>
    <cellStyle name="40% - Accent3 18 2 2 4" xfId="30393"/>
    <cellStyle name="40% - Accent3 18 2 3" xfId="16762"/>
    <cellStyle name="40% - Accent3 18 2 3 2" xfId="38355"/>
    <cellStyle name="40% - Accent3 18 2 4" xfId="19559"/>
    <cellStyle name="40% - Accent3 18 2 4 2" xfId="41138"/>
    <cellStyle name="40% - Accent3 18 2 5" xfId="22344"/>
    <cellStyle name="40% - Accent3 18 2 5 2" xfId="43921"/>
    <cellStyle name="40% - Accent3 18 2 6" xfId="25197"/>
    <cellStyle name="40% - Accent3 18 2 6 2" xfId="46772"/>
    <cellStyle name="40% - Accent3 18 2 7" xfId="11544"/>
    <cellStyle name="40% - Accent3 18 2 7 2" xfId="33167"/>
    <cellStyle name="40% - Accent3 18 2 8" xfId="6281"/>
    <cellStyle name="40% - Accent3 18 2 9" xfId="27978"/>
    <cellStyle name="40% - Accent3 18 3" xfId="3660"/>
    <cellStyle name="40% - Accent3 18 3 2" xfId="13280"/>
    <cellStyle name="40% - Accent3 18 3 2 2" xfId="34892"/>
    <cellStyle name="40% - Accent3 18 3 3" xfId="7716"/>
    <cellStyle name="40% - Accent3 18 3 4" xfId="29358"/>
    <cellStyle name="40% - Accent3 18 4" xfId="15515"/>
    <cellStyle name="40% - Accent3 18 4 2" xfId="37109"/>
    <cellStyle name="40% - Accent3 18 5" xfId="18313"/>
    <cellStyle name="40% - Accent3 18 5 2" xfId="39892"/>
    <cellStyle name="40% - Accent3 18 6" xfId="21096"/>
    <cellStyle name="40% - Accent3 18 6 2" xfId="42675"/>
    <cellStyle name="40% - Accent3 18 7" xfId="23951"/>
    <cellStyle name="40% - Accent3 18 7 2" xfId="45526"/>
    <cellStyle name="40% - Accent3 18 8" xfId="10288"/>
    <cellStyle name="40% - Accent3 18 8 2" xfId="31921"/>
    <cellStyle name="40% - Accent3 18 9" xfId="5241"/>
    <cellStyle name="40% - Accent3 19" xfId="2701"/>
    <cellStyle name="40% - Accent3 19 10" xfId="27075"/>
    <cellStyle name="40% - Accent3 19 2" xfId="4334"/>
    <cellStyle name="40% - Accent3 19 2 2" xfId="8883"/>
    <cellStyle name="40% - Accent3 19 2 2 2" xfId="14447"/>
    <cellStyle name="40% - Accent3 19 2 2 2 2" xfId="36059"/>
    <cellStyle name="40% - Accent3 19 2 2 3" xfId="30525"/>
    <cellStyle name="40% - Accent3 19 2 3" xfId="16894"/>
    <cellStyle name="40% - Accent3 19 2 3 2" xfId="38487"/>
    <cellStyle name="40% - Accent3 19 2 4" xfId="19691"/>
    <cellStyle name="40% - Accent3 19 2 4 2" xfId="41270"/>
    <cellStyle name="40% - Accent3 19 2 5" xfId="22476"/>
    <cellStyle name="40% - Accent3 19 2 5 2" xfId="44053"/>
    <cellStyle name="40% - Accent3 19 2 6" xfId="25329"/>
    <cellStyle name="40% - Accent3 19 2 6 2" xfId="46904"/>
    <cellStyle name="40% - Accent3 19 2 7" xfId="11676"/>
    <cellStyle name="40% - Accent3 19 2 7 2" xfId="33299"/>
    <cellStyle name="40% - Accent3 19 2 8" xfId="6462"/>
    <cellStyle name="40% - Accent3 19 2 9" xfId="28110"/>
    <cellStyle name="40% - Accent3 19 3" xfId="7848"/>
    <cellStyle name="40% - Accent3 19 3 2" xfId="13412"/>
    <cellStyle name="40% - Accent3 19 3 2 2" xfId="35024"/>
    <cellStyle name="40% - Accent3 19 3 3" xfId="29490"/>
    <cellStyle name="40% - Accent3 19 4" xfId="15859"/>
    <cellStyle name="40% - Accent3 19 4 2" xfId="37452"/>
    <cellStyle name="40% - Accent3 19 5" xfId="18656"/>
    <cellStyle name="40% - Accent3 19 5 2" xfId="40235"/>
    <cellStyle name="40% - Accent3 19 6" xfId="21439"/>
    <cellStyle name="40% - Accent3 19 6 2" xfId="43018"/>
    <cellStyle name="40% - Accent3 19 7" xfId="24294"/>
    <cellStyle name="40% - Accent3 19 7 2" xfId="45869"/>
    <cellStyle name="40% - Accent3 19 8" xfId="10641"/>
    <cellStyle name="40% - Accent3 19 8 2" xfId="32264"/>
    <cellStyle name="40% - Accent3 19 9" xfId="5378"/>
    <cellStyle name="40% - Accent3 2" xfId="469"/>
    <cellStyle name="40% - Accent3 2 2" xfId="470"/>
    <cellStyle name="40% - Accent3 2 3" xfId="471"/>
    <cellStyle name="40% - Accent3 2 4" xfId="472"/>
    <cellStyle name="40% - Accent3 2 5" xfId="473"/>
    <cellStyle name="40% - Accent3 2 6" xfId="474"/>
    <cellStyle name="40% - Accent3 2 7" xfId="475"/>
    <cellStyle name="40% - Accent3 2 8" xfId="476"/>
    <cellStyle name="40% - Accent3 20" xfId="3050"/>
    <cellStyle name="40% - Accent3 20 10" xfId="27420"/>
    <cellStyle name="40% - Accent3 20 2" xfId="4679"/>
    <cellStyle name="40% - Accent3 20 2 2" xfId="9228"/>
    <cellStyle name="40% - Accent3 20 2 2 2" xfId="14792"/>
    <cellStyle name="40% - Accent3 20 2 2 2 2" xfId="36404"/>
    <cellStyle name="40% - Accent3 20 2 2 3" xfId="30870"/>
    <cellStyle name="40% - Accent3 20 2 3" xfId="17239"/>
    <cellStyle name="40% - Accent3 20 2 3 2" xfId="38832"/>
    <cellStyle name="40% - Accent3 20 2 4" xfId="20036"/>
    <cellStyle name="40% - Accent3 20 2 4 2" xfId="41615"/>
    <cellStyle name="40% - Accent3 20 2 5" xfId="22821"/>
    <cellStyle name="40% - Accent3 20 2 5 2" xfId="44398"/>
    <cellStyle name="40% - Accent3 20 2 6" xfId="25674"/>
    <cellStyle name="40% - Accent3 20 2 6 2" xfId="47249"/>
    <cellStyle name="40% - Accent3 20 2 7" xfId="12021"/>
    <cellStyle name="40% - Accent3 20 2 7 2" xfId="33644"/>
    <cellStyle name="40% - Accent3 20 2 8" xfId="6809"/>
    <cellStyle name="40% - Accent3 20 2 9" xfId="28455"/>
    <cellStyle name="40% - Accent3 20 3" xfId="8193"/>
    <cellStyle name="40% - Accent3 20 3 2" xfId="13757"/>
    <cellStyle name="40% - Accent3 20 3 2 2" xfId="35369"/>
    <cellStyle name="40% - Accent3 20 3 3" xfId="29835"/>
    <cellStyle name="40% - Accent3 20 4" xfId="16204"/>
    <cellStyle name="40% - Accent3 20 4 2" xfId="37797"/>
    <cellStyle name="40% - Accent3 20 5" xfId="19001"/>
    <cellStyle name="40% - Accent3 20 5 2" xfId="40580"/>
    <cellStyle name="40% - Accent3 20 6" xfId="21785"/>
    <cellStyle name="40% - Accent3 20 6 2" xfId="43363"/>
    <cellStyle name="40% - Accent3 20 7" xfId="24639"/>
    <cellStyle name="40% - Accent3 20 7 2" xfId="46214"/>
    <cellStyle name="40% - Accent3 20 8" xfId="10986"/>
    <cellStyle name="40% - Accent3 20 8 2" xfId="32609"/>
    <cellStyle name="40% - Accent3 20 9" xfId="5723"/>
    <cellStyle name="40% - Accent3 21" xfId="7157"/>
    <cellStyle name="40% - Accent3 21 2" xfId="9575"/>
    <cellStyle name="40% - Accent3 21 2 2" xfId="15137"/>
    <cellStyle name="40% - Accent3 21 2 2 2" xfId="36749"/>
    <cellStyle name="40% - Accent3 21 2 3" xfId="31215"/>
    <cellStyle name="40% - Accent3 21 3" xfId="17584"/>
    <cellStyle name="40% - Accent3 21 3 2" xfId="39177"/>
    <cellStyle name="40% - Accent3 21 4" xfId="20381"/>
    <cellStyle name="40% - Accent3 21 4 2" xfId="41960"/>
    <cellStyle name="40% - Accent3 21 5" xfId="23166"/>
    <cellStyle name="40% - Accent3 21 5 2" xfId="44743"/>
    <cellStyle name="40% - Accent3 21 6" xfId="26019"/>
    <cellStyle name="40% - Accent3 21 6 2" xfId="47594"/>
    <cellStyle name="40% - Accent3 21 7" xfId="12366"/>
    <cellStyle name="40% - Accent3 21 7 2" xfId="33989"/>
    <cellStyle name="40% - Accent3 21 8" xfId="28800"/>
    <cellStyle name="40% - Accent3 22" xfId="12721"/>
    <cellStyle name="40% - Accent3 22 2" xfId="17929"/>
    <cellStyle name="40% - Accent3 22 2 2" xfId="39522"/>
    <cellStyle name="40% - Accent3 22 3" xfId="20726"/>
    <cellStyle name="40% - Accent3 22 3 2" xfId="42305"/>
    <cellStyle name="40% - Accent3 22 4" xfId="23511"/>
    <cellStyle name="40% - Accent3 22 4 2" xfId="45088"/>
    <cellStyle name="40% - Accent3 22 5" xfId="26364"/>
    <cellStyle name="40% - Accent3 22 5 2" xfId="47939"/>
    <cellStyle name="40% - Accent3 22 6" xfId="34334"/>
    <cellStyle name="40% - Accent3 23" xfId="10268"/>
    <cellStyle name="40% - Accent3 23 2" xfId="31907"/>
    <cellStyle name="40% - Accent3 24" xfId="15494"/>
    <cellStyle name="40% - Accent3 24 2" xfId="37094"/>
    <cellStyle name="40% - Accent3 25" xfId="18298"/>
    <cellStyle name="40% - Accent3 25 2" xfId="39877"/>
    <cellStyle name="40% - Accent3 26" xfId="21081"/>
    <cellStyle name="40% - Accent3 26 2" xfId="42660"/>
    <cellStyle name="40% - Accent3 27" xfId="23869"/>
    <cellStyle name="40% - Accent3 27 2" xfId="45445"/>
    <cellStyle name="40% - Accent3 28" xfId="23896"/>
    <cellStyle name="40% - Accent3 28 2" xfId="45472"/>
    <cellStyle name="40% - Accent3 29" xfId="9922"/>
    <cellStyle name="40% - Accent3 29 2" xfId="31562"/>
    <cellStyle name="40% - Accent3 3" xfId="477"/>
    <cellStyle name="40% - Accent3 4" xfId="478"/>
    <cellStyle name="40% - Accent3 5" xfId="479"/>
    <cellStyle name="40% - Accent3 6" xfId="480"/>
    <cellStyle name="40% - Accent3 7" xfId="481"/>
    <cellStyle name="40% - Accent3 8" xfId="482"/>
    <cellStyle name="40% - Accent3 8 10" xfId="54019"/>
    <cellStyle name="40% - Accent3 8 11" xfId="54018"/>
    <cellStyle name="40% - Accent3 8 2" xfId="483"/>
    <cellStyle name="40% - Accent3 8 2 10" xfId="13281"/>
    <cellStyle name="40% - Accent3 8 2 10 2" xfId="34893"/>
    <cellStyle name="40% - Accent3 8 2 11" xfId="15531"/>
    <cellStyle name="40% - Accent3 8 2 11 2" xfId="37125"/>
    <cellStyle name="40% - Accent3 8 2 12" xfId="18329"/>
    <cellStyle name="40% - Accent3 8 2 12 2" xfId="39908"/>
    <cellStyle name="40% - Accent3 8 2 13" xfId="21112"/>
    <cellStyle name="40% - Accent3 8 2 13 2" xfId="42691"/>
    <cellStyle name="40% - Accent3 8 2 14" xfId="23967"/>
    <cellStyle name="40% - Accent3 8 2 14 2" xfId="45542"/>
    <cellStyle name="40% - Accent3 8 2 15" xfId="9940"/>
    <cellStyle name="40% - Accent3 8 2 15 2" xfId="31580"/>
    <cellStyle name="40% - Accent3 8 2 16" xfId="5242"/>
    <cellStyle name="40% - Accent3 8 2 17" xfId="26942"/>
    <cellStyle name="40% - Accent3 8 2 18" xfId="54020"/>
    <cellStyle name="40% - Accent3 8 2 2" xfId="484"/>
    <cellStyle name="40% - Accent3 8 2 2 10" xfId="18467"/>
    <cellStyle name="40% - Accent3 8 2 2 10 2" xfId="40046"/>
    <cellStyle name="40% - Accent3 8 2 2 11" xfId="21250"/>
    <cellStyle name="40% - Accent3 8 2 2 11 2" xfId="42829"/>
    <cellStyle name="40% - Accent3 8 2 2 12" xfId="24105"/>
    <cellStyle name="40% - Accent3 8 2 2 12 2" xfId="45680"/>
    <cellStyle name="40% - Accent3 8 2 2 13" xfId="10078"/>
    <cellStyle name="40% - Accent3 8 2 2 13 2" xfId="31718"/>
    <cellStyle name="40% - Accent3 8 2 2 14" xfId="5243"/>
    <cellStyle name="40% - Accent3 8 2 2 15" xfId="26943"/>
    <cellStyle name="40% - Accent3 8 2 2 16" xfId="54021"/>
    <cellStyle name="40% - Accent3 8 2 2 2" xfId="2857"/>
    <cellStyle name="40% - Accent3 8 2 2 2 10" xfId="27231"/>
    <cellStyle name="40% - Accent3 8 2 2 2 11" xfId="54022"/>
    <cellStyle name="40% - Accent3 8 2 2 2 2" xfId="4490"/>
    <cellStyle name="40% - Accent3 8 2 2 2 2 10" xfId="54023"/>
    <cellStyle name="40% - Accent3 8 2 2 2 2 2" xfId="9039"/>
    <cellStyle name="40% - Accent3 8 2 2 2 2 2 2" xfId="14603"/>
    <cellStyle name="40% - Accent3 8 2 2 2 2 2 2 2" xfId="36215"/>
    <cellStyle name="40% - Accent3 8 2 2 2 2 2 2 2 2" xfId="54026"/>
    <cellStyle name="40% - Accent3 8 2 2 2 2 2 2 3" xfId="54025"/>
    <cellStyle name="40% - Accent3 8 2 2 2 2 2 3" xfId="30681"/>
    <cellStyle name="40% - Accent3 8 2 2 2 2 2 3 2" xfId="54028"/>
    <cellStyle name="40% - Accent3 8 2 2 2 2 2 3 3" xfId="54027"/>
    <cellStyle name="40% - Accent3 8 2 2 2 2 2 4" xfId="54029"/>
    <cellStyle name="40% - Accent3 8 2 2 2 2 2 5" xfId="54024"/>
    <cellStyle name="40% - Accent3 8 2 2 2 2 3" xfId="17050"/>
    <cellStyle name="40% - Accent3 8 2 2 2 2 3 2" xfId="38643"/>
    <cellStyle name="40% - Accent3 8 2 2 2 2 3 2 2" xfId="54031"/>
    <cellStyle name="40% - Accent3 8 2 2 2 2 3 3" xfId="54030"/>
    <cellStyle name="40% - Accent3 8 2 2 2 2 4" xfId="19847"/>
    <cellStyle name="40% - Accent3 8 2 2 2 2 4 2" xfId="41426"/>
    <cellStyle name="40% - Accent3 8 2 2 2 2 4 2 2" xfId="54033"/>
    <cellStyle name="40% - Accent3 8 2 2 2 2 4 3" xfId="54032"/>
    <cellStyle name="40% - Accent3 8 2 2 2 2 5" xfId="22632"/>
    <cellStyle name="40% - Accent3 8 2 2 2 2 5 2" xfId="44209"/>
    <cellStyle name="40% - Accent3 8 2 2 2 2 5 3" xfId="54034"/>
    <cellStyle name="40% - Accent3 8 2 2 2 2 6" xfId="25485"/>
    <cellStyle name="40% - Accent3 8 2 2 2 2 6 2" xfId="47060"/>
    <cellStyle name="40% - Accent3 8 2 2 2 2 7" xfId="11832"/>
    <cellStyle name="40% - Accent3 8 2 2 2 2 7 2" xfId="33455"/>
    <cellStyle name="40% - Accent3 8 2 2 2 2 8" xfId="6618"/>
    <cellStyle name="40% - Accent3 8 2 2 2 2 9" xfId="28266"/>
    <cellStyle name="40% - Accent3 8 2 2 2 3" xfId="8004"/>
    <cellStyle name="40% - Accent3 8 2 2 2 3 2" xfId="13568"/>
    <cellStyle name="40% - Accent3 8 2 2 2 3 2 2" xfId="35180"/>
    <cellStyle name="40% - Accent3 8 2 2 2 3 2 2 2" xfId="54037"/>
    <cellStyle name="40% - Accent3 8 2 2 2 3 2 3" xfId="54036"/>
    <cellStyle name="40% - Accent3 8 2 2 2 3 3" xfId="29646"/>
    <cellStyle name="40% - Accent3 8 2 2 2 3 3 2" xfId="54039"/>
    <cellStyle name="40% - Accent3 8 2 2 2 3 3 3" xfId="54038"/>
    <cellStyle name="40% - Accent3 8 2 2 2 3 4" xfId="54040"/>
    <cellStyle name="40% - Accent3 8 2 2 2 3 5" xfId="54035"/>
    <cellStyle name="40% - Accent3 8 2 2 2 4" xfId="16015"/>
    <cellStyle name="40% - Accent3 8 2 2 2 4 2" xfId="37608"/>
    <cellStyle name="40% - Accent3 8 2 2 2 4 2 2" xfId="54042"/>
    <cellStyle name="40% - Accent3 8 2 2 2 4 3" xfId="54041"/>
    <cellStyle name="40% - Accent3 8 2 2 2 5" xfId="18812"/>
    <cellStyle name="40% - Accent3 8 2 2 2 5 2" xfId="40391"/>
    <cellStyle name="40% - Accent3 8 2 2 2 5 2 2" xfId="54044"/>
    <cellStyle name="40% - Accent3 8 2 2 2 5 3" xfId="54043"/>
    <cellStyle name="40% - Accent3 8 2 2 2 6" xfId="21595"/>
    <cellStyle name="40% - Accent3 8 2 2 2 6 2" xfId="43174"/>
    <cellStyle name="40% - Accent3 8 2 2 2 6 3" xfId="54045"/>
    <cellStyle name="40% - Accent3 8 2 2 2 7" xfId="24450"/>
    <cellStyle name="40% - Accent3 8 2 2 2 7 2" xfId="46025"/>
    <cellStyle name="40% - Accent3 8 2 2 2 8" xfId="10797"/>
    <cellStyle name="40% - Accent3 8 2 2 2 8 2" xfId="32420"/>
    <cellStyle name="40% - Accent3 8 2 2 2 9" xfId="5534"/>
    <cellStyle name="40% - Accent3 8 2 2 3" xfId="3235"/>
    <cellStyle name="40% - Accent3 8 2 2 3 10" xfId="27576"/>
    <cellStyle name="40% - Accent3 8 2 2 3 11" xfId="54046"/>
    <cellStyle name="40% - Accent3 8 2 2 3 2" xfId="4835"/>
    <cellStyle name="40% - Accent3 8 2 2 3 2 10" xfId="54047"/>
    <cellStyle name="40% - Accent3 8 2 2 3 2 2" xfId="9384"/>
    <cellStyle name="40% - Accent3 8 2 2 3 2 2 2" xfId="14948"/>
    <cellStyle name="40% - Accent3 8 2 2 3 2 2 2 2" xfId="36560"/>
    <cellStyle name="40% - Accent3 8 2 2 3 2 2 2 3" xfId="54049"/>
    <cellStyle name="40% - Accent3 8 2 2 3 2 2 3" xfId="31026"/>
    <cellStyle name="40% - Accent3 8 2 2 3 2 2 4" xfId="54048"/>
    <cellStyle name="40% - Accent3 8 2 2 3 2 3" xfId="17395"/>
    <cellStyle name="40% - Accent3 8 2 2 3 2 3 2" xfId="38988"/>
    <cellStyle name="40% - Accent3 8 2 2 3 2 3 2 2" xfId="54051"/>
    <cellStyle name="40% - Accent3 8 2 2 3 2 3 3" xfId="54050"/>
    <cellStyle name="40% - Accent3 8 2 2 3 2 4" xfId="20192"/>
    <cellStyle name="40% - Accent3 8 2 2 3 2 4 2" xfId="41771"/>
    <cellStyle name="40% - Accent3 8 2 2 3 2 4 3" xfId="54052"/>
    <cellStyle name="40% - Accent3 8 2 2 3 2 5" xfId="22977"/>
    <cellStyle name="40% - Accent3 8 2 2 3 2 5 2" xfId="44554"/>
    <cellStyle name="40% - Accent3 8 2 2 3 2 6" xfId="25830"/>
    <cellStyle name="40% - Accent3 8 2 2 3 2 6 2" xfId="47405"/>
    <cellStyle name="40% - Accent3 8 2 2 3 2 7" xfId="12177"/>
    <cellStyle name="40% - Accent3 8 2 2 3 2 7 2" xfId="33800"/>
    <cellStyle name="40% - Accent3 8 2 2 3 2 8" xfId="6965"/>
    <cellStyle name="40% - Accent3 8 2 2 3 2 9" xfId="28611"/>
    <cellStyle name="40% - Accent3 8 2 2 3 3" xfId="8349"/>
    <cellStyle name="40% - Accent3 8 2 2 3 3 2" xfId="13913"/>
    <cellStyle name="40% - Accent3 8 2 2 3 3 2 2" xfId="35525"/>
    <cellStyle name="40% - Accent3 8 2 2 3 3 2 3" xfId="54054"/>
    <cellStyle name="40% - Accent3 8 2 2 3 3 3" xfId="29991"/>
    <cellStyle name="40% - Accent3 8 2 2 3 3 4" xfId="54053"/>
    <cellStyle name="40% - Accent3 8 2 2 3 4" xfId="16360"/>
    <cellStyle name="40% - Accent3 8 2 2 3 4 2" xfId="37953"/>
    <cellStyle name="40% - Accent3 8 2 2 3 4 2 2" xfId="54056"/>
    <cellStyle name="40% - Accent3 8 2 2 3 4 3" xfId="54055"/>
    <cellStyle name="40% - Accent3 8 2 2 3 5" xfId="19157"/>
    <cellStyle name="40% - Accent3 8 2 2 3 5 2" xfId="40736"/>
    <cellStyle name="40% - Accent3 8 2 2 3 5 3" xfId="54057"/>
    <cellStyle name="40% - Accent3 8 2 2 3 6" xfId="21942"/>
    <cellStyle name="40% - Accent3 8 2 2 3 6 2" xfId="43519"/>
    <cellStyle name="40% - Accent3 8 2 2 3 7" xfId="24795"/>
    <cellStyle name="40% - Accent3 8 2 2 3 7 2" xfId="46370"/>
    <cellStyle name="40% - Accent3 8 2 2 3 8" xfId="11142"/>
    <cellStyle name="40% - Accent3 8 2 2 3 8 2" xfId="32765"/>
    <cellStyle name="40% - Accent3 8 2 2 3 9" xfId="5879"/>
    <cellStyle name="40% - Accent3 8 2 2 4" xfId="2471"/>
    <cellStyle name="40% - Accent3 8 2 2 4 10" xfId="54058"/>
    <cellStyle name="40% - Accent3 8 2 2 4 2" xfId="4204"/>
    <cellStyle name="40% - Accent3 8 2 2 4 2 2" xfId="14317"/>
    <cellStyle name="40% - Accent3 8 2 2 4 2 2 2" xfId="35929"/>
    <cellStyle name="40% - Accent3 8 2 2 4 2 2 3" xfId="54060"/>
    <cellStyle name="40% - Accent3 8 2 2 4 2 3" xfId="8753"/>
    <cellStyle name="40% - Accent3 8 2 2 4 2 4" xfId="30395"/>
    <cellStyle name="40% - Accent3 8 2 2 4 2 5" xfId="54059"/>
    <cellStyle name="40% - Accent3 8 2 2 4 3" xfId="16764"/>
    <cellStyle name="40% - Accent3 8 2 2 4 3 2" xfId="38357"/>
    <cellStyle name="40% - Accent3 8 2 2 4 3 2 2" xfId="54062"/>
    <cellStyle name="40% - Accent3 8 2 2 4 3 3" xfId="54061"/>
    <cellStyle name="40% - Accent3 8 2 2 4 4" xfId="19561"/>
    <cellStyle name="40% - Accent3 8 2 2 4 4 2" xfId="41140"/>
    <cellStyle name="40% - Accent3 8 2 2 4 4 3" xfId="54063"/>
    <cellStyle name="40% - Accent3 8 2 2 4 5" xfId="22346"/>
    <cellStyle name="40% - Accent3 8 2 2 4 5 2" xfId="43923"/>
    <cellStyle name="40% - Accent3 8 2 2 4 6" xfId="25199"/>
    <cellStyle name="40% - Accent3 8 2 2 4 6 2" xfId="46774"/>
    <cellStyle name="40% - Accent3 8 2 2 4 7" xfId="11546"/>
    <cellStyle name="40% - Accent3 8 2 2 4 7 2" xfId="33169"/>
    <cellStyle name="40% - Accent3 8 2 2 4 8" xfId="6283"/>
    <cellStyle name="40% - Accent3 8 2 2 4 9" xfId="27980"/>
    <cellStyle name="40% - Accent3 8 2 2 5" xfId="3662"/>
    <cellStyle name="40% - Accent3 8 2 2 5 10" xfId="54064"/>
    <cellStyle name="40% - Accent3 8 2 2 5 2" xfId="9731"/>
    <cellStyle name="40% - Accent3 8 2 2 5 2 2" xfId="15293"/>
    <cellStyle name="40% - Accent3 8 2 2 5 2 2 2" xfId="36905"/>
    <cellStyle name="40% - Accent3 8 2 2 5 2 3" xfId="31371"/>
    <cellStyle name="40% - Accent3 8 2 2 5 2 4" xfId="54065"/>
    <cellStyle name="40% - Accent3 8 2 2 5 3" xfId="17740"/>
    <cellStyle name="40% - Accent3 8 2 2 5 3 2" xfId="39333"/>
    <cellStyle name="40% - Accent3 8 2 2 5 4" xfId="20537"/>
    <cellStyle name="40% - Accent3 8 2 2 5 4 2" xfId="42116"/>
    <cellStyle name="40% - Accent3 8 2 2 5 5" xfId="23322"/>
    <cellStyle name="40% - Accent3 8 2 2 5 5 2" xfId="44899"/>
    <cellStyle name="40% - Accent3 8 2 2 5 6" xfId="26175"/>
    <cellStyle name="40% - Accent3 8 2 2 5 6 2" xfId="47750"/>
    <cellStyle name="40% - Accent3 8 2 2 5 7" xfId="12522"/>
    <cellStyle name="40% - Accent3 8 2 2 5 7 2" xfId="34145"/>
    <cellStyle name="40% - Accent3 8 2 2 5 8" xfId="7313"/>
    <cellStyle name="40% - Accent3 8 2 2 5 9" xfId="28956"/>
    <cellStyle name="40% - Accent3 8 2 2 6" xfId="7718"/>
    <cellStyle name="40% - Accent3 8 2 2 6 2" xfId="18085"/>
    <cellStyle name="40% - Accent3 8 2 2 6 2 2" xfId="39678"/>
    <cellStyle name="40% - Accent3 8 2 2 6 2 3" xfId="54067"/>
    <cellStyle name="40% - Accent3 8 2 2 6 3" xfId="20882"/>
    <cellStyle name="40% - Accent3 8 2 2 6 3 2" xfId="42461"/>
    <cellStyle name="40% - Accent3 8 2 2 6 4" xfId="23667"/>
    <cellStyle name="40% - Accent3 8 2 2 6 4 2" xfId="45244"/>
    <cellStyle name="40% - Accent3 8 2 2 6 5" xfId="26520"/>
    <cellStyle name="40% - Accent3 8 2 2 6 5 2" xfId="48095"/>
    <cellStyle name="40% - Accent3 8 2 2 6 6" xfId="12877"/>
    <cellStyle name="40% - Accent3 8 2 2 6 6 2" xfId="34490"/>
    <cellStyle name="40% - Accent3 8 2 2 6 7" xfId="29360"/>
    <cellStyle name="40% - Accent3 8 2 2 6 8" xfId="54066"/>
    <cellStyle name="40% - Accent3 8 2 2 7" xfId="10450"/>
    <cellStyle name="40% - Accent3 8 2 2 7 2" xfId="32075"/>
    <cellStyle name="40% - Accent3 8 2 2 7 3" xfId="54068"/>
    <cellStyle name="40% - Accent3 8 2 2 8" xfId="13282"/>
    <cellStyle name="40% - Accent3 8 2 2 8 2" xfId="34894"/>
    <cellStyle name="40% - Accent3 8 2 2 9" xfId="15669"/>
    <cellStyle name="40% - Accent3 8 2 2 9 2" xfId="37263"/>
    <cellStyle name="40% - Accent3 8 2 3" xfId="485"/>
    <cellStyle name="40% - Accent3 8 2 3 10" xfId="18559"/>
    <cellStyle name="40% - Accent3 8 2 3 10 2" xfId="40138"/>
    <cellStyle name="40% - Accent3 8 2 3 11" xfId="21342"/>
    <cellStyle name="40% - Accent3 8 2 3 11 2" xfId="42921"/>
    <cellStyle name="40% - Accent3 8 2 3 12" xfId="24197"/>
    <cellStyle name="40% - Accent3 8 2 3 12 2" xfId="45772"/>
    <cellStyle name="40% - Accent3 8 2 3 13" xfId="10170"/>
    <cellStyle name="40% - Accent3 8 2 3 13 2" xfId="31810"/>
    <cellStyle name="40% - Accent3 8 2 3 14" xfId="5244"/>
    <cellStyle name="40% - Accent3 8 2 3 15" xfId="26944"/>
    <cellStyle name="40% - Accent3 8 2 3 16" xfId="54069"/>
    <cellStyle name="40% - Accent3 8 2 3 2" xfId="2949"/>
    <cellStyle name="40% - Accent3 8 2 3 2 10" xfId="27323"/>
    <cellStyle name="40% - Accent3 8 2 3 2 11" xfId="54070"/>
    <cellStyle name="40% - Accent3 8 2 3 2 2" xfId="4582"/>
    <cellStyle name="40% - Accent3 8 2 3 2 2 10" xfId="54071"/>
    <cellStyle name="40% - Accent3 8 2 3 2 2 2" xfId="9131"/>
    <cellStyle name="40% - Accent3 8 2 3 2 2 2 2" xfId="14695"/>
    <cellStyle name="40% - Accent3 8 2 3 2 2 2 2 2" xfId="36307"/>
    <cellStyle name="40% - Accent3 8 2 3 2 2 2 2 3" xfId="54073"/>
    <cellStyle name="40% - Accent3 8 2 3 2 2 2 3" xfId="30773"/>
    <cellStyle name="40% - Accent3 8 2 3 2 2 2 4" xfId="54072"/>
    <cellStyle name="40% - Accent3 8 2 3 2 2 3" xfId="17142"/>
    <cellStyle name="40% - Accent3 8 2 3 2 2 3 2" xfId="38735"/>
    <cellStyle name="40% - Accent3 8 2 3 2 2 3 2 2" xfId="54075"/>
    <cellStyle name="40% - Accent3 8 2 3 2 2 3 3" xfId="54074"/>
    <cellStyle name="40% - Accent3 8 2 3 2 2 4" xfId="19939"/>
    <cellStyle name="40% - Accent3 8 2 3 2 2 4 2" xfId="41518"/>
    <cellStyle name="40% - Accent3 8 2 3 2 2 4 3" xfId="54076"/>
    <cellStyle name="40% - Accent3 8 2 3 2 2 5" xfId="22724"/>
    <cellStyle name="40% - Accent3 8 2 3 2 2 5 2" xfId="44301"/>
    <cellStyle name="40% - Accent3 8 2 3 2 2 6" xfId="25577"/>
    <cellStyle name="40% - Accent3 8 2 3 2 2 6 2" xfId="47152"/>
    <cellStyle name="40% - Accent3 8 2 3 2 2 7" xfId="11924"/>
    <cellStyle name="40% - Accent3 8 2 3 2 2 7 2" xfId="33547"/>
    <cellStyle name="40% - Accent3 8 2 3 2 2 8" xfId="6710"/>
    <cellStyle name="40% - Accent3 8 2 3 2 2 9" xfId="28358"/>
    <cellStyle name="40% - Accent3 8 2 3 2 3" xfId="8096"/>
    <cellStyle name="40% - Accent3 8 2 3 2 3 2" xfId="13660"/>
    <cellStyle name="40% - Accent3 8 2 3 2 3 2 2" xfId="35272"/>
    <cellStyle name="40% - Accent3 8 2 3 2 3 2 3" xfId="54078"/>
    <cellStyle name="40% - Accent3 8 2 3 2 3 3" xfId="29738"/>
    <cellStyle name="40% - Accent3 8 2 3 2 3 4" xfId="54077"/>
    <cellStyle name="40% - Accent3 8 2 3 2 4" xfId="16107"/>
    <cellStyle name="40% - Accent3 8 2 3 2 4 2" xfId="37700"/>
    <cellStyle name="40% - Accent3 8 2 3 2 4 2 2" xfId="54080"/>
    <cellStyle name="40% - Accent3 8 2 3 2 4 3" xfId="54079"/>
    <cellStyle name="40% - Accent3 8 2 3 2 5" xfId="18904"/>
    <cellStyle name="40% - Accent3 8 2 3 2 5 2" xfId="40483"/>
    <cellStyle name="40% - Accent3 8 2 3 2 5 3" xfId="54081"/>
    <cellStyle name="40% - Accent3 8 2 3 2 6" xfId="21687"/>
    <cellStyle name="40% - Accent3 8 2 3 2 6 2" xfId="43266"/>
    <cellStyle name="40% - Accent3 8 2 3 2 7" xfId="24542"/>
    <cellStyle name="40% - Accent3 8 2 3 2 7 2" xfId="46117"/>
    <cellStyle name="40% - Accent3 8 2 3 2 8" xfId="10889"/>
    <cellStyle name="40% - Accent3 8 2 3 2 8 2" xfId="32512"/>
    <cellStyle name="40% - Accent3 8 2 3 2 9" xfId="5626"/>
    <cellStyle name="40% - Accent3 8 2 3 3" xfId="3327"/>
    <cellStyle name="40% - Accent3 8 2 3 3 10" xfId="27668"/>
    <cellStyle name="40% - Accent3 8 2 3 3 11" xfId="54082"/>
    <cellStyle name="40% - Accent3 8 2 3 3 2" xfId="4927"/>
    <cellStyle name="40% - Accent3 8 2 3 3 2 10" xfId="54083"/>
    <cellStyle name="40% - Accent3 8 2 3 3 2 2" xfId="9476"/>
    <cellStyle name="40% - Accent3 8 2 3 3 2 2 2" xfId="15040"/>
    <cellStyle name="40% - Accent3 8 2 3 3 2 2 2 2" xfId="36652"/>
    <cellStyle name="40% - Accent3 8 2 3 3 2 2 3" xfId="31118"/>
    <cellStyle name="40% - Accent3 8 2 3 3 2 2 4" xfId="54084"/>
    <cellStyle name="40% - Accent3 8 2 3 3 2 3" xfId="17487"/>
    <cellStyle name="40% - Accent3 8 2 3 3 2 3 2" xfId="39080"/>
    <cellStyle name="40% - Accent3 8 2 3 3 2 4" xfId="20284"/>
    <cellStyle name="40% - Accent3 8 2 3 3 2 4 2" xfId="41863"/>
    <cellStyle name="40% - Accent3 8 2 3 3 2 5" xfId="23069"/>
    <cellStyle name="40% - Accent3 8 2 3 3 2 5 2" xfId="44646"/>
    <cellStyle name="40% - Accent3 8 2 3 3 2 6" xfId="25922"/>
    <cellStyle name="40% - Accent3 8 2 3 3 2 6 2" xfId="47497"/>
    <cellStyle name="40% - Accent3 8 2 3 3 2 7" xfId="12269"/>
    <cellStyle name="40% - Accent3 8 2 3 3 2 7 2" xfId="33892"/>
    <cellStyle name="40% - Accent3 8 2 3 3 2 8" xfId="7057"/>
    <cellStyle name="40% - Accent3 8 2 3 3 2 9" xfId="28703"/>
    <cellStyle name="40% - Accent3 8 2 3 3 3" xfId="8441"/>
    <cellStyle name="40% - Accent3 8 2 3 3 3 2" xfId="14005"/>
    <cellStyle name="40% - Accent3 8 2 3 3 3 2 2" xfId="35617"/>
    <cellStyle name="40% - Accent3 8 2 3 3 3 2 3" xfId="54086"/>
    <cellStyle name="40% - Accent3 8 2 3 3 3 3" xfId="30083"/>
    <cellStyle name="40% - Accent3 8 2 3 3 3 4" xfId="54085"/>
    <cellStyle name="40% - Accent3 8 2 3 3 4" xfId="16452"/>
    <cellStyle name="40% - Accent3 8 2 3 3 4 2" xfId="38045"/>
    <cellStyle name="40% - Accent3 8 2 3 3 4 3" xfId="54087"/>
    <cellStyle name="40% - Accent3 8 2 3 3 5" xfId="19249"/>
    <cellStyle name="40% - Accent3 8 2 3 3 5 2" xfId="40828"/>
    <cellStyle name="40% - Accent3 8 2 3 3 6" xfId="22034"/>
    <cellStyle name="40% - Accent3 8 2 3 3 6 2" xfId="43611"/>
    <cellStyle name="40% - Accent3 8 2 3 3 7" xfId="24887"/>
    <cellStyle name="40% - Accent3 8 2 3 3 7 2" xfId="46462"/>
    <cellStyle name="40% - Accent3 8 2 3 3 8" xfId="11234"/>
    <cellStyle name="40% - Accent3 8 2 3 3 8 2" xfId="32857"/>
    <cellStyle name="40% - Accent3 8 2 3 3 9" xfId="5971"/>
    <cellStyle name="40% - Accent3 8 2 3 4" xfId="2472"/>
    <cellStyle name="40% - Accent3 8 2 3 4 10" xfId="54088"/>
    <cellStyle name="40% - Accent3 8 2 3 4 2" xfId="4205"/>
    <cellStyle name="40% - Accent3 8 2 3 4 2 2" xfId="14318"/>
    <cellStyle name="40% - Accent3 8 2 3 4 2 2 2" xfId="35930"/>
    <cellStyle name="40% - Accent3 8 2 3 4 2 3" xfId="8754"/>
    <cellStyle name="40% - Accent3 8 2 3 4 2 4" xfId="30396"/>
    <cellStyle name="40% - Accent3 8 2 3 4 2 5" xfId="54089"/>
    <cellStyle name="40% - Accent3 8 2 3 4 3" xfId="16765"/>
    <cellStyle name="40% - Accent3 8 2 3 4 3 2" xfId="38358"/>
    <cellStyle name="40% - Accent3 8 2 3 4 4" xfId="19562"/>
    <cellStyle name="40% - Accent3 8 2 3 4 4 2" xfId="41141"/>
    <cellStyle name="40% - Accent3 8 2 3 4 5" xfId="22347"/>
    <cellStyle name="40% - Accent3 8 2 3 4 5 2" xfId="43924"/>
    <cellStyle name="40% - Accent3 8 2 3 4 6" xfId="25200"/>
    <cellStyle name="40% - Accent3 8 2 3 4 6 2" xfId="46775"/>
    <cellStyle name="40% - Accent3 8 2 3 4 7" xfId="11547"/>
    <cellStyle name="40% - Accent3 8 2 3 4 7 2" xfId="33170"/>
    <cellStyle name="40% - Accent3 8 2 3 4 8" xfId="6284"/>
    <cellStyle name="40% - Accent3 8 2 3 4 9" xfId="27981"/>
    <cellStyle name="40% - Accent3 8 2 3 5" xfId="3663"/>
    <cellStyle name="40% - Accent3 8 2 3 5 10" xfId="54090"/>
    <cellStyle name="40% - Accent3 8 2 3 5 2" xfId="9823"/>
    <cellStyle name="40% - Accent3 8 2 3 5 2 2" xfId="15385"/>
    <cellStyle name="40% - Accent3 8 2 3 5 2 2 2" xfId="36997"/>
    <cellStyle name="40% - Accent3 8 2 3 5 2 3" xfId="31463"/>
    <cellStyle name="40% - Accent3 8 2 3 5 2 4" xfId="54091"/>
    <cellStyle name="40% - Accent3 8 2 3 5 3" xfId="17832"/>
    <cellStyle name="40% - Accent3 8 2 3 5 3 2" xfId="39425"/>
    <cellStyle name="40% - Accent3 8 2 3 5 4" xfId="20629"/>
    <cellStyle name="40% - Accent3 8 2 3 5 4 2" xfId="42208"/>
    <cellStyle name="40% - Accent3 8 2 3 5 5" xfId="23414"/>
    <cellStyle name="40% - Accent3 8 2 3 5 5 2" xfId="44991"/>
    <cellStyle name="40% - Accent3 8 2 3 5 6" xfId="26267"/>
    <cellStyle name="40% - Accent3 8 2 3 5 6 2" xfId="47842"/>
    <cellStyle name="40% - Accent3 8 2 3 5 7" xfId="12614"/>
    <cellStyle name="40% - Accent3 8 2 3 5 7 2" xfId="34237"/>
    <cellStyle name="40% - Accent3 8 2 3 5 8" xfId="7405"/>
    <cellStyle name="40% - Accent3 8 2 3 5 9" xfId="29048"/>
    <cellStyle name="40% - Accent3 8 2 3 6" xfId="7719"/>
    <cellStyle name="40% - Accent3 8 2 3 6 2" xfId="18177"/>
    <cellStyle name="40% - Accent3 8 2 3 6 2 2" xfId="39770"/>
    <cellStyle name="40% - Accent3 8 2 3 6 3" xfId="20974"/>
    <cellStyle name="40% - Accent3 8 2 3 6 3 2" xfId="42553"/>
    <cellStyle name="40% - Accent3 8 2 3 6 4" xfId="23759"/>
    <cellStyle name="40% - Accent3 8 2 3 6 4 2" xfId="45336"/>
    <cellStyle name="40% - Accent3 8 2 3 6 5" xfId="26612"/>
    <cellStyle name="40% - Accent3 8 2 3 6 5 2" xfId="48187"/>
    <cellStyle name="40% - Accent3 8 2 3 6 6" xfId="12969"/>
    <cellStyle name="40% - Accent3 8 2 3 6 6 2" xfId="34582"/>
    <cellStyle name="40% - Accent3 8 2 3 6 7" xfId="29361"/>
    <cellStyle name="40% - Accent3 8 2 3 6 8" xfId="54092"/>
    <cellStyle name="40% - Accent3 8 2 3 7" xfId="10542"/>
    <cellStyle name="40% - Accent3 8 2 3 7 2" xfId="32167"/>
    <cellStyle name="40% - Accent3 8 2 3 8" xfId="13283"/>
    <cellStyle name="40% - Accent3 8 2 3 8 2" xfId="34895"/>
    <cellStyle name="40% - Accent3 8 2 3 9" xfId="15761"/>
    <cellStyle name="40% - Accent3 8 2 3 9 2" xfId="37355"/>
    <cellStyle name="40% - Accent3 8 2 4" xfId="2719"/>
    <cellStyle name="40% - Accent3 8 2 4 10" xfId="27093"/>
    <cellStyle name="40% - Accent3 8 2 4 11" xfId="54093"/>
    <cellStyle name="40% - Accent3 8 2 4 2" xfId="4352"/>
    <cellStyle name="40% - Accent3 8 2 4 2 10" xfId="54094"/>
    <cellStyle name="40% - Accent3 8 2 4 2 2" xfId="8901"/>
    <cellStyle name="40% - Accent3 8 2 4 2 2 2" xfId="14465"/>
    <cellStyle name="40% - Accent3 8 2 4 2 2 2 2" xfId="36077"/>
    <cellStyle name="40% - Accent3 8 2 4 2 2 2 3" xfId="54096"/>
    <cellStyle name="40% - Accent3 8 2 4 2 2 3" xfId="30543"/>
    <cellStyle name="40% - Accent3 8 2 4 2 2 4" xfId="54095"/>
    <cellStyle name="40% - Accent3 8 2 4 2 3" xfId="16912"/>
    <cellStyle name="40% - Accent3 8 2 4 2 3 2" xfId="38505"/>
    <cellStyle name="40% - Accent3 8 2 4 2 3 2 2" xfId="54098"/>
    <cellStyle name="40% - Accent3 8 2 4 2 3 3" xfId="54097"/>
    <cellStyle name="40% - Accent3 8 2 4 2 4" xfId="19709"/>
    <cellStyle name="40% - Accent3 8 2 4 2 4 2" xfId="41288"/>
    <cellStyle name="40% - Accent3 8 2 4 2 4 3" xfId="54099"/>
    <cellStyle name="40% - Accent3 8 2 4 2 5" xfId="22494"/>
    <cellStyle name="40% - Accent3 8 2 4 2 5 2" xfId="44071"/>
    <cellStyle name="40% - Accent3 8 2 4 2 6" xfId="25347"/>
    <cellStyle name="40% - Accent3 8 2 4 2 6 2" xfId="46922"/>
    <cellStyle name="40% - Accent3 8 2 4 2 7" xfId="11694"/>
    <cellStyle name="40% - Accent3 8 2 4 2 7 2" xfId="33317"/>
    <cellStyle name="40% - Accent3 8 2 4 2 8" xfId="6480"/>
    <cellStyle name="40% - Accent3 8 2 4 2 9" xfId="28128"/>
    <cellStyle name="40% - Accent3 8 2 4 3" xfId="7866"/>
    <cellStyle name="40% - Accent3 8 2 4 3 2" xfId="13430"/>
    <cellStyle name="40% - Accent3 8 2 4 3 2 2" xfId="35042"/>
    <cellStyle name="40% - Accent3 8 2 4 3 2 3" xfId="54101"/>
    <cellStyle name="40% - Accent3 8 2 4 3 3" xfId="29508"/>
    <cellStyle name="40% - Accent3 8 2 4 3 4" xfId="54100"/>
    <cellStyle name="40% - Accent3 8 2 4 4" xfId="15877"/>
    <cellStyle name="40% - Accent3 8 2 4 4 2" xfId="37470"/>
    <cellStyle name="40% - Accent3 8 2 4 4 2 2" xfId="54103"/>
    <cellStyle name="40% - Accent3 8 2 4 4 3" xfId="54102"/>
    <cellStyle name="40% - Accent3 8 2 4 5" xfId="18674"/>
    <cellStyle name="40% - Accent3 8 2 4 5 2" xfId="40253"/>
    <cellStyle name="40% - Accent3 8 2 4 5 3" xfId="54104"/>
    <cellStyle name="40% - Accent3 8 2 4 6" xfId="21457"/>
    <cellStyle name="40% - Accent3 8 2 4 6 2" xfId="43036"/>
    <cellStyle name="40% - Accent3 8 2 4 7" xfId="24312"/>
    <cellStyle name="40% - Accent3 8 2 4 7 2" xfId="45887"/>
    <cellStyle name="40% - Accent3 8 2 4 8" xfId="10659"/>
    <cellStyle name="40% - Accent3 8 2 4 8 2" xfId="32282"/>
    <cellStyle name="40% - Accent3 8 2 4 9" xfId="5396"/>
    <cellStyle name="40% - Accent3 8 2 5" xfId="3077"/>
    <cellStyle name="40% - Accent3 8 2 5 10" xfId="27438"/>
    <cellStyle name="40% - Accent3 8 2 5 11" xfId="54105"/>
    <cellStyle name="40% - Accent3 8 2 5 2" xfId="4697"/>
    <cellStyle name="40% - Accent3 8 2 5 2 10" xfId="54106"/>
    <cellStyle name="40% - Accent3 8 2 5 2 2" xfId="9246"/>
    <cellStyle name="40% - Accent3 8 2 5 2 2 2" xfId="14810"/>
    <cellStyle name="40% - Accent3 8 2 5 2 2 2 2" xfId="36422"/>
    <cellStyle name="40% - Accent3 8 2 5 2 2 3" xfId="30888"/>
    <cellStyle name="40% - Accent3 8 2 5 2 2 4" xfId="54107"/>
    <cellStyle name="40% - Accent3 8 2 5 2 3" xfId="17257"/>
    <cellStyle name="40% - Accent3 8 2 5 2 3 2" xfId="38850"/>
    <cellStyle name="40% - Accent3 8 2 5 2 4" xfId="20054"/>
    <cellStyle name="40% - Accent3 8 2 5 2 4 2" xfId="41633"/>
    <cellStyle name="40% - Accent3 8 2 5 2 5" xfId="22839"/>
    <cellStyle name="40% - Accent3 8 2 5 2 5 2" xfId="44416"/>
    <cellStyle name="40% - Accent3 8 2 5 2 6" xfId="25692"/>
    <cellStyle name="40% - Accent3 8 2 5 2 6 2" xfId="47267"/>
    <cellStyle name="40% - Accent3 8 2 5 2 7" xfId="12039"/>
    <cellStyle name="40% - Accent3 8 2 5 2 7 2" xfId="33662"/>
    <cellStyle name="40% - Accent3 8 2 5 2 8" xfId="6827"/>
    <cellStyle name="40% - Accent3 8 2 5 2 9" xfId="28473"/>
    <cellStyle name="40% - Accent3 8 2 5 3" xfId="8211"/>
    <cellStyle name="40% - Accent3 8 2 5 3 2" xfId="13775"/>
    <cellStyle name="40% - Accent3 8 2 5 3 2 2" xfId="35387"/>
    <cellStyle name="40% - Accent3 8 2 5 3 2 3" xfId="54109"/>
    <cellStyle name="40% - Accent3 8 2 5 3 3" xfId="29853"/>
    <cellStyle name="40% - Accent3 8 2 5 3 4" xfId="54108"/>
    <cellStyle name="40% - Accent3 8 2 5 4" xfId="16222"/>
    <cellStyle name="40% - Accent3 8 2 5 4 2" xfId="37815"/>
    <cellStyle name="40% - Accent3 8 2 5 4 3" xfId="54110"/>
    <cellStyle name="40% - Accent3 8 2 5 5" xfId="19019"/>
    <cellStyle name="40% - Accent3 8 2 5 5 2" xfId="40598"/>
    <cellStyle name="40% - Accent3 8 2 5 6" xfId="21804"/>
    <cellStyle name="40% - Accent3 8 2 5 6 2" xfId="43381"/>
    <cellStyle name="40% - Accent3 8 2 5 7" xfId="24657"/>
    <cellStyle name="40% - Accent3 8 2 5 7 2" xfId="46232"/>
    <cellStyle name="40% - Accent3 8 2 5 8" xfId="11004"/>
    <cellStyle name="40% - Accent3 8 2 5 8 2" xfId="32627"/>
    <cellStyle name="40% - Accent3 8 2 5 9" xfId="5741"/>
    <cellStyle name="40% - Accent3 8 2 6" xfId="2470"/>
    <cellStyle name="40% - Accent3 8 2 6 10" xfId="54111"/>
    <cellStyle name="40% - Accent3 8 2 6 2" xfId="4203"/>
    <cellStyle name="40% - Accent3 8 2 6 2 2" xfId="14316"/>
    <cellStyle name="40% - Accent3 8 2 6 2 2 2" xfId="35928"/>
    <cellStyle name="40% - Accent3 8 2 6 2 3" xfId="8752"/>
    <cellStyle name="40% - Accent3 8 2 6 2 4" xfId="30394"/>
    <cellStyle name="40% - Accent3 8 2 6 2 5" xfId="54112"/>
    <cellStyle name="40% - Accent3 8 2 6 3" xfId="16763"/>
    <cellStyle name="40% - Accent3 8 2 6 3 2" xfId="38356"/>
    <cellStyle name="40% - Accent3 8 2 6 4" xfId="19560"/>
    <cellStyle name="40% - Accent3 8 2 6 4 2" xfId="41139"/>
    <cellStyle name="40% - Accent3 8 2 6 5" xfId="22345"/>
    <cellStyle name="40% - Accent3 8 2 6 5 2" xfId="43922"/>
    <cellStyle name="40% - Accent3 8 2 6 6" xfId="25198"/>
    <cellStyle name="40% - Accent3 8 2 6 6 2" xfId="46773"/>
    <cellStyle name="40% - Accent3 8 2 6 7" xfId="11545"/>
    <cellStyle name="40% - Accent3 8 2 6 7 2" xfId="33168"/>
    <cellStyle name="40% - Accent3 8 2 6 8" xfId="6282"/>
    <cellStyle name="40% - Accent3 8 2 6 9" xfId="27979"/>
    <cellStyle name="40% - Accent3 8 2 7" xfId="3661"/>
    <cellStyle name="40% - Accent3 8 2 7 10" xfId="54113"/>
    <cellStyle name="40% - Accent3 8 2 7 2" xfId="9593"/>
    <cellStyle name="40% - Accent3 8 2 7 2 2" xfId="15155"/>
    <cellStyle name="40% - Accent3 8 2 7 2 2 2" xfId="36767"/>
    <cellStyle name="40% - Accent3 8 2 7 2 3" xfId="31233"/>
    <cellStyle name="40% - Accent3 8 2 7 2 4" xfId="54114"/>
    <cellStyle name="40% - Accent3 8 2 7 3" xfId="17602"/>
    <cellStyle name="40% - Accent3 8 2 7 3 2" xfId="39195"/>
    <cellStyle name="40% - Accent3 8 2 7 4" xfId="20399"/>
    <cellStyle name="40% - Accent3 8 2 7 4 2" xfId="41978"/>
    <cellStyle name="40% - Accent3 8 2 7 5" xfId="23184"/>
    <cellStyle name="40% - Accent3 8 2 7 5 2" xfId="44761"/>
    <cellStyle name="40% - Accent3 8 2 7 6" xfId="26037"/>
    <cellStyle name="40% - Accent3 8 2 7 6 2" xfId="47612"/>
    <cellStyle name="40% - Accent3 8 2 7 7" xfId="12384"/>
    <cellStyle name="40% - Accent3 8 2 7 7 2" xfId="34007"/>
    <cellStyle name="40% - Accent3 8 2 7 8" xfId="7175"/>
    <cellStyle name="40% - Accent3 8 2 7 9" xfId="28818"/>
    <cellStyle name="40% - Accent3 8 2 8" xfId="7717"/>
    <cellStyle name="40% - Accent3 8 2 8 2" xfId="17947"/>
    <cellStyle name="40% - Accent3 8 2 8 2 2" xfId="39540"/>
    <cellStyle name="40% - Accent3 8 2 8 3" xfId="20744"/>
    <cellStyle name="40% - Accent3 8 2 8 3 2" xfId="42323"/>
    <cellStyle name="40% - Accent3 8 2 8 4" xfId="23529"/>
    <cellStyle name="40% - Accent3 8 2 8 4 2" xfId="45106"/>
    <cellStyle name="40% - Accent3 8 2 8 5" xfId="26382"/>
    <cellStyle name="40% - Accent3 8 2 8 5 2" xfId="47957"/>
    <cellStyle name="40% - Accent3 8 2 8 6" xfId="12739"/>
    <cellStyle name="40% - Accent3 8 2 8 6 2" xfId="34352"/>
    <cellStyle name="40% - Accent3 8 2 8 7" xfId="29359"/>
    <cellStyle name="40% - Accent3 8 2 8 8" xfId="54115"/>
    <cellStyle name="40% - Accent3 8 2 9" xfId="10312"/>
    <cellStyle name="40% - Accent3 8 2 9 2" xfId="31937"/>
    <cellStyle name="40% - Accent3 8 3" xfId="486"/>
    <cellStyle name="40% - Accent3 8 3 10" xfId="13284"/>
    <cellStyle name="40% - Accent3 8 3 10 2" xfId="34896"/>
    <cellStyle name="40% - Accent3 8 3 11" xfId="15558"/>
    <cellStyle name="40% - Accent3 8 3 11 2" xfId="37152"/>
    <cellStyle name="40% - Accent3 8 3 12" xfId="18356"/>
    <cellStyle name="40% - Accent3 8 3 12 2" xfId="39935"/>
    <cellStyle name="40% - Accent3 8 3 13" xfId="21139"/>
    <cellStyle name="40% - Accent3 8 3 13 2" xfId="42718"/>
    <cellStyle name="40% - Accent3 8 3 14" xfId="23994"/>
    <cellStyle name="40% - Accent3 8 3 14 2" xfId="45569"/>
    <cellStyle name="40% - Accent3 8 3 15" xfId="9967"/>
    <cellStyle name="40% - Accent3 8 3 15 2" xfId="31607"/>
    <cellStyle name="40% - Accent3 8 3 16" xfId="5245"/>
    <cellStyle name="40% - Accent3 8 3 17" xfId="26945"/>
    <cellStyle name="40% - Accent3 8 3 18" xfId="54116"/>
    <cellStyle name="40% - Accent3 8 3 2" xfId="487"/>
    <cellStyle name="40% - Accent3 8 3 2 10" xfId="18494"/>
    <cellStyle name="40% - Accent3 8 3 2 10 2" xfId="40073"/>
    <cellStyle name="40% - Accent3 8 3 2 11" xfId="21277"/>
    <cellStyle name="40% - Accent3 8 3 2 11 2" xfId="42856"/>
    <cellStyle name="40% - Accent3 8 3 2 12" xfId="24132"/>
    <cellStyle name="40% - Accent3 8 3 2 12 2" xfId="45707"/>
    <cellStyle name="40% - Accent3 8 3 2 13" xfId="10105"/>
    <cellStyle name="40% - Accent3 8 3 2 13 2" xfId="31745"/>
    <cellStyle name="40% - Accent3 8 3 2 14" xfId="5246"/>
    <cellStyle name="40% - Accent3 8 3 2 15" xfId="26946"/>
    <cellStyle name="40% - Accent3 8 3 2 16" xfId="54117"/>
    <cellStyle name="40% - Accent3 8 3 2 2" xfId="2884"/>
    <cellStyle name="40% - Accent3 8 3 2 2 10" xfId="27258"/>
    <cellStyle name="40% - Accent3 8 3 2 2 11" xfId="54118"/>
    <cellStyle name="40% - Accent3 8 3 2 2 2" xfId="4517"/>
    <cellStyle name="40% - Accent3 8 3 2 2 2 10" xfId="54119"/>
    <cellStyle name="40% - Accent3 8 3 2 2 2 2" xfId="9066"/>
    <cellStyle name="40% - Accent3 8 3 2 2 2 2 2" xfId="14630"/>
    <cellStyle name="40% - Accent3 8 3 2 2 2 2 2 2" xfId="36242"/>
    <cellStyle name="40% - Accent3 8 3 2 2 2 2 2 3" xfId="54121"/>
    <cellStyle name="40% - Accent3 8 3 2 2 2 2 3" xfId="30708"/>
    <cellStyle name="40% - Accent3 8 3 2 2 2 2 4" xfId="54120"/>
    <cellStyle name="40% - Accent3 8 3 2 2 2 3" xfId="17077"/>
    <cellStyle name="40% - Accent3 8 3 2 2 2 3 2" xfId="38670"/>
    <cellStyle name="40% - Accent3 8 3 2 2 2 3 2 2" xfId="54123"/>
    <cellStyle name="40% - Accent3 8 3 2 2 2 3 3" xfId="54122"/>
    <cellStyle name="40% - Accent3 8 3 2 2 2 4" xfId="19874"/>
    <cellStyle name="40% - Accent3 8 3 2 2 2 4 2" xfId="41453"/>
    <cellStyle name="40% - Accent3 8 3 2 2 2 4 3" xfId="54124"/>
    <cellStyle name="40% - Accent3 8 3 2 2 2 5" xfId="22659"/>
    <cellStyle name="40% - Accent3 8 3 2 2 2 5 2" xfId="44236"/>
    <cellStyle name="40% - Accent3 8 3 2 2 2 6" xfId="25512"/>
    <cellStyle name="40% - Accent3 8 3 2 2 2 6 2" xfId="47087"/>
    <cellStyle name="40% - Accent3 8 3 2 2 2 7" xfId="11859"/>
    <cellStyle name="40% - Accent3 8 3 2 2 2 7 2" xfId="33482"/>
    <cellStyle name="40% - Accent3 8 3 2 2 2 8" xfId="6645"/>
    <cellStyle name="40% - Accent3 8 3 2 2 2 9" xfId="28293"/>
    <cellStyle name="40% - Accent3 8 3 2 2 3" xfId="8031"/>
    <cellStyle name="40% - Accent3 8 3 2 2 3 2" xfId="13595"/>
    <cellStyle name="40% - Accent3 8 3 2 2 3 2 2" xfId="35207"/>
    <cellStyle name="40% - Accent3 8 3 2 2 3 2 3" xfId="54126"/>
    <cellStyle name="40% - Accent3 8 3 2 2 3 3" xfId="29673"/>
    <cellStyle name="40% - Accent3 8 3 2 2 3 4" xfId="54125"/>
    <cellStyle name="40% - Accent3 8 3 2 2 4" xfId="16042"/>
    <cellStyle name="40% - Accent3 8 3 2 2 4 2" xfId="37635"/>
    <cellStyle name="40% - Accent3 8 3 2 2 4 2 2" xfId="54128"/>
    <cellStyle name="40% - Accent3 8 3 2 2 4 3" xfId="54127"/>
    <cellStyle name="40% - Accent3 8 3 2 2 5" xfId="18839"/>
    <cellStyle name="40% - Accent3 8 3 2 2 5 2" xfId="40418"/>
    <cellStyle name="40% - Accent3 8 3 2 2 5 3" xfId="54129"/>
    <cellStyle name="40% - Accent3 8 3 2 2 6" xfId="21622"/>
    <cellStyle name="40% - Accent3 8 3 2 2 6 2" xfId="43201"/>
    <cellStyle name="40% - Accent3 8 3 2 2 7" xfId="24477"/>
    <cellStyle name="40% - Accent3 8 3 2 2 7 2" xfId="46052"/>
    <cellStyle name="40% - Accent3 8 3 2 2 8" xfId="10824"/>
    <cellStyle name="40% - Accent3 8 3 2 2 8 2" xfId="32447"/>
    <cellStyle name="40% - Accent3 8 3 2 2 9" xfId="5561"/>
    <cellStyle name="40% - Accent3 8 3 2 3" xfId="3262"/>
    <cellStyle name="40% - Accent3 8 3 2 3 10" xfId="27603"/>
    <cellStyle name="40% - Accent3 8 3 2 3 11" xfId="54130"/>
    <cellStyle name="40% - Accent3 8 3 2 3 2" xfId="4862"/>
    <cellStyle name="40% - Accent3 8 3 2 3 2 10" xfId="54131"/>
    <cellStyle name="40% - Accent3 8 3 2 3 2 2" xfId="9411"/>
    <cellStyle name="40% - Accent3 8 3 2 3 2 2 2" xfId="14975"/>
    <cellStyle name="40% - Accent3 8 3 2 3 2 2 2 2" xfId="36587"/>
    <cellStyle name="40% - Accent3 8 3 2 3 2 2 3" xfId="31053"/>
    <cellStyle name="40% - Accent3 8 3 2 3 2 2 4" xfId="54132"/>
    <cellStyle name="40% - Accent3 8 3 2 3 2 3" xfId="17422"/>
    <cellStyle name="40% - Accent3 8 3 2 3 2 3 2" xfId="39015"/>
    <cellStyle name="40% - Accent3 8 3 2 3 2 4" xfId="20219"/>
    <cellStyle name="40% - Accent3 8 3 2 3 2 4 2" xfId="41798"/>
    <cellStyle name="40% - Accent3 8 3 2 3 2 5" xfId="23004"/>
    <cellStyle name="40% - Accent3 8 3 2 3 2 5 2" xfId="44581"/>
    <cellStyle name="40% - Accent3 8 3 2 3 2 6" xfId="25857"/>
    <cellStyle name="40% - Accent3 8 3 2 3 2 6 2" xfId="47432"/>
    <cellStyle name="40% - Accent3 8 3 2 3 2 7" xfId="12204"/>
    <cellStyle name="40% - Accent3 8 3 2 3 2 7 2" xfId="33827"/>
    <cellStyle name="40% - Accent3 8 3 2 3 2 8" xfId="6992"/>
    <cellStyle name="40% - Accent3 8 3 2 3 2 9" xfId="28638"/>
    <cellStyle name="40% - Accent3 8 3 2 3 3" xfId="8376"/>
    <cellStyle name="40% - Accent3 8 3 2 3 3 2" xfId="13940"/>
    <cellStyle name="40% - Accent3 8 3 2 3 3 2 2" xfId="35552"/>
    <cellStyle name="40% - Accent3 8 3 2 3 3 2 3" xfId="54134"/>
    <cellStyle name="40% - Accent3 8 3 2 3 3 3" xfId="30018"/>
    <cellStyle name="40% - Accent3 8 3 2 3 3 4" xfId="54133"/>
    <cellStyle name="40% - Accent3 8 3 2 3 4" xfId="16387"/>
    <cellStyle name="40% - Accent3 8 3 2 3 4 2" xfId="37980"/>
    <cellStyle name="40% - Accent3 8 3 2 3 4 3" xfId="54135"/>
    <cellStyle name="40% - Accent3 8 3 2 3 5" xfId="19184"/>
    <cellStyle name="40% - Accent3 8 3 2 3 5 2" xfId="40763"/>
    <cellStyle name="40% - Accent3 8 3 2 3 6" xfId="21969"/>
    <cellStyle name="40% - Accent3 8 3 2 3 6 2" xfId="43546"/>
    <cellStyle name="40% - Accent3 8 3 2 3 7" xfId="24822"/>
    <cellStyle name="40% - Accent3 8 3 2 3 7 2" xfId="46397"/>
    <cellStyle name="40% - Accent3 8 3 2 3 8" xfId="11169"/>
    <cellStyle name="40% - Accent3 8 3 2 3 8 2" xfId="32792"/>
    <cellStyle name="40% - Accent3 8 3 2 3 9" xfId="5906"/>
    <cellStyle name="40% - Accent3 8 3 2 4" xfId="2474"/>
    <cellStyle name="40% - Accent3 8 3 2 4 10" xfId="54136"/>
    <cellStyle name="40% - Accent3 8 3 2 4 2" xfId="4207"/>
    <cellStyle name="40% - Accent3 8 3 2 4 2 2" xfId="14320"/>
    <cellStyle name="40% - Accent3 8 3 2 4 2 2 2" xfId="35932"/>
    <cellStyle name="40% - Accent3 8 3 2 4 2 3" xfId="8756"/>
    <cellStyle name="40% - Accent3 8 3 2 4 2 4" xfId="30398"/>
    <cellStyle name="40% - Accent3 8 3 2 4 2 5" xfId="54137"/>
    <cellStyle name="40% - Accent3 8 3 2 4 3" xfId="16767"/>
    <cellStyle name="40% - Accent3 8 3 2 4 3 2" xfId="38360"/>
    <cellStyle name="40% - Accent3 8 3 2 4 4" xfId="19564"/>
    <cellStyle name="40% - Accent3 8 3 2 4 4 2" xfId="41143"/>
    <cellStyle name="40% - Accent3 8 3 2 4 5" xfId="22349"/>
    <cellStyle name="40% - Accent3 8 3 2 4 5 2" xfId="43926"/>
    <cellStyle name="40% - Accent3 8 3 2 4 6" xfId="25202"/>
    <cellStyle name="40% - Accent3 8 3 2 4 6 2" xfId="46777"/>
    <cellStyle name="40% - Accent3 8 3 2 4 7" xfId="11549"/>
    <cellStyle name="40% - Accent3 8 3 2 4 7 2" xfId="33172"/>
    <cellStyle name="40% - Accent3 8 3 2 4 8" xfId="6286"/>
    <cellStyle name="40% - Accent3 8 3 2 4 9" xfId="27983"/>
    <cellStyle name="40% - Accent3 8 3 2 5" xfId="3665"/>
    <cellStyle name="40% - Accent3 8 3 2 5 10" xfId="54138"/>
    <cellStyle name="40% - Accent3 8 3 2 5 2" xfId="9758"/>
    <cellStyle name="40% - Accent3 8 3 2 5 2 2" xfId="15320"/>
    <cellStyle name="40% - Accent3 8 3 2 5 2 2 2" xfId="36932"/>
    <cellStyle name="40% - Accent3 8 3 2 5 2 3" xfId="31398"/>
    <cellStyle name="40% - Accent3 8 3 2 5 2 4" xfId="54139"/>
    <cellStyle name="40% - Accent3 8 3 2 5 3" xfId="17767"/>
    <cellStyle name="40% - Accent3 8 3 2 5 3 2" xfId="39360"/>
    <cellStyle name="40% - Accent3 8 3 2 5 4" xfId="20564"/>
    <cellStyle name="40% - Accent3 8 3 2 5 4 2" xfId="42143"/>
    <cellStyle name="40% - Accent3 8 3 2 5 5" xfId="23349"/>
    <cellStyle name="40% - Accent3 8 3 2 5 5 2" xfId="44926"/>
    <cellStyle name="40% - Accent3 8 3 2 5 6" xfId="26202"/>
    <cellStyle name="40% - Accent3 8 3 2 5 6 2" xfId="47777"/>
    <cellStyle name="40% - Accent3 8 3 2 5 7" xfId="12549"/>
    <cellStyle name="40% - Accent3 8 3 2 5 7 2" xfId="34172"/>
    <cellStyle name="40% - Accent3 8 3 2 5 8" xfId="7340"/>
    <cellStyle name="40% - Accent3 8 3 2 5 9" xfId="28983"/>
    <cellStyle name="40% - Accent3 8 3 2 6" xfId="7721"/>
    <cellStyle name="40% - Accent3 8 3 2 6 2" xfId="18112"/>
    <cellStyle name="40% - Accent3 8 3 2 6 2 2" xfId="39705"/>
    <cellStyle name="40% - Accent3 8 3 2 6 3" xfId="20909"/>
    <cellStyle name="40% - Accent3 8 3 2 6 3 2" xfId="42488"/>
    <cellStyle name="40% - Accent3 8 3 2 6 4" xfId="23694"/>
    <cellStyle name="40% - Accent3 8 3 2 6 4 2" xfId="45271"/>
    <cellStyle name="40% - Accent3 8 3 2 6 5" xfId="26547"/>
    <cellStyle name="40% - Accent3 8 3 2 6 5 2" xfId="48122"/>
    <cellStyle name="40% - Accent3 8 3 2 6 6" xfId="12904"/>
    <cellStyle name="40% - Accent3 8 3 2 6 6 2" xfId="34517"/>
    <cellStyle name="40% - Accent3 8 3 2 6 7" xfId="29363"/>
    <cellStyle name="40% - Accent3 8 3 2 6 8" xfId="54140"/>
    <cellStyle name="40% - Accent3 8 3 2 7" xfId="10477"/>
    <cellStyle name="40% - Accent3 8 3 2 7 2" xfId="32102"/>
    <cellStyle name="40% - Accent3 8 3 2 8" xfId="13285"/>
    <cellStyle name="40% - Accent3 8 3 2 8 2" xfId="34897"/>
    <cellStyle name="40% - Accent3 8 3 2 9" xfId="15696"/>
    <cellStyle name="40% - Accent3 8 3 2 9 2" xfId="37290"/>
    <cellStyle name="40% - Accent3 8 3 3" xfId="488"/>
    <cellStyle name="40% - Accent3 8 3 3 10" xfId="18586"/>
    <cellStyle name="40% - Accent3 8 3 3 10 2" xfId="40165"/>
    <cellStyle name="40% - Accent3 8 3 3 11" xfId="21369"/>
    <cellStyle name="40% - Accent3 8 3 3 11 2" xfId="42948"/>
    <cellStyle name="40% - Accent3 8 3 3 12" xfId="24224"/>
    <cellStyle name="40% - Accent3 8 3 3 12 2" xfId="45799"/>
    <cellStyle name="40% - Accent3 8 3 3 13" xfId="10197"/>
    <cellStyle name="40% - Accent3 8 3 3 13 2" xfId="31837"/>
    <cellStyle name="40% - Accent3 8 3 3 14" xfId="5247"/>
    <cellStyle name="40% - Accent3 8 3 3 15" xfId="26947"/>
    <cellStyle name="40% - Accent3 8 3 3 16" xfId="54141"/>
    <cellStyle name="40% - Accent3 8 3 3 2" xfId="2976"/>
    <cellStyle name="40% - Accent3 8 3 3 2 10" xfId="27350"/>
    <cellStyle name="40% - Accent3 8 3 3 2 11" xfId="54142"/>
    <cellStyle name="40% - Accent3 8 3 3 2 2" xfId="4609"/>
    <cellStyle name="40% - Accent3 8 3 3 2 2 10" xfId="54143"/>
    <cellStyle name="40% - Accent3 8 3 3 2 2 2" xfId="9158"/>
    <cellStyle name="40% - Accent3 8 3 3 2 2 2 2" xfId="14722"/>
    <cellStyle name="40% - Accent3 8 3 3 2 2 2 2 2" xfId="36334"/>
    <cellStyle name="40% - Accent3 8 3 3 2 2 2 3" xfId="30800"/>
    <cellStyle name="40% - Accent3 8 3 3 2 2 2 4" xfId="54144"/>
    <cellStyle name="40% - Accent3 8 3 3 2 2 3" xfId="17169"/>
    <cellStyle name="40% - Accent3 8 3 3 2 2 3 2" xfId="38762"/>
    <cellStyle name="40% - Accent3 8 3 3 2 2 4" xfId="19966"/>
    <cellStyle name="40% - Accent3 8 3 3 2 2 4 2" xfId="41545"/>
    <cellStyle name="40% - Accent3 8 3 3 2 2 5" xfId="22751"/>
    <cellStyle name="40% - Accent3 8 3 3 2 2 5 2" xfId="44328"/>
    <cellStyle name="40% - Accent3 8 3 3 2 2 6" xfId="25604"/>
    <cellStyle name="40% - Accent3 8 3 3 2 2 6 2" xfId="47179"/>
    <cellStyle name="40% - Accent3 8 3 3 2 2 7" xfId="11951"/>
    <cellStyle name="40% - Accent3 8 3 3 2 2 7 2" xfId="33574"/>
    <cellStyle name="40% - Accent3 8 3 3 2 2 8" xfId="6737"/>
    <cellStyle name="40% - Accent3 8 3 3 2 2 9" xfId="28385"/>
    <cellStyle name="40% - Accent3 8 3 3 2 3" xfId="8123"/>
    <cellStyle name="40% - Accent3 8 3 3 2 3 2" xfId="13687"/>
    <cellStyle name="40% - Accent3 8 3 3 2 3 2 2" xfId="35299"/>
    <cellStyle name="40% - Accent3 8 3 3 2 3 2 3" xfId="54146"/>
    <cellStyle name="40% - Accent3 8 3 3 2 3 3" xfId="29765"/>
    <cellStyle name="40% - Accent3 8 3 3 2 3 4" xfId="54145"/>
    <cellStyle name="40% - Accent3 8 3 3 2 4" xfId="16134"/>
    <cellStyle name="40% - Accent3 8 3 3 2 4 2" xfId="37727"/>
    <cellStyle name="40% - Accent3 8 3 3 2 4 3" xfId="54147"/>
    <cellStyle name="40% - Accent3 8 3 3 2 5" xfId="18931"/>
    <cellStyle name="40% - Accent3 8 3 3 2 5 2" xfId="40510"/>
    <cellStyle name="40% - Accent3 8 3 3 2 6" xfId="21714"/>
    <cellStyle name="40% - Accent3 8 3 3 2 6 2" xfId="43293"/>
    <cellStyle name="40% - Accent3 8 3 3 2 7" xfId="24569"/>
    <cellStyle name="40% - Accent3 8 3 3 2 7 2" xfId="46144"/>
    <cellStyle name="40% - Accent3 8 3 3 2 8" xfId="10916"/>
    <cellStyle name="40% - Accent3 8 3 3 2 8 2" xfId="32539"/>
    <cellStyle name="40% - Accent3 8 3 3 2 9" xfId="5653"/>
    <cellStyle name="40% - Accent3 8 3 3 3" xfId="3354"/>
    <cellStyle name="40% - Accent3 8 3 3 3 10" xfId="27695"/>
    <cellStyle name="40% - Accent3 8 3 3 3 11" xfId="54148"/>
    <cellStyle name="40% - Accent3 8 3 3 3 2" xfId="4954"/>
    <cellStyle name="40% - Accent3 8 3 3 3 2 10" xfId="54149"/>
    <cellStyle name="40% - Accent3 8 3 3 3 2 2" xfId="9503"/>
    <cellStyle name="40% - Accent3 8 3 3 3 2 2 2" xfId="15067"/>
    <cellStyle name="40% - Accent3 8 3 3 3 2 2 2 2" xfId="36679"/>
    <cellStyle name="40% - Accent3 8 3 3 3 2 2 3" xfId="31145"/>
    <cellStyle name="40% - Accent3 8 3 3 3 2 3" xfId="17514"/>
    <cellStyle name="40% - Accent3 8 3 3 3 2 3 2" xfId="39107"/>
    <cellStyle name="40% - Accent3 8 3 3 3 2 4" xfId="20311"/>
    <cellStyle name="40% - Accent3 8 3 3 3 2 4 2" xfId="41890"/>
    <cellStyle name="40% - Accent3 8 3 3 3 2 5" xfId="23096"/>
    <cellStyle name="40% - Accent3 8 3 3 3 2 5 2" xfId="44673"/>
    <cellStyle name="40% - Accent3 8 3 3 3 2 6" xfId="25949"/>
    <cellStyle name="40% - Accent3 8 3 3 3 2 6 2" xfId="47524"/>
    <cellStyle name="40% - Accent3 8 3 3 3 2 7" xfId="12296"/>
    <cellStyle name="40% - Accent3 8 3 3 3 2 7 2" xfId="33919"/>
    <cellStyle name="40% - Accent3 8 3 3 3 2 8" xfId="7084"/>
    <cellStyle name="40% - Accent3 8 3 3 3 2 9" xfId="28730"/>
    <cellStyle name="40% - Accent3 8 3 3 3 3" xfId="8468"/>
    <cellStyle name="40% - Accent3 8 3 3 3 3 2" xfId="14032"/>
    <cellStyle name="40% - Accent3 8 3 3 3 3 2 2" xfId="35644"/>
    <cellStyle name="40% - Accent3 8 3 3 3 3 3" xfId="30110"/>
    <cellStyle name="40% - Accent3 8 3 3 3 4" xfId="16479"/>
    <cellStyle name="40% - Accent3 8 3 3 3 4 2" xfId="38072"/>
    <cellStyle name="40% - Accent3 8 3 3 3 5" xfId="19276"/>
    <cellStyle name="40% - Accent3 8 3 3 3 5 2" xfId="40855"/>
    <cellStyle name="40% - Accent3 8 3 3 3 6" xfId="22061"/>
    <cellStyle name="40% - Accent3 8 3 3 3 6 2" xfId="43638"/>
    <cellStyle name="40% - Accent3 8 3 3 3 7" xfId="24914"/>
    <cellStyle name="40% - Accent3 8 3 3 3 7 2" xfId="46489"/>
    <cellStyle name="40% - Accent3 8 3 3 3 8" xfId="11261"/>
    <cellStyle name="40% - Accent3 8 3 3 3 8 2" xfId="32884"/>
    <cellStyle name="40% - Accent3 8 3 3 3 9" xfId="5998"/>
    <cellStyle name="40% - Accent3 8 3 3 4" xfId="2475"/>
    <cellStyle name="40% - Accent3 8 3 3 4 10" xfId="54150"/>
    <cellStyle name="40% - Accent3 8 3 3 4 2" xfId="4208"/>
    <cellStyle name="40% - Accent3 8 3 3 4 2 2" xfId="14321"/>
    <cellStyle name="40% - Accent3 8 3 3 4 2 2 2" xfId="35933"/>
    <cellStyle name="40% - Accent3 8 3 3 4 2 3" xfId="8757"/>
    <cellStyle name="40% - Accent3 8 3 3 4 2 4" xfId="30399"/>
    <cellStyle name="40% - Accent3 8 3 3 4 2 5" xfId="54151"/>
    <cellStyle name="40% - Accent3 8 3 3 4 3" xfId="16768"/>
    <cellStyle name="40% - Accent3 8 3 3 4 3 2" xfId="38361"/>
    <cellStyle name="40% - Accent3 8 3 3 4 4" xfId="19565"/>
    <cellStyle name="40% - Accent3 8 3 3 4 4 2" xfId="41144"/>
    <cellStyle name="40% - Accent3 8 3 3 4 5" xfId="22350"/>
    <cellStyle name="40% - Accent3 8 3 3 4 5 2" xfId="43927"/>
    <cellStyle name="40% - Accent3 8 3 3 4 6" xfId="25203"/>
    <cellStyle name="40% - Accent3 8 3 3 4 6 2" xfId="46778"/>
    <cellStyle name="40% - Accent3 8 3 3 4 7" xfId="11550"/>
    <cellStyle name="40% - Accent3 8 3 3 4 7 2" xfId="33173"/>
    <cellStyle name="40% - Accent3 8 3 3 4 8" xfId="6287"/>
    <cellStyle name="40% - Accent3 8 3 3 4 9" xfId="27984"/>
    <cellStyle name="40% - Accent3 8 3 3 5" xfId="3666"/>
    <cellStyle name="40% - Accent3 8 3 3 5 10" xfId="54152"/>
    <cellStyle name="40% - Accent3 8 3 3 5 2" xfId="9850"/>
    <cellStyle name="40% - Accent3 8 3 3 5 2 2" xfId="15412"/>
    <cellStyle name="40% - Accent3 8 3 3 5 2 2 2" xfId="37024"/>
    <cellStyle name="40% - Accent3 8 3 3 5 2 3" xfId="31490"/>
    <cellStyle name="40% - Accent3 8 3 3 5 3" xfId="17859"/>
    <cellStyle name="40% - Accent3 8 3 3 5 3 2" xfId="39452"/>
    <cellStyle name="40% - Accent3 8 3 3 5 4" xfId="20656"/>
    <cellStyle name="40% - Accent3 8 3 3 5 4 2" xfId="42235"/>
    <cellStyle name="40% - Accent3 8 3 3 5 5" xfId="23441"/>
    <cellStyle name="40% - Accent3 8 3 3 5 5 2" xfId="45018"/>
    <cellStyle name="40% - Accent3 8 3 3 5 6" xfId="26294"/>
    <cellStyle name="40% - Accent3 8 3 3 5 6 2" xfId="47869"/>
    <cellStyle name="40% - Accent3 8 3 3 5 7" xfId="12641"/>
    <cellStyle name="40% - Accent3 8 3 3 5 7 2" xfId="34264"/>
    <cellStyle name="40% - Accent3 8 3 3 5 8" xfId="7432"/>
    <cellStyle name="40% - Accent3 8 3 3 5 9" xfId="29075"/>
    <cellStyle name="40% - Accent3 8 3 3 6" xfId="7722"/>
    <cellStyle name="40% - Accent3 8 3 3 6 2" xfId="18204"/>
    <cellStyle name="40% - Accent3 8 3 3 6 2 2" xfId="39797"/>
    <cellStyle name="40% - Accent3 8 3 3 6 3" xfId="21001"/>
    <cellStyle name="40% - Accent3 8 3 3 6 3 2" xfId="42580"/>
    <cellStyle name="40% - Accent3 8 3 3 6 4" xfId="23786"/>
    <cellStyle name="40% - Accent3 8 3 3 6 4 2" xfId="45363"/>
    <cellStyle name="40% - Accent3 8 3 3 6 5" xfId="26639"/>
    <cellStyle name="40% - Accent3 8 3 3 6 5 2" xfId="48214"/>
    <cellStyle name="40% - Accent3 8 3 3 6 6" xfId="12996"/>
    <cellStyle name="40% - Accent3 8 3 3 6 6 2" xfId="34609"/>
    <cellStyle name="40% - Accent3 8 3 3 6 7" xfId="29364"/>
    <cellStyle name="40% - Accent3 8 3 3 7" xfId="10569"/>
    <cellStyle name="40% - Accent3 8 3 3 7 2" xfId="32194"/>
    <cellStyle name="40% - Accent3 8 3 3 8" xfId="13286"/>
    <cellStyle name="40% - Accent3 8 3 3 8 2" xfId="34898"/>
    <cellStyle name="40% - Accent3 8 3 3 9" xfId="15788"/>
    <cellStyle name="40% - Accent3 8 3 3 9 2" xfId="37382"/>
    <cellStyle name="40% - Accent3 8 3 4" xfId="2746"/>
    <cellStyle name="40% - Accent3 8 3 4 10" xfId="27120"/>
    <cellStyle name="40% - Accent3 8 3 4 11" xfId="54153"/>
    <cellStyle name="40% - Accent3 8 3 4 2" xfId="4379"/>
    <cellStyle name="40% - Accent3 8 3 4 2 10" xfId="54154"/>
    <cellStyle name="40% - Accent3 8 3 4 2 2" xfId="8928"/>
    <cellStyle name="40% - Accent3 8 3 4 2 2 2" xfId="14492"/>
    <cellStyle name="40% - Accent3 8 3 4 2 2 2 2" xfId="36104"/>
    <cellStyle name="40% - Accent3 8 3 4 2 2 3" xfId="30570"/>
    <cellStyle name="40% - Accent3 8 3 4 2 2 4" xfId="54155"/>
    <cellStyle name="40% - Accent3 8 3 4 2 3" xfId="16939"/>
    <cellStyle name="40% - Accent3 8 3 4 2 3 2" xfId="38532"/>
    <cellStyle name="40% - Accent3 8 3 4 2 4" xfId="19736"/>
    <cellStyle name="40% - Accent3 8 3 4 2 4 2" xfId="41315"/>
    <cellStyle name="40% - Accent3 8 3 4 2 5" xfId="22521"/>
    <cellStyle name="40% - Accent3 8 3 4 2 5 2" xfId="44098"/>
    <cellStyle name="40% - Accent3 8 3 4 2 6" xfId="25374"/>
    <cellStyle name="40% - Accent3 8 3 4 2 6 2" xfId="46949"/>
    <cellStyle name="40% - Accent3 8 3 4 2 7" xfId="11721"/>
    <cellStyle name="40% - Accent3 8 3 4 2 7 2" xfId="33344"/>
    <cellStyle name="40% - Accent3 8 3 4 2 8" xfId="6507"/>
    <cellStyle name="40% - Accent3 8 3 4 2 9" xfId="28155"/>
    <cellStyle name="40% - Accent3 8 3 4 3" xfId="7893"/>
    <cellStyle name="40% - Accent3 8 3 4 3 2" xfId="13457"/>
    <cellStyle name="40% - Accent3 8 3 4 3 2 2" xfId="35069"/>
    <cellStyle name="40% - Accent3 8 3 4 3 2 3" xfId="54157"/>
    <cellStyle name="40% - Accent3 8 3 4 3 3" xfId="29535"/>
    <cellStyle name="40% - Accent3 8 3 4 3 4" xfId="54156"/>
    <cellStyle name="40% - Accent3 8 3 4 4" xfId="15904"/>
    <cellStyle name="40% - Accent3 8 3 4 4 2" xfId="37497"/>
    <cellStyle name="40% - Accent3 8 3 4 4 3" xfId="54158"/>
    <cellStyle name="40% - Accent3 8 3 4 5" xfId="18701"/>
    <cellStyle name="40% - Accent3 8 3 4 5 2" xfId="40280"/>
    <cellStyle name="40% - Accent3 8 3 4 6" xfId="21484"/>
    <cellStyle name="40% - Accent3 8 3 4 6 2" xfId="43063"/>
    <cellStyle name="40% - Accent3 8 3 4 7" xfId="24339"/>
    <cellStyle name="40% - Accent3 8 3 4 7 2" xfId="45914"/>
    <cellStyle name="40% - Accent3 8 3 4 8" xfId="10686"/>
    <cellStyle name="40% - Accent3 8 3 4 8 2" xfId="32309"/>
    <cellStyle name="40% - Accent3 8 3 4 9" xfId="5423"/>
    <cellStyle name="40% - Accent3 8 3 5" xfId="3104"/>
    <cellStyle name="40% - Accent3 8 3 5 10" xfId="27465"/>
    <cellStyle name="40% - Accent3 8 3 5 11" xfId="54159"/>
    <cellStyle name="40% - Accent3 8 3 5 2" xfId="4724"/>
    <cellStyle name="40% - Accent3 8 3 5 2 10" xfId="54160"/>
    <cellStyle name="40% - Accent3 8 3 5 2 2" xfId="9273"/>
    <cellStyle name="40% - Accent3 8 3 5 2 2 2" xfId="14837"/>
    <cellStyle name="40% - Accent3 8 3 5 2 2 2 2" xfId="36449"/>
    <cellStyle name="40% - Accent3 8 3 5 2 2 3" xfId="30915"/>
    <cellStyle name="40% - Accent3 8 3 5 2 3" xfId="17284"/>
    <cellStyle name="40% - Accent3 8 3 5 2 3 2" xfId="38877"/>
    <cellStyle name="40% - Accent3 8 3 5 2 4" xfId="20081"/>
    <cellStyle name="40% - Accent3 8 3 5 2 4 2" xfId="41660"/>
    <cellStyle name="40% - Accent3 8 3 5 2 5" xfId="22866"/>
    <cellStyle name="40% - Accent3 8 3 5 2 5 2" xfId="44443"/>
    <cellStyle name="40% - Accent3 8 3 5 2 6" xfId="25719"/>
    <cellStyle name="40% - Accent3 8 3 5 2 6 2" xfId="47294"/>
    <cellStyle name="40% - Accent3 8 3 5 2 7" xfId="12066"/>
    <cellStyle name="40% - Accent3 8 3 5 2 7 2" xfId="33689"/>
    <cellStyle name="40% - Accent3 8 3 5 2 8" xfId="6854"/>
    <cellStyle name="40% - Accent3 8 3 5 2 9" xfId="28500"/>
    <cellStyle name="40% - Accent3 8 3 5 3" xfId="8238"/>
    <cellStyle name="40% - Accent3 8 3 5 3 2" xfId="13802"/>
    <cellStyle name="40% - Accent3 8 3 5 3 2 2" xfId="35414"/>
    <cellStyle name="40% - Accent3 8 3 5 3 3" xfId="29880"/>
    <cellStyle name="40% - Accent3 8 3 5 4" xfId="16249"/>
    <cellStyle name="40% - Accent3 8 3 5 4 2" xfId="37842"/>
    <cellStyle name="40% - Accent3 8 3 5 5" xfId="19046"/>
    <cellStyle name="40% - Accent3 8 3 5 5 2" xfId="40625"/>
    <cellStyle name="40% - Accent3 8 3 5 6" xfId="21831"/>
    <cellStyle name="40% - Accent3 8 3 5 6 2" xfId="43408"/>
    <cellStyle name="40% - Accent3 8 3 5 7" xfId="24684"/>
    <cellStyle name="40% - Accent3 8 3 5 7 2" xfId="46259"/>
    <cellStyle name="40% - Accent3 8 3 5 8" xfId="11031"/>
    <cellStyle name="40% - Accent3 8 3 5 8 2" xfId="32654"/>
    <cellStyle name="40% - Accent3 8 3 5 9" xfId="5768"/>
    <cellStyle name="40% - Accent3 8 3 6" xfId="2473"/>
    <cellStyle name="40% - Accent3 8 3 6 10" xfId="54161"/>
    <cellStyle name="40% - Accent3 8 3 6 2" xfId="4206"/>
    <cellStyle name="40% - Accent3 8 3 6 2 2" xfId="14319"/>
    <cellStyle name="40% - Accent3 8 3 6 2 2 2" xfId="35931"/>
    <cellStyle name="40% - Accent3 8 3 6 2 3" xfId="8755"/>
    <cellStyle name="40% - Accent3 8 3 6 2 4" xfId="30397"/>
    <cellStyle name="40% - Accent3 8 3 6 2 5" xfId="54162"/>
    <cellStyle name="40% - Accent3 8 3 6 3" xfId="16766"/>
    <cellStyle name="40% - Accent3 8 3 6 3 2" xfId="38359"/>
    <cellStyle name="40% - Accent3 8 3 6 4" xfId="19563"/>
    <cellStyle name="40% - Accent3 8 3 6 4 2" xfId="41142"/>
    <cellStyle name="40% - Accent3 8 3 6 5" xfId="22348"/>
    <cellStyle name="40% - Accent3 8 3 6 5 2" xfId="43925"/>
    <cellStyle name="40% - Accent3 8 3 6 6" xfId="25201"/>
    <cellStyle name="40% - Accent3 8 3 6 6 2" xfId="46776"/>
    <cellStyle name="40% - Accent3 8 3 6 7" xfId="11548"/>
    <cellStyle name="40% - Accent3 8 3 6 7 2" xfId="33171"/>
    <cellStyle name="40% - Accent3 8 3 6 8" xfId="6285"/>
    <cellStyle name="40% - Accent3 8 3 6 9" xfId="27982"/>
    <cellStyle name="40% - Accent3 8 3 7" xfId="3664"/>
    <cellStyle name="40% - Accent3 8 3 7 10" xfId="54163"/>
    <cellStyle name="40% - Accent3 8 3 7 2" xfId="9620"/>
    <cellStyle name="40% - Accent3 8 3 7 2 2" xfId="15182"/>
    <cellStyle name="40% - Accent3 8 3 7 2 2 2" xfId="36794"/>
    <cellStyle name="40% - Accent3 8 3 7 2 3" xfId="31260"/>
    <cellStyle name="40% - Accent3 8 3 7 3" xfId="17629"/>
    <cellStyle name="40% - Accent3 8 3 7 3 2" xfId="39222"/>
    <cellStyle name="40% - Accent3 8 3 7 4" xfId="20426"/>
    <cellStyle name="40% - Accent3 8 3 7 4 2" xfId="42005"/>
    <cellStyle name="40% - Accent3 8 3 7 5" xfId="23211"/>
    <cellStyle name="40% - Accent3 8 3 7 5 2" xfId="44788"/>
    <cellStyle name="40% - Accent3 8 3 7 6" xfId="26064"/>
    <cellStyle name="40% - Accent3 8 3 7 6 2" xfId="47639"/>
    <cellStyle name="40% - Accent3 8 3 7 7" xfId="12411"/>
    <cellStyle name="40% - Accent3 8 3 7 7 2" xfId="34034"/>
    <cellStyle name="40% - Accent3 8 3 7 8" xfId="7202"/>
    <cellStyle name="40% - Accent3 8 3 7 9" xfId="28845"/>
    <cellStyle name="40% - Accent3 8 3 8" xfId="7720"/>
    <cellStyle name="40% - Accent3 8 3 8 2" xfId="17974"/>
    <cellStyle name="40% - Accent3 8 3 8 2 2" xfId="39567"/>
    <cellStyle name="40% - Accent3 8 3 8 3" xfId="20771"/>
    <cellStyle name="40% - Accent3 8 3 8 3 2" xfId="42350"/>
    <cellStyle name="40% - Accent3 8 3 8 4" xfId="23556"/>
    <cellStyle name="40% - Accent3 8 3 8 4 2" xfId="45133"/>
    <cellStyle name="40% - Accent3 8 3 8 5" xfId="26409"/>
    <cellStyle name="40% - Accent3 8 3 8 5 2" xfId="47984"/>
    <cellStyle name="40% - Accent3 8 3 8 6" xfId="12766"/>
    <cellStyle name="40% - Accent3 8 3 8 6 2" xfId="34379"/>
    <cellStyle name="40% - Accent3 8 3 8 7" xfId="29362"/>
    <cellStyle name="40% - Accent3 8 3 9" xfId="10339"/>
    <cellStyle name="40% - Accent3 8 3 9 2" xfId="31964"/>
    <cellStyle name="40% - Accent3 8 4" xfId="489"/>
    <cellStyle name="40% - Accent3 8 4 10" xfId="13287"/>
    <cellStyle name="40% - Accent3 8 4 10 2" xfId="34899"/>
    <cellStyle name="40% - Accent3 8 4 11" xfId="15582"/>
    <cellStyle name="40% - Accent3 8 4 11 2" xfId="37176"/>
    <cellStyle name="40% - Accent3 8 4 12" xfId="18380"/>
    <cellStyle name="40% - Accent3 8 4 12 2" xfId="39959"/>
    <cellStyle name="40% - Accent3 8 4 13" xfId="21163"/>
    <cellStyle name="40% - Accent3 8 4 13 2" xfId="42742"/>
    <cellStyle name="40% - Accent3 8 4 14" xfId="24018"/>
    <cellStyle name="40% - Accent3 8 4 14 2" xfId="45593"/>
    <cellStyle name="40% - Accent3 8 4 15" xfId="9991"/>
    <cellStyle name="40% - Accent3 8 4 15 2" xfId="31631"/>
    <cellStyle name="40% - Accent3 8 4 16" xfId="5248"/>
    <cellStyle name="40% - Accent3 8 4 17" xfId="26948"/>
    <cellStyle name="40% - Accent3 8 4 18" xfId="54164"/>
    <cellStyle name="40% - Accent3 8 4 2" xfId="490"/>
    <cellStyle name="40% - Accent3 8 4 2 10" xfId="18518"/>
    <cellStyle name="40% - Accent3 8 4 2 10 2" xfId="40097"/>
    <cellStyle name="40% - Accent3 8 4 2 11" xfId="21301"/>
    <cellStyle name="40% - Accent3 8 4 2 11 2" xfId="42880"/>
    <cellStyle name="40% - Accent3 8 4 2 12" xfId="24156"/>
    <cellStyle name="40% - Accent3 8 4 2 12 2" xfId="45731"/>
    <cellStyle name="40% - Accent3 8 4 2 13" xfId="10129"/>
    <cellStyle name="40% - Accent3 8 4 2 13 2" xfId="31769"/>
    <cellStyle name="40% - Accent3 8 4 2 14" xfId="5249"/>
    <cellStyle name="40% - Accent3 8 4 2 15" xfId="26949"/>
    <cellStyle name="40% - Accent3 8 4 2 16" xfId="54165"/>
    <cellStyle name="40% - Accent3 8 4 2 2" xfId="2908"/>
    <cellStyle name="40% - Accent3 8 4 2 2 10" xfId="27282"/>
    <cellStyle name="40% - Accent3 8 4 2 2 11" xfId="54166"/>
    <cellStyle name="40% - Accent3 8 4 2 2 2" xfId="4541"/>
    <cellStyle name="40% - Accent3 8 4 2 2 2 10" xfId="54167"/>
    <cellStyle name="40% - Accent3 8 4 2 2 2 2" xfId="9090"/>
    <cellStyle name="40% - Accent3 8 4 2 2 2 2 2" xfId="14654"/>
    <cellStyle name="40% - Accent3 8 4 2 2 2 2 2 2" xfId="36266"/>
    <cellStyle name="40% - Accent3 8 4 2 2 2 2 3" xfId="30732"/>
    <cellStyle name="40% - Accent3 8 4 2 2 2 2 4" xfId="54168"/>
    <cellStyle name="40% - Accent3 8 4 2 2 2 3" xfId="17101"/>
    <cellStyle name="40% - Accent3 8 4 2 2 2 3 2" xfId="38694"/>
    <cellStyle name="40% - Accent3 8 4 2 2 2 4" xfId="19898"/>
    <cellStyle name="40% - Accent3 8 4 2 2 2 4 2" xfId="41477"/>
    <cellStyle name="40% - Accent3 8 4 2 2 2 5" xfId="22683"/>
    <cellStyle name="40% - Accent3 8 4 2 2 2 5 2" xfId="44260"/>
    <cellStyle name="40% - Accent3 8 4 2 2 2 6" xfId="25536"/>
    <cellStyle name="40% - Accent3 8 4 2 2 2 6 2" xfId="47111"/>
    <cellStyle name="40% - Accent3 8 4 2 2 2 7" xfId="11883"/>
    <cellStyle name="40% - Accent3 8 4 2 2 2 7 2" xfId="33506"/>
    <cellStyle name="40% - Accent3 8 4 2 2 2 8" xfId="6669"/>
    <cellStyle name="40% - Accent3 8 4 2 2 2 9" xfId="28317"/>
    <cellStyle name="40% - Accent3 8 4 2 2 3" xfId="8055"/>
    <cellStyle name="40% - Accent3 8 4 2 2 3 2" xfId="13619"/>
    <cellStyle name="40% - Accent3 8 4 2 2 3 2 2" xfId="35231"/>
    <cellStyle name="40% - Accent3 8 4 2 2 3 2 3" xfId="54170"/>
    <cellStyle name="40% - Accent3 8 4 2 2 3 3" xfId="29697"/>
    <cellStyle name="40% - Accent3 8 4 2 2 3 4" xfId="54169"/>
    <cellStyle name="40% - Accent3 8 4 2 2 4" xfId="16066"/>
    <cellStyle name="40% - Accent3 8 4 2 2 4 2" xfId="37659"/>
    <cellStyle name="40% - Accent3 8 4 2 2 4 3" xfId="54171"/>
    <cellStyle name="40% - Accent3 8 4 2 2 5" xfId="18863"/>
    <cellStyle name="40% - Accent3 8 4 2 2 5 2" xfId="40442"/>
    <cellStyle name="40% - Accent3 8 4 2 2 6" xfId="21646"/>
    <cellStyle name="40% - Accent3 8 4 2 2 6 2" xfId="43225"/>
    <cellStyle name="40% - Accent3 8 4 2 2 7" xfId="24501"/>
    <cellStyle name="40% - Accent3 8 4 2 2 7 2" xfId="46076"/>
    <cellStyle name="40% - Accent3 8 4 2 2 8" xfId="10848"/>
    <cellStyle name="40% - Accent3 8 4 2 2 8 2" xfId="32471"/>
    <cellStyle name="40% - Accent3 8 4 2 2 9" xfId="5585"/>
    <cellStyle name="40% - Accent3 8 4 2 3" xfId="3286"/>
    <cellStyle name="40% - Accent3 8 4 2 3 10" xfId="27627"/>
    <cellStyle name="40% - Accent3 8 4 2 3 11" xfId="54172"/>
    <cellStyle name="40% - Accent3 8 4 2 3 2" xfId="4886"/>
    <cellStyle name="40% - Accent3 8 4 2 3 2 10" xfId="54173"/>
    <cellStyle name="40% - Accent3 8 4 2 3 2 2" xfId="9435"/>
    <cellStyle name="40% - Accent3 8 4 2 3 2 2 2" xfId="14999"/>
    <cellStyle name="40% - Accent3 8 4 2 3 2 2 2 2" xfId="36611"/>
    <cellStyle name="40% - Accent3 8 4 2 3 2 2 3" xfId="31077"/>
    <cellStyle name="40% - Accent3 8 4 2 3 2 3" xfId="17446"/>
    <cellStyle name="40% - Accent3 8 4 2 3 2 3 2" xfId="39039"/>
    <cellStyle name="40% - Accent3 8 4 2 3 2 4" xfId="20243"/>
    <cellStyle name="40% - Accent3 8 4 2 3 2 4 2" xfId="41822"/>
    <cellStyle name="40% - Accent3 8 4 2 3 2 5" xfId="23028"/>
    <cellStyle name="40% - Accent3 8 4 2 3 2 5 2" xfId="44605"/>
    <cellStyle name="40% - Accent3 8 4 2 3 2 6" xfId="25881"/>
    <cellStyle name="40% - Accent3 8 4 2 3 2 6 2" xfId="47456"/>
    <cellStyle name="40% - Accent3 8 4 2 3 2 7" xfId="12228"/>
    <cellStyle name="40% - Accent3 8 4 2 3 2 7 2" xfId="33851"/>
    <cellStyle name="40% - Accent3 8 4 2 3 2 8" xfId="7016"/>
    <cellStyle name="40% - Accent3 8 4 2 3 2 9" xfId="28662"/>
    <cellStyle name="40% - Accent3 8 4 2 3 3" xfId="8400"/>
    <cellStyle name="40% - Accent3 8 4 2 3 3 2" xfId="13964"/>
    <cellStyle name="40% - Accent3 8 4 2 3 3 2 2" xfId="35576"/>
    <cellStyle name="40% - Accent3 8 4 2 3 3 3" xfId="30042"/>
    <cellStyle name="40% - Accent3 8 4 2 3 4" xfId="16411"/>
    <cellStyle name="40% - Accent3 8 4 2 3 4 2" xfId="38004"/>
    <cellStyle name="40% - Accent3 8 4 2 3 5" xfId="19208"/>
    <cellStyle name="40% - Accent3 8 4 2 3 5 2" xfId="40787"/>
    <cellStyle name="40% - Accent3 8 4 2 3 6" xfId="21993"/>
    <cellStyle name="40% - Accent3 8 4 2 3 6 2" xfId="43570"/>
    <cellStyle name="40% - Accent3 8 4 2 3 7" xfId="24846"/>
    <cellStyle name="40% - Accent3 8 4 2 3 7 2" xfId="46421"/>
    <cellStyle name="40% - Accent3 8 4 2 3 8" xfId="11193"/>
    <cellStyle name="40% - Accent3 8 4 2 3 8 2" xfId="32816"/>
    <cellStyle name="40% - Accent3 8 4 2 3 9" xfId="5930"/>
    <cellStyle name="40% - Accent3 8 4 2 4" xfId="2477"/>
    <cellStyle name="40% - Accent3 8 4 2 4 10" xfId="54174"/>
    <cellStyle name="40% - Accent3 8 4 2 4 2" xfId="4210"/>
    <cellStyle name="40% - Accent3 8 4 2 4 2 2" xfId="14323"/>
    <cellStyle name="40% - Accent3 8 4 2 4 2 2 2" xfId="35935"/>
    <cellStyle name="40% - Accent3 8 4 2 4 2 3" xfId="8759"/>
    <cellStyle name="40% - Accent3 8 4 2 4 2 4" xfId="30401"/>
    <cellStyle name="40% - Accent3 8 4 2 4 2 5" xfId="54175"/>
    <cellStyle name="40% - Accent3 8 4 2 4 3" xfId="16770"/>
    <cellStyle name="40% - Accent3 8 4 2 4 3 2" xfId="38363"/>
    <cellStyle name="40% - Accent3 8 4 2 4 4" xfId="19567"/>
    <cellStyle name="40% - Accent3 8 4 2 4 4 2" xfId="41146"/>
    <cellStyle name="40% - Accent3 8 4 2 4 5" xfId="22352"/>
    <cellStyle name="40% - Accent3 8 4 2 4 5 2" xfId="43929"/>
    <cellStyle name="40% - Accent3 8 4 2 4 6" xfId="25205"/>
    <cellStyle name="40% - Accent3 8 4 2 4 6 2" xfId="46780"/>
    <cellStyle name="40% - Accent3 8 4 2 4 7" xfId="11552"/>
    <cellStyle name="40% - Accent3 8 4 2 4 7 2" xfId="33175"/>
    <cellStyle name="40% - Accent3 8 4 2 4 8" xfId="6289"/>
    <cellStyle name="40% - Accent3 8 4 2 4 9" xfId="27986"/>
    <cellStyle name="40% - Accent3 8 4 2 5" xfId="3668"/>
    <cellStyle name="40% - Accent3 8 4 2 5 10" xfId="54176"/>
    <cellStyle name="40% - Accent3 8 4 2 5 2" xfId="9782"/>
    <cellStyle name="40% - Accent3 8 4 2 5 2 2" xfId="15344"/>
    <cellStyle name="40% - Accent3 8 4 2 5 2 2 2" xfId="36956"/>
    <cellStyle name="40% - Accent3 8 4 2 5 2 3" xfId="31422"/>
    <cellStyle name="40% - Accent3 8 4 2 5 3" xfId="17791"/>
    <cellStyle name="40% - Accent3 8 4 2 5 3 2" xfId="39384"/>
    <cellStyle name="40% - Accent3 8 4 2 5 4" xfId="20588"/>
    <cellStyle name="40% - Accent3 8 4 2 5 4 2" xfId="42167"/>
    <cellStyle name="40% - Accent3 8 4 2 5 5" xfId="23373"/>
    <cellStyle name="40% - Accent3 8 4 2 5 5 2" xfId="44950"/>
    <cellStyle name="40% - Accent3 8 4 2 5 6" xfId="26226"/>
    <cellStyle name="40% - Accent3 8 4 2 5 6 2" xfId="47801"/>
    <cellStyle name="40% - Accent3 8 4 2 5 7" xfId="12573"/>
    <cellStyle name="40% - Accent3 8 4 2 5 7 2" xfId="34196"/>
    <cellStyle name="40% - Accent3 8 4 2 5 8" xfId="7364"/>
    <cellStyle name="40% - Accent3 8 4 2 5 9" xfId="29007"/>
    <cellStyle name="40% - Accent3 8 4 2 6" xfId="7724"/>
    <cellStyle name="40% - Accent3 8 4 2 6 2" xfId="18136"/>
    <cellStyle name="40% - Accent3 8 4 2 6 2 2" xfId="39729"/>
    <cellStyle name="40% - Accent3 8 4 2 6 3" xfId="20933"/>
    <cellStyle name="40% - Accent3 8 4 2 6 3 2" xfId="42512"/>
    <cellStyle name="40% - Accent3 8 4 2 6 4" xfId="23718"/>
    <cellStyle name="40% - Accent3 8 4 2 6 4 2" xfId="45295"/>
    <cellStyle name="40% - Accent3 8 4 2 6 5" xfId="26571"/>
    <cellStyle name="40% - Accent3 8 4 2 6 5 2" xfId="48146"/>
    <cellStyle name="40% - Accent3 8 4 2 6 6" xfId="12928"/>
    <cellStyle name="40% - Accent3 8 4 2 6 6 2" xfId="34541"/>
    <cellStyle name="40% - Accent3 8 4 2 6 7" xfId="29366"/>
    <cellStyle name="40% - Accent3 8 4 2 7" xfId="10501"/>
    <cellStyle name="40% - Accent3 8 4 2 7 2" xfId="32126"/>
    <cellStyle name="40% - Accent3 8 4 2 8" xfId="13288"/>
    <cellStyle name="40% - Accent3 8 4 2 8 2" xfId="34900"/>
    <cellStyle name="40% - Accent3 8 4 2 9" xfId="15720"/>
    <cellStyle name="40% - Accent3 8 4 2 9 2" xfId="37314"/>
    <cellStyle name="40% - Accent3 8 4 3" xfId="491"/>
    <cellStyle name="40% - Accent3 8 4 3 10" xfId="18610"/>
    <cellStyle name="40% - Accent3 8 4 3 10 2" xfId="40189"/>
    <cellStyle name="40% - Accent3 8 4 3 11" xfId="21393"/>
    <cellStyle name="40% - Accent3 8 4 3 11 2" xfId="42972"/>
    <cellStyle name="40% - Accent3 8 4 3 12" xfId="24248"/>
    <cellStyle name="40% - Accent3 8 4 3 12 2" xfId="45823"/>
    <cellStyle name="40% - Accent3 8 4 3 13" xfId="10221"/>
    <cellStyle name="40% - Accent3 8 4 3 13 2" xfId="31861"/>
    <cellStyle name="40% - Accent3 8 4 3 14" xfId="5250"/>
    <cellStyle name="40% - Accent3 8 4 3 15" xfId="26950"/>
    <cellStyle name="40% - Accent3 8 4 3 16" xfId="54177"/>
    <cellStyle name="40% - Accent3 8 4 3 2" xfId="3000"/>
    <cellStyle name="40% - Accent3 8 4 3 2 10" xfId="27374"/>
    <cellStyle name="40% - Accent3 8 4 3 2 11" xfId="54178"/>
    <cellStyle name="40% - Accent3 8 4 3 2 2" xfId="4633"/>
    <cellStyle name="40% - Accent3 8 4 3 2 2 10" xfId="54179"/>
    <cellStyle name="40% - Accent3 8 4 3 2 2 2" xfId="9182"/>
    <cellStyle name="40% - Accent3 8 4 3 2 2 2 2" xfId="14746"/>
    <cellStyle name="40% - Accent3 8 4 3 2 2 2 2 2" xfId="36358"/>
    <cellStyle name="40% - Accent3 8 4 3 2 2 2 3" xfId="30824"/>
    <cellStyle name="40% - Accent3 8 4 3 2 2 3" xfId="17193"/>
    <cellStyle name="40% - Accent3 8 4 3 2 2 3 2" xfId="38786"/>
    <cellStyle name="40% - Accent3 8 4 3 2 2 4" xfId="19990"/>
    <cellStyle name="40% - Accent3 8 4 3 2 2 4 2" xfId="41569"/>
    <cellStyle name="40% - Accent3 8 4 3 2 2 5" xfId="22775"/>
    <cellStyle name="40% - Accent3 8 4 3 2 2 5 2" xfId="44352"/>
    <cellStyle name="40% - Accent3 8 4 3 2 2 6" xfId="25628"/>
    <cellStyle name="40% - Accent3 8 4 3 2 2 6 2" xfId="47203"/>
    <cellStyle name="40% - Accent3 8 4 3 2 2 7" xfId="11975"/>
    <cellStyle name="40% - Accent3 8 4 3 2 2 7 2" xfId="33598"/>
    <cellStyle name="40% - Accent3 8 4 3 2 2 8" xfId="6761"/>
    <cellStyle name="40% - Accent3 8 4 3 2 2 9" xfId="28409"/>
    <cellStyle name="40% - Accent3 8 4 3 2 3" xfId="8147"/>
    <cellStyle name="40% - Accent3 8 4 3 2 3 2" xfId="13711"/>
    <cellStyle name="40% - Accent3 8 4 3 2 3 2 2" xfId="35323"/>
    <cellStyle name="40% - Accent3 8 4 3 2 3 3" xfId="29789"/>
    <cellStyle name="40% - Accent3 8 4 3 2 4" xfId="16158"/>
    <cellStyle name="40% - Accent3 8 4 3 2 4 2" xfId="37751"/>
    <cellStyle name="40% - Accent3 8 4 3 2 5" xfId="18955"/>
    <cellStyle name="40% - Accent3 8 4 3 2 5 2" xfId="40534"/>
    <cellStyle name="40% - Accent3 8 4 3 2 6" xfId="21738"/>
    <cellStyle name="40% - Accent3 8 4 3 2 6 2" xfId="43317"/>
    <cellStyle name="40% - Accent3 8 4 3 2 7" xfId="24593"/>
    <cellStyle name="40% - Accent3 8 4 3 2 7 2" xfId="46168"/>
    <cellStyle name="40% - Accent3 8 4 3 2 8" xfId="10940"/>
    <cellStyle name="40% - Accent3 8 4 3 2 8 2" xfId="32563"/>
    <cellStyle name="40% - Accent3 8 4 3 2 9" xfId="5677"/>
    <cellStyle name="40% - Accent3 8 4 3 3" xfId="3378"/>
    <cellStyle name="40% - Accent3 8 4 3 3 10" xfId="27719"/>
    <cellStyle name="40% - Accent3 8 4 3 3 11" xfId="54180"/>
    <cellStyle name="40% - Accent3 8 4 3 3 2" xfId="4978"/>
    <cellStyle name="40% - Accent3 8 4 3 3 2 10" xfId="54181"/>
    <cellStyle name="40% - Accent3 8 4 3 3 2 2" xfId="9527"/>
    <cellStyle name="40% - Accent3 8 4 3 3 2 2 2" xfId="15091"/>
    <cellStyle name="40% - Accent3 8 4 3 3 2 2 2 2" xfId="36703"/>
    <cellStyle name="40% - Accent3 8 4 3 3 2 2 3" xfId="31169"/>
    <cellStyle name="40% - Accent3 8 4 3 3 2 3" xfId="17538"/>
    <cellStyle name="40% - Accent3 8 4 3 3 2 3 2" xfId="39131"/>
    <cellStyle name="40% - Accent3 8 4 3 3 2 4" xfId="20335"/>
    <cellStyle name="40% - Accent3 8 4 3 3 2 4 2" xfId="41914"/>
    <cellStyle name="40% - Accent3 8 4 3 3 2 5" xfId="23120"/>
    <cellStyle name="40% - Accent3 8 4 3 3 2 5 2" xfId="44697"/>
    <cellStyle name="40% - Accent3 8 4 3 3 2 6" xfId="25973"/>
    <cellStyle name="40% - Accent3 8 4 3 3 2 6 2" xfId="47548"/>
    <cellStyle name="40% - Accent3 8 4 3 3 2 7" xfId="12320"/>
    <cellStyle name="40% - Accent3 8 4 3 3 2 7 2" xfId="33943"/>
    <cellStyle name="40% - Accent3 8 4 3 3 2 8" xfId="7108"/>
    <cellStyle name="40% - Accent3 8 4 3 3 2 9" xfId="28754"/>
    <cellStyle name="40% - Accent3 8 4 3 3 3" xfId="8492"/>
    <cellStyle name="40% - Accent3 8 4 3 3 3 2" xfId="14056"/>
    <cellStyle name="40% - Accent3 8 4 3 3 3 2 2" xfId="35668"/>
    <cellStyle name="40% - Accent3 8 4 3 3 3 3" xfId="30134"/>
    <cellStyle name="40% - Accent3 8 4 3 3 4" xfId="16503"/>
    <cellStyle name="40% - Accent3 8 4 3 3 4 2" xfId="38096"/>
    <cellStyle name="40% - Accent3 8 4 3 3 5" xfId="19300"/>
    <cellStyle name="40% - Accent3 8 4 3 3 5 2" xfId="40879"/>
    <cellStyle name="40% - Accent3 8 4 3 3 6" xfId="22085"/>
    <cellStyle name="40% - Accent3 8 4 3 3 6 2" xfId="43662"/>
    <cellStyle name="40% - Accent3 8 4 3 3 7" xfId="24938"/>
    <cellStyle name="40% - Accent3 8 4 3 3 7 2" xfId="46513"/>
    <cellStyle name="40% - Accent3 8 4 3 3 8" xfId="11285"/>
    <cellStyle name="40% - Accent3 8 4 3 3 8 2" xfId="32908"/>
    <cellStyle name="40% - Accent3 8 4 3 3 9" xfId="6022"/>
    <cellStyle name="40% - Accent3 8 4 3 4" xfId="2478"/>
    <cellStyle name="40% - Accent3 8 4 3 4 10" xfId="54182"/>
    <cellStyle name="40% - Accent3 8 4 3 4 2" xfId="4211"/>
    <cellStyle name="40% - Accent3 8 4 3 4 2 2" xfId="14324"/>
    <cellStyle name="40% - Accent3 8 4 3 4 2 2 2" xfId="35936"/>
    <cellStyle name="40% - Accent3 8 4 3 4 2 3" xfId="8760"/>
    <cellStyle name="40% - Accent3 8 4 3 4 2 4" xfId="30402"/>
    <cellStyle name="40% - Accent3 8 4 3 4 3" xfId="16771"/>
    <cellStyle name="40% - Accent3 8 4 3 4 3 2" xfId="38364"/>
    <cellStyle name="40% - Accent3 8 4 3 4 4" xfId="19568"/>
    <cellStyle name="40% - Accent3 8 4 3 4 4 2" xfId="41147"/>
    <cellStyle name="40% - Accent3 8 4 3 4 5" xfId="22353"/>
    <cellStyle name="40% - Accent3 8 4 3 4 5 2" xfId="43930"/>
    <cellStyle name="40% - Accent3 8 4 3 4 6" xfId="25206"/>
    <cellStyle name="40% - Accent3 8 4 3 4 6 2" xfId="46781"/>
    <cellStyle name="40% - Accent3 8 4 3 4 7" xfId="11553"/>
    <cellStyle name="40% - Accent3 8 4 3 4 7 2" xfId="33176"/>
    <cellStyle name="40% - Accent3 8 4 3 4 8" xfId="6290"/>
    <cellStyle name="40% - Accent3 8 4 3 4 9" xfId="27987"/>
    <cellStyle name="40% - Accent3 8 4 3 5" xfId="3669"/>
    <cellStyle name="40% - Accent3 8 4 3 5 2" xfId="9874"/>
    <cellStyle name="40% - Accent3 8 4 3 5 2 2" xfId="15436"/>
    <cellStyle name="40% - Accent3 8 4 3 5 2 2 2" xfId="37048"/>
    <cellStyle name="40% - Accent3 8 4 3 5 2 3" xfId="31514"/>
    <cellStyle name="40% - Accent3 8 4 3 5 3" xfId="17883"/>
    <cellStyle name="40% - Accent3 8 4 3 5 3 2" xfId="39476"/>
    <cellStyle name="40% - Accent3 8 4 3 5 4" xfId="20680"/>
    <cellStyle name="40% - Accent3 8 4 3 5 4 2" xfId="42259"/>
    <cellStyle name="40% - Accent3 8 4 3 5 5" xfId="23465"/>
    <cellStyle name="40% - Accent3 8 4 3 5 5 2" xfId="45042"/>
    <cellStyle name="40% - Accent3 8 4 3 5 6" xfId="26318"/>
    <cellStyle name="40% - Accent3 8 4 3 5 6 2" xfId="47893"/>
    <cellStyle name="40% - Accent3 8 4 3 5 7" xfId="12665"/>
    <cellStyle name="40% - Accent3 8 4 3 5 7 2" xfId="34288"/>
    <cellStyle name="40% - Accent3 8 4 3 5 8" xfId="7456"/>
    <cellStyle name="40% - Accent3 8 4 3 5 9" xfId="29099"/>
    <cellStyle name="40% - Accent3 8 4 3 6" xfId="7725"/>
    <cellStyle name="40% - Accent3 8 4 3 6 2" xfId="18228"/>
    <cellStyle name="40% - Accent3 8 4 3 6 2 2" xfId="39821"/>
    <cellStyle name="40% - Accent3 8 4 3 6 3" xfId="21025"/>
    <cellStyle name="40% - Accent3 8 4 3 6 3 2" xfId="42604"/>
    <cellStyle name="40% - Accent3 8 4 3 6 4" xfId="23810"/>
    <cellStyle name="40% - Accent3 8 4 3 6 4 2" xfId="45387"/>
    <cellStyle name="40% - Accent3 8 4 3 6 5" xfId="26663"/>
    <cellStyle name="40% - Accent3 8 4 3 6 5 2" xfId="48238"/>
    <cellStyle name="40% - Accent3 8 4 3 6 6" xfId="13020"/>
    <cellStyle name="40% - Accent3 8 4 3 6 6 2" xfId="34633"/>
    <cellStyle name="40% - Accent3 8 4 3 6 7" xfId="29367"/>
    <cellStyle name="40% - Accent3 8 4 3 7" xfId="10593"/>
    <cellStyle name="40% - Accent3 8 4 3 7 2" xfId="32218"/>
    <cellStyle name="40% - Accent3 8 4 3 8" xfId="13289"/>
    <cellStyle name="40% - Accent3 8 4 3 8 2" xfId="34901"/>
    <cellStyle name="40% - Accent3 8 4 3 9" xfId="15812"/>
    <cellStyle name="40% - Accent3 8 4 3 9 2" xfId="37406"/>
    <cellStyle name="40% - Accent3 8 4 4" xfId="2770"/>
    <cellStyle name="40% - Accent3 8 4 4 10" xfId="27144"/>
    <cellStyle name="40% - Accent3 8 4 4 11" xfId="54183"/>
    <cellStyle name="40% - Accent3 8 4 4 2" xfId="4403"/>
    <cellStyle name="40% - Accent3 8 4 4 2 10" xfId="54184"/>
    <cellStyle name="40% - Accent3 8 4 4 2 2" xfId="8952"/>
    <cellStyle name="40% - Accent3 8 4 4 2 2 2" xfId="14516"/>
    <cellStyle name="40% - Accent3 8 4 4 2 2 2 2" xfId="36128"/>
    <cellStyle name="40% - Accent3 8 4 4 2 2 3" xfId="30594"/>
    <cellStyle name="40% - Accent3 8 4 4 2 3" xfId="16963"/>
    <cellStyle name="40% - Accent3 8 4 4 2 3 2" xfId="38556"/>
    <cellStyle name="40% - Accent3 8 4 4 2 4" xfId="19760"/>
    <cellStyle name="40% - Accent3 8 4 4 2 4 2" xfId="41339"/>
    <cellStyle name="40% - Accent3 8 4 4 2 5" xfId="22545"/>
    <cellStyle name="40% - Accent3 8 4 4 2 5 2" xfId="44122"/>
    <cellStyle name="40% - Accent3 8 4 4 2 6" xfId="25398"/>
    <cellStyle name="40% - Accent3 8 4 4 2 6 2" xfId="46973"/>
    <cellStyle name="40% - Accent3 8 4 4 2 7" xfId="11745"/>
    <cellStyle name="40% - Accent3 8 4 4 2 7 2" xfId="33368"/>
    <cellStyle name="40% - Accent3 8 4 4 2 8" xfId="6531"/>
    <cellStyle name="40% - Accent3 8 4 4 2 9" xfId="28179"/>
    <cellStyle name="40% - Accent3 8 4 4 3" xfId="7917"/>
    <cellStyle name="40% - Accent3 8 4 4 3 2" xfId="13481"/>
    <cellStyle name="40% - Accent3 8 4 4 3 2 2" xfId="35093"/>
    <cellStyle name="40% - Accent3 8 4 4 3 3" xfId="29559"/>
    <cellStyle name="40% - Accent3 8 4 4 4" xfId="15928"/>
    <cellStyle name="40% - Accent3 8 4 4 4 2" xfId="37521"/>
    <cellStyle name="40% - Accent3 8 4 4 5" xfId="18725"/>
    <cellStyle name="40% - Accent3 8 4 4 5 2" xfId="40304"/>
    <cellStyle name="40% - Accent3 8 4 4 6" xfId="21508"/>
    <cellStyle name="40% - Accent3 8 4 4 6 2" xfId="43087"/>
    <cellStyle name="40% - Accent3 8 4 4 7" xfId="24363"/>
    <cellStyle name="40% - Accent3 8 4 4 7 2" xfId="45938"/>
    <cellStyle name="40% - Accent3 8 4 4 8" xfId="10710"/>
    <cellStyle name="40% - Accent3 8 4 4 8 2" xfId="32333"/>
    <cellStyle name="40% - Accent3 8 4 4 9" xfId="5447"/>
    <cellStyle name="40% - Accent3 8 4 5" xfId="3128"/>
    <cellStyle name="40% - Accent3 8 4 5 10" xfId="27489"/>
    <cellStyle name="40% - Accent3 8 4 5 11" xfId="54185"/>
    <cellStyle name="40% - Accent3 8 4 5 2" xfId="4748"/>
    <cellStyle name="40% - Accent3 8 4 5 2 10" xfId="54186"/>
    <cellStyle name="40% - Accent3 8 4 5 2 2" xfId="9297"/>
    <cellStyle name="40% - Accent3 8 4 5 2 2 2" xfId="14861"/>
    <cellStyle name="40% - Accent3 8 4 5 2 2 2 2" xfId="36473"/>
    <cellStyle name="40% - Accent3 8 4 5 2 2 3" xfId="30939"/>
    <cellStyle name="40% - Accent3 8 4 5 2 3" xfId="17308"/>
    <cellStyle name="40% - Accent3 8 4 5 2 3 2" xfId="38901"/>
    <cellStyle name="40% - Accent3 8 4 5 2 4" xfId="20105"/>
    <cellStyle name="40% - Accent3 8 4 5 2 4 2" xfId="41684"/>
    <cellStyle name="40% - Accent3 8 4 5 2 5" xfId="22890"/>
    <cellStyle name="40% - Accent3 8 4 5 2 5 2" xfId="44467"/>
    <cellStyle name="40% - Accent3 8 4 5 2 6" xfId="25743"/>
    <cellStyle name="40% - Accent3 8 4 5 2 6 2" xfId="47318"/>
    <cellStyle name="40% - Accent3 8 4 5 2 7" xfId="12090"/>
    <cellStyle name="40% - Accent3 8 4 5 2 7 2" xfId="33713"/>
    <cellStyle name="40% - Accent3 8 4 5 2 8" xfId="6878"/>
    <cellStyle name="40% - Accent3 8 4 5 2 9" xfId="28524"/>
    <cellStyle name="40% - Accent3 8 4 5 3" xfId="8262"/>
    <cellStyle name="40% - Accent3 8 4 5 3 2" xfId="13826"/>
    <cellStyle name="40% - Accent3 8 4 5 3 2 2" xfId="35438"/>
    <cellStyle name="40% - Accent3 8 4 5 3 3" xfId="29904"/>
    <cellStyle name="40% - Accent3 8 4 5 4" xfId="16273"/>
    <cellStyle name="40% - Accent3 8 4 5 4 2" xfId="37866"/>
    <cellStyle name="40% - Accent3 8 4 5 5" xfId="19070"/>
    <cellStyle name="40% - Accent3 8 4 5 5 2" xfId="40649"/>
    <cellStyle name="40% - Accent3 8 4 5 6" xfId="21855"/>
    <cellStyle name="40% - Accent3 8 4 5 6 2" xfId="43432"/>
    <cellStyle name="40% - Accent3 8 4 5 7" xfId="24708"/>
    <cellStyle name="40% - Accent3 8 4 5 7 2" xfId="46283"/>
    <cellStyle name="40% - Accent3 8 4 5 8" xfId="11055"/>
    <cellStyle name="40% - Accent3 8 4 5 8 2" xfId="32678"/>
    <cellStyle name="40% - Accent3 8 4 5 9" xfId="5792"/>
    <cellStyle name="40% - Accent3 8 4 6" xfId="2476"/>
    <cellStyle name="40% - Accent3 8 4 6 10" xfId="54187"/>
    <cellStyle name="40% - Accent3 8 4 6 2" xfId="4209"/>
    <cellStyle name="40% - Accent3 8 4 6 2 2" xfId="14322"/>
    <cellStyle name="40% - Accent3 8 4 6 2 2 2" xfId="35934"/>
    <cellStyle name="40% - Accent3 8 4 6 2 3" xfId="8758"/>
    <cellStyle name="40% - Accent3 8 4 6 2 4" xfId="30400"/>
    <cellStyle name="40% - Accent3 8 4 6 3" xfId="16769"/>
    <cellStyle name="40% - Accent3 8 4 6 3 2" xfId="38362"/>
    <cellStyle name="40% - Accent3 8 4 6 4" xfId="19566"/>
    <cellStyle name="40% - Accent3 8 4 6 4 2" xfId="41145"/>
    <cellStyle name="40% - Accent3 8 4 6 5" xfId="22351"/>
    <cellStyle name="40% - Accent3 8 4 6 5 2" xfId="43928"/>
    <cellStyle name="40% - Accent3 8 4 6 6" xfId="25204"/>
    <cellStyle name="40% - Accent3 8 4 6 6 2" xfId="46779"/>
    <cellStyle name="40% - Accent3 8 4 6 7" xfId="11551"/>
    <cellStyle name="40% - Accent3 8 4 6 7 2" xfId="33174"/>
    <cellStyle name="40% - Accent3 8 4 6 8" xfId="6288"/>
    <cellStyle name="40% - Accent3 8 4 6 9" xfId="27985"/>
    <cellStyle name="40% - Accent3 8 4 7" xfId="3667"/>
    <cellStyle name="40% - Accent3 8 4 7 2" xfId="9644"/>
    <cellStyle name="40% - Accent3 8 4 7 2 2" xfId="15206"/>
    <cellStyle name="40% - Accent3 8 4 7 2 2 2" xfId="36818"/>
    <cellStyle name="40% - Accent3 8 4 7 2 3" xfId="31284"/>
    <cellStyle name="40% - Accent3 8 4 7 3" xfId="17653"/>
    <cellStyle name="40% - Accent3 8 4 7 3 2" xfId="39246"/>
    <cellStyle name="40% - Accent3 8 4 7 4" xfId="20450"/>
    <cellStyle name="40% - Accent3 8 4 7 4 2" xfId="42029"/>
    <cellStyle name="40% - Accent3 8 4 7 5" xfId="23235"/>
    <cellStyle name="40% - Accent3 8 4 7 5 2" xfId="44812"/>
    <cellStyle name="40% - Accent3 8 4 7 6" xfId="26088"/>
    <cellStyle name="40% - Accent3 8 4 7 6 2" xfId="47663"/>
    <cellStyle name="40% - Accent3 8 4 7 7" xfId="12435"/>
    <cellStyle name="40% - Accent3 8 4 7 7 2" xfId="34058"/>
    <cellStyle name="40% - Accent3 8 4 7 8" xfId="7226"/>
    <cellStyle name="40% - Accent3 8 4 7 9" xfId="28869"/>
    <cellStyle name="40% - Accent3 8 4 8" xfId="7723"/>
    <cellStyle name="40% - Accent3 8 4 8 2" xfId="17998"/>
    <cellStyle name="40% - Accent3 8 4 8 2 2" xfId="39591"/>
    <cellStyle name="40% - Accent3 8 4 8 3" xfId="20795"/>
    <cellStyle name="40% - Accent3 8 4 8 3 2" xfId="42374"/>
    <cellStyle name="40% - Accent3 8 4 8 4" xfId="23580"/>
    <cellStyle name="40% - Accent3 8 4 8 4 2" xfId="45157"/>
    <cellStyle name="40% - Accent3 8 4 8 5" xfId="26433"/>
    <cellStyle name="40% - Accent3 8 4 8 5 2" xfId="48008"/>
    <cellStyle name="40% - Accent3 8 4 8 6" xfId="12790"/>
    <cellStyle name="40% - Accent3 8 4 8 6 2" xfId="34403"/>
    <cellStyle name="40% - Accent3 8 4 8 7" xfId="29365"/>
    <cellStyle name="40% - Accent3 8 4 9" xfId="10363"/>
    <cellStyle name="40% - Accent3 8 4 9 2" xfId="31988"/>
    <cellStyle name="40% - Accent3 8 5" xfId="492"/>
    <cellStyle name="40% - Accent3 8 5 10" xfId="13290"/>
    <cellStyle name="40% - Accent3 8 5 10 2" xfId="34902"/>
    <cellStyle name="40% - Accent3 8 5 11" xfId="15606"/>
    <cellStyle name="40% - Accent3 8 5 11 2" xfId="37200"/>
    <cellStyle name="40% - Accent3 8 5 12" xfId="18404"/>
    <cellStyle name="40% - Accent3 8 5 12 2" xfId="39983"/>
    <cellStyle name="40% - Accent3 8 5 13" xfId="21187"/>
    <cellStyle name="40% - Accent3 8 5 13 2" xfId="42766"/>
    <cellStyle name="40% - Accent3 8 5 14" xfId="24042"/>
    <cellStyle name="40% - Accent3 8 5 14 2" xfId="45617"/>
    <cellStyle name="40% - Accent3 8 5 15" xfId="10015"/>
    <cellStyle name="40% - Accent3 8 5 15 2" xfId="31655"/>
    <cellStyle name="40% - Accent3 8 5 16" xfId="5251"/>
    <cellStyle name="40% - Accent3 8 5 17" xfId="26951"/>
    <cellStyle name="40% - Accent3 8 5 18" xfId="54188"/>
    <cellStyle name="40% - Accent3 8 5 2" xfId="493"/>
    <cellStyle name="40% - Accent3 8 5 2 10" xfId="18542"/>
    <cellStyle name="40% - Accent3 8 5 2 10 2" xfId="40121"/>
    <cellStyle name="40% - Accent3 8 5 2 11" xfId="21325"/>
    <cellStyle name="40% - Accent3 8 5 2 11 2" xfId="42904"/>
    <cellStyle name="40% - Accent3 8 5 2 12" xfId="24180"/>
    <cellStyle name="40% - Accent3 8 5 2 12 2" xfId="45755"/>
    <cellStyle name="40% - Accent3 8 5 2 13" xfId="10153"/>
    <cellStyle name="40% - Accent3 8 5 2 13 2" xfId="31793"/>
    <cellStyle name="40% - Accent3 8 5 2 14" xfId="5252"/>
    <cellStyle name="40% - Accent3 8 5 2 15" xfId="26952"/>
    <cellStyle name="40% - Accent3 8 5 2 16" xfId="54189"/>
    <cellStyle name="40% - Accent3 8 5 2 2" xfId="2932"/>
    <cellStyle name="40% - Accent3 8 5 2 2 10" xfId="27306"/>
    <cellStyle name="40% - Accent3 8 5 2 2 11" xfId="54190"/>
    <cellStyle name="40% - Accent3 8 5 2 2 2" xfId="4565"/>
    <cellStyle name="40% - Accent3 8 5 2 2 2 10" xfId="54191"/>
    <cellStyle name="40% - Accent3 8 5 2 2 2 2" xfId="9114"/>
    <cellStyle name="40% - Accent3 8 5 2 2 2 2 2" xfId="14678"/>
    <cellStyle name="40% - Accent3 8 5 2 2 2 2 2 2" xfId="36290"/>
    <cellStyle name="40% - Accent3 8 5 2 2 2 2 3" xfId="30756"/>
    <cellStyle name="40% - Accent3 8 5 2 2 2 3" xfId="17125"/>
    <cellStyle name="40% - Accent3 8 5 2 2 2 3 2" xfId="38718"/>
    <cellStyle name="40% - Accent3 8 5 2 2 2 4" xfId="19922"/>
    <cellStyle name="40% - Accent3 8 5 2 2 2 4 2" xfId="41501"/>
    <cellStyle name="40% - Accent3 8 5 2 2 2 5" xfId="22707"/>
    <cellStyle name="40% - Accent3 8 5 2 2 2 5 2" xfId="44284"/>
    <cellStyle name="40% - Accent3 8 5 2 2 2 6" xfId="25560"/>
    <cellStyle name="40% - Accent3 8 5 2 2 2 6 2" xfId="47135"/>
    <cellStyle name="40% - Accent3 8 5 2 2 2 7" xfId="11907"/>
    <cellStyle name="40% - Accent3 8 5 2 2 2 7 2" xfId="33530"/>
    <cellStyle name="40% - Accent3 8 5 2 2 2 8" xfId="6693"/>
    <cellStyle name="40% - Accent3 8 5 2 2 2 9" xfId="28341"/>
    <cellStyle name="40% - Accent3 8 5 2 2 3" xfId="8079"/>
    <cellStyle name="40% - Accent3 8 5 2 2 3 2" xfId="13643"/>
    <cellStyle name="40% - Accent3 8 5 2 2 3 2 2" xfId="35255"/>
    <cellStyle name="40% - Accent3 8 5 2 2 3 3" xfId="29721"/>
    <cellStyle name="40% - Accent3 8 5 2 2 4" xfId="16090"/>
    <cellStyle name="40% - Accent3 8 5 2 2 4 2" xfId="37683"/>
    <cellStyle name="40% - Accent3 8 5 2 2 5" xfId="18887"/>
    <cellStyle name="40% - Accent3 8 5 2 2 5 2" xfId="40466"/>
    <cellStyle name="40% - Accent3 8 5 2 2 6" xfId="21670"/>
    <cellStyle name="40% - Accent3 8 5 2 2 6 2" xfId="43249"/>
    <cellStyle name="40% - Accent3 8 5 2 2 7" xfId="24525"/>
    <cellStyle name="40% - Accent3 8 5 2 2 7 2" xfId="46100"/>
    <cellStyle name="40% - Accent3 8 5 2 2 8" xfId="10872"/>
    <cellStyle name="40% - Accent3 8 5 2 2 8 2" xfId="32495"/>
    <cellStyle name="40% - Accent3 8 5 2 2 9" xfId="5609"/>
    <cellStyle name="40% - Accent3 8 5 2 3" xfId="3310"/>
    <cellStyle name="40% - Accent3 8 5 2 3 10" xfId="27651"/>
    <cellStyle name="40% - Accent3 8 5 2 3 11" xfId="54192"/>
    <cellStyle name="40% - Accent3 8 5 2 3 2" xfId="4910"/>
    <cellStyle name="40% - Accent3 8 5 2 3 2 10" xfId="54193"/>
    <cellStyle name="40% - Accent3 8 5 2 3 2 2" xfId="9459"/>
    <cellStyle name="40% - Accent3 8 5 2 3 2 2 2" xfId="15023"/>
    <cellStyle name="40% - Accent3 8 5 2 3 2 2 2 2" xfId="36635"/>
    <cellStyle name="40% - Accent3 8 5 2 3 2 2 3" xfId="31101"/>
    <cellStyle name="40% - Accent3 8 5 2 3 2 3" xfId="17470"/>
    <cellStyle name="40% - Accent3 8 5 2 3 2 3 2" xfId="39063"/>
    <cellStyle name="40% - Accent3 8 5 2 3 2 4" xfId="20267"/>
    <cellStyle name="40% - Accent3 8 5 2 3 2 4 2" xfId="41846"/>
    <cellStyle name="40% - Accent3 8 5 2 3 2 5" xfId="23052"/>
    <cellStyle name="40% - Accent3 8 5 2 3 2 5 2" xfId="44629"/>
    <cellStyle name="40% - Accent3 8 5 2 3 2 6" xfId="25905"/>
    <cellStyle name="40% - Accent3 8 5 2 3 2 6 2" xfId="47480"/>
    <cellStyle name="40% - Accent3 8 5 2 3 2 7" xfId="12252"/>
    <cellStyle name="40% - Accent3 8 5 2 3 2 7 2" xfId="33875"/>
    <cellStyle name="40% - Accent3 8 5 2 3 2 8" xfId="7040"/>
    <cellStyle name="40% - Accent3 8 5 2 3 2 9" xfId="28686"/>
    <cellStyle name="40% - Accent3 8 5 2 3 3" xfId="8424"/>
    <cellStyle name="40% - Accent3 8 5 2 3 3 2" xfId="13988"/>
    <cellStyle name="40% - Accent3 8 5 2 3 3 2 2" xfId="35600"/>
    <cellStyle name="40% - Accent3 8 5 2 3 3 3" xfId="30066"/>
    <cellStyle name="40% - Accent3 8 5 2 3 4" xfId="16435"/>
    <cellStyle name="40% - Accent3 8 5 2 3 4 2" xfId="38028"/>
    <cellStyle name="40% - Accent3 8 5 2 3 5" xfId="19232"/>
    <cellStyle name="40% - Accent3 8 5 2 3 5 2" xfId="40811"/>
    <cellStyle name="40% - Accent3 8 5 2 3 6" xfId="22017"/>
    <cellStyle name="40% - Accent3 8 5 2 3 6 2" xfId="43594"/>
    <cellStyle name="40% - Accent3 8 5 2 3 7" xfId="24870"/>
    <cellStyle name="40% - Accent3 8 5 2 3 7 2" xfId="46445"/>
    <cellStyle name="40% - Accent3 8 5 2 3 8" xfId="11217"/>
    <cellStyle name="40% - Accent3 8 5 2 3 8 2" xfId="32840"/>
    <cellStyle name="40% - Accent3 8 5 2 3 9" xfId="5954"/>
    <cellStyle name="40% - Accent3 8 5 2 4" xfId="2480"/>
    <cellStyle name="40% - Accent3 8 5 2 4 10" xfId="54194"/>
    <cellStyle name="40% - Accent3 8 5 2 4 2" xfId="4213"/>
    <cellStyle name="40% - Accent3 8 5 2 4 2 2" xfId="14326"/>
    <cellStyle name="40% - Accent3 8 5 2 4 2 2 2" xfId="35938"/>
    <cellStyle name="40% - Accent3 8 5 2 4 2 3" xfId="8762"/>
    <cellStyle name="40% - Accent3 8 5 2 4 2 4" xfId="30404"/>
    <cellStyle name="40% - Accent3 8 5 2 4 3" xfId="16773"/>
    <cellStyle name="40% - Accent3 8 5 2 4 3 2" xfId="38366"/>
    <cellStyle name="40% - Accent3 8 5 2 4 4" xfId="19570"/>
    <cellStyle name="40% - Accent3 8 5 2 4 4 2" xfId="41149"/>
    <cellStyle name="40% - Accent3 8 5 2 4 5" xfId="22355"/>
    <cellStyle name="40% - Accent3 8 5 2 4 5 2" xfId="43932"/>
    <cellStyle name="40% - Accent3 8 5 2 4 6" xfId="25208"/>
    <cellStyle name="40% - Accent3 8 5 2 4 6 2" xfId="46783"/>
    <cellStyle name="40% - Accent3 8 5 2 4 7" xfId="11555"/>
    <cellStyle name="40% - Accent3 8 5 2 4 7 2" xfId="33178"/>
    <cellStyle name="40% - Accent3 8 5 2 4 8" xfId="6292"/>
    <cellStyle name="40% - Accent3 8 5 2 4 9" xfId="27989"/>
    <cellStyle name="40% - Accent3 8 5 2 5" xfId="3671"/>
    <cellStyle name="40% - Accent3 8 5 2 5 2" xfId="9806"/>
    <cellStyle name="40% - Accent3 8 5 2 5 2 2" xfId="15368"/>
    <cellStyle name="40% - Accent3 8 5 2 5 2 2 2" xfId="36980"/>
    <cellStyle name="40% - Accent3 8 5 2 5 2 3" xfId="31446"/>
    <cellStyle name="40% - Accent3 8 5 2 5 3" xfId="17815"/>
    <cellStyle name="40% - Accent3 8 5 2 5 3 2" xfId="39408"/>
    <cellStyle name="40% - Accent3 8 5 2 5 4" xfId="20612"/>
    <cellStyle name="40% - Accent3 8 5 2 5 4 2" xfId="42191"/>
    <cellStyle name="40% - Accent3 8 5 2 5 5" xfId="23397"/>
    <cellStyle name="40% - Accent3 8 5 2 5 5 2" xfId="44974"/>
    <cellStyle name="40% - Accent3 8 5 2 5 6" xfId="26250"/>
    <cellStyle name="40% - Accent3 8 5 2 5 6 2" xfId="47825"/>
    <cellStyle name="40% - Accent3 8 5 2 5 7" xfId="12597"/>
    <cellStyle name="40% - Accent3 8 5 2 5 7 2" xfId="34220"/>
    <cellStyle name="40% - Accent3 8 5 2 5 8" xfId="7388"/>
    <cellStyle name="40% - Accent3 8 5 2 5 9" xfId="29031"/>
    <cellStyle name="40% - Accent3 8 5 2 6" xfId="7727"/>
    <cellStyle name="40% - Accent3 8 5 2 6 2" xfId="18160"/>
    <cellStyle name="40% - Accent3 8 5 2 6 2 2" xfId="39753"/>
    <cellStyle name="40% - Accent3 8 5 2 6 3" xfId="20957"/>
    <cellStyle name="40% - Accent3 8 5 2 6 3 2" xfId="42536"/>
    <cellStyle name="40% - Accent3 8 5 2 6 4" xfId="23742"/>
    <cellStyle name="40% - Accent3 8 5 2 6 4 2" xfId="45319"/>
    <cellStyle name="40% - Accent3 8 5 2 6 5" xfId="26595"/>
    <cellStyle name="40% - Accent3 8 5 2 6 5 2" xfId="48170"/>
    <cellStyle name="40% - Accent3 8 5 2 6 6" xfId="12952"/>
    <cellStyle name="40% - Accent3 8 5 2 6 6 2" xfId="34565"/>
    <cellStyle name="40% - Accent3 8 5 2 6 7" xfId="29369"/>
    <cellStyle name="40% - Accent3 8 5 2 7" xfId="10525"/>
    <cellStyle name="40% - Accent3 8 5 2 7 2" xfId="32150"/>
    <cellStyle name="40% - Accent3 8 5 2 8" xfId="13291"/>
    <cellStyle name="40% - Accent3 8 5 2 8 2" xfId="34903"/>
    <cellStyle name="40% - Accent3 8 5 2 9" xfId="15744"/>
    <cellStyle name="40% - Accent3 8 5 2 9 2" xfId="37338"/>
    <cellStyle name="40% - Accent3 8 5 3" xfId="494"/>
    <cellStyle name="40% - Accent3 8 5 3 10" xfId="18634"/>
    <cellStyle name="40% - Accent3 8 5 3 10 2" xfId="40213"/>
    <cellStyle name="40% - Accent3 8 5 3 11" xfId="21417"/>
    <cellStyle name="40% - Accent3 8 5 3 11 2" xfId="42996"/>
    <cellStyle name="40% - Accent3 8 5 3 12" xfId="24272"/>
    <cellStyle name="40% - Accent3 8 5 3 12 2" xfId="45847"/>
    <cellStyle name="40% - Accent3 8 5 3 13" xfId="10245"/>
    <cellStyle name="40% - Accent3 8 5 3 13 2" xfId="31885"/>
    <cellStyle name="40% - Accent3 8 5 3 14" xfId="5253"/>
    <cellStyle name="40% - Accent3 8 5 3 15" xfId="26953"/>
    <cellStyle name="40% - Accent3 8 5 3 16" xfId="54195"/>
    <cellStyle name="40% - Accent3 8 5 3 2" xfId="3024"/>
    <cellStyle name="40% - Accent3 8 5 3 2 10" xfId="27398"/>
    <cellStyle name="40% - Accent3 8 5 3 2 11" xfId="54196"/>
    <cellStyle name="40% - Accent3 8 5 3 2 2" xfId="4657"/>
    <cellStyle name="40% - Accent3 8 5 3 2 2 2" xfId="9206"/>
    <cellStyle name="40% - Accent3 8 5 3 2 2 2 2" xfId="14770"/>
    <cellStyle name="40% - Accent3 8 5 3 2 2 2 2 2" xfId="36382"/>
    <cellStyle name="40% - Accent3 8 5 3 2 2 2 3" xfId="30848"/>
    <cellStyle name="40% - Accent3 8 5 3 2 2 3" xfId="17217"/>
    <cellStyle name="40% - Accent3 8 5 3 2 2 3 2" xfId="38810"/>
    <cellStyle name="40% - Accent3 8 5 3 2 2 4" xfId="20014"/>
    <cellStyle name="40% - Accent3 8 5 3 2 2 4 2" xfId="41593"/>
    <cellStyle name="40% - Accent3 8 5 3 2 2 5" xfId="22799"/>
    <cellStyle name="40% - Accent3 8 5 3 2 2 5 2" xfId="44376"/>
    <cellStyle name="40% - Accent3 8 5 3 2 2 6" xfId="25652"/>
    <cellStyle name="40% - Accent3 8 5 3 2 2 6 2" xfId="47227"/>
    <cellStyle name="40% - Accent3 8 5 3 2 2 7" xfId="11999"/>
    <cellStyle name="40% - Accent3 8 5 3 2 2 7 2" xfId="33622"/>
    <cellStyle name="40% - Accent3 8 5 3 2 2 8" xfId="6785"/>
    <cellStyle name="40% - Accent3 8 5 3 2 2 9" xfId="28433"/>
    <cellStyle name="40% - Accent3 8 5 3 2 3" xfId="8171"/>
    <cellStyle name="40% - Accent3 8 5 3 2 3 2" xfId="13735"/>
    <cellStyle name="40% - Accent3 8 5 3 2 3 2 2" xfId="35347"/>
    <cellStyle name="40% - Accent3 8 5 3 2 3 3" xfId="29813"/>
    <cellStyle name="40% - Accent3 8 5 3 2 4" xfId="16182"/>
    <cellStyle name="40% - Accent3 8 5 3 2 4 2" xfId="37775"/>
    <cellStyle name="40% - Accent3 8 5 3 2 5" xfId="18979"/>
    <cellStyle name="40% - Accent3 8 5 3 2 5 2" xfId="40558"/>
    <cellStyle name="40% - Accent3 8 5 3 2 6" xfId="21762"/>
    <cellStyle name="40% - Accent3 8 5 3 2 6 2" xfId="43341"/>
    <cellStyle name="40% - Accent3 8 5 3 2 7" xfId="24617"/>
    <cellStyle name="40% - Accent3 8 5 3 2 7 2" xfId="46192"/>
    <cellStyle name="40% - Accent3 8 5 3 2 8" xfId="10964"/>
    <cellStyle name="40% - Accent3 8 5 3 2 8 2" xfId="32587"/>
    <cellStyle name="40% - Accent3 8 5 3 2 9" xfId="5701"/>
    <cellStyle name="40% - Accent3 8 5 3 3" xfId="3402"/>
    <cellStyle name="40% - Accent3 8 5 3 3 10" xfId="27743"/>
    <cellStyle name="40% - Accent3 8 5 3 3 2" xfId="5002"/>
    <cellStyle name="40% - Accent3 8 5 3 3 2 2" xfId="9551"/>
    <cellStyle name="40% - Accent3 8 5 3 3 2 2 2" xfId="15115"/>
    <cellStyle name="40% - Accent3 8 5 3 3 2 2 2 2" xfId="36727"/>
    <cellStyle name="40% - Accent3 8 5 3 3 2 2 3" xfId="31193"/>
    <cellStyle name="40% - Accent3 8 5 3 3 2 3" xfId="17562"/>
    <cellStyle name="40% - Accent3 8 5 3 3 2 3 2" xfId="39155"/>
    <cellStyle name="40% - Accent3 8 5 3 3 2 4" xfId="20359"/>
    <cellStyle name="40% - Accent3 8 5 3 3 2 4 2" xfId="41938"/>
    <cellStyle name="40% - Accent3 8 5 3 3 2 5" xfId="23144"/>
    <cellStyle name="40% - Accent3 8 5 3 3 2 5 2" xfId="44721"/>
    <cellStyle name="40% - Accent3 8 5 3 3 2 6" xfId="25997"/>
    <cellStyle name="40% - Accent3 8 5 3 3 2 6 2" xfId="47572"/>
    <cellStyle name="40% - Accent3 8 5 3 3 2 7" xfId="12344"/>
    <cellStyle name="40% - Accent3 8 5 3 3 2 7 2" xfId="33967"/>
    <cellStyle name="40% - Accent3 8 5 3 3 2 8" xfId="7132"/>
    <cellStyle name="40% - Accent3 8 5 3 3 2 9" xfId="28778"/>
    <cellStyle name="40% - Accent3 8 5 3 3 3" xfId="8516"/>
    <cellStyle name="40% - Accent3 8 5 3 3 3 2" xfId="14080"/>
    <cellStyle name="40% - Accent3 8 5 3 3 3 2 2" xfId="35692"/>
    <cellStyle name="40% - Accent3 8 5 3 3 3 3" xfId="30158"/>
    <cellStyle name="40% - Accent3 8 5 3 3 4" xfId="16527"/>
    <cellStyle name="40% - Accent3 8 5 3 3 4 2" xfId="38120"/>
    <cellStyle name="40% - Accent3 8 5 3 3 5" xfId="19324"/>
    <cellStyle name="40% - Accent3 8 5 3 3 5 2" xfId="40903"/>
    <cellStyle name="40% - Accent3 8 5 3 3 6" xfId="22109"/>
    <cellStyle name="40% - Accent3 8 5 3 3 6 2" xfId="43686"/>
    <cellStyle name="40% - Accent3 8 5 3 3 7" xfId="24962"/>
    <cellStyle name="40% - Accent3 8 5 3 3 7 2" xfId="46537"/>
    <cellStyle name="40% - Accent3 8 5 3 3 8" xfId="11309"/>
    <cellStyle name="40% - Accent3 8 5 3 3 8 2" xfId="32932"/>
    <cellStyle name="40% - Accent3 8 5 3 3 9" xfId="6046"/>
    <cellStyle name="40% - Accent3 8 5 3 4" xfId="2481"/>
    <cellStyle name="40% - Accent3 8 5 3 4 2" xfId="4214"/>
    <cellStyle name="40% - Accent3 8 5 3 4 2 2" xfId="14327"/>
    <cellStyle name="40% - Accent3 8 5 3 4 2 2 2" xfId="35939"/>
    <cellStyle name="40% - Accent3 8 5 3 4 2 3" xfId="8763"/>
    <cellStyle name="40% - Accent3 8 5 3 4 2 4" xfId="30405"/>
    <cellStyle name="40% - Accent3 8 5 3 4 3" xfId="16774"/>
    <cellStyle name="40% - Accent3 8 5 3 4 3 2" xfId="38367"/>
    <cellStyle name="40% - Accent3 8 5 3 4 4" xfId="19571"/>
    <cellStyle name="40% - Accent3 8 5 3 4 4 2" xfId="41150"/>
    <cellStyle name="40% - Accent3 8 5 3 4 5" xfId="22356"/>
    <cellStyle name="40% - Accent3 8 5 3 4 5 2" xfId="43933"/>
    <cellStyle name="40% - Accent3 8 5 3 4 6" xfId="25209"/>
    <cellStyle name="40% - Accent3 8 5 3 4 6 2" xfId="46784"/>
    <cellStyle name="40% - Accent3 8 5 3 4 7" xfId="11556"/>
    <cellStyle name="40% - Accent3 8 5 3 4 7 2" xfId="33179"/>
    <cellStyle name="40% - Accent3 8 5 3 4 8" xfId="6293"/>
    <cellStyle name="40% - Accent3 8 5 3 4 9" xfId="27990"/>
    <cellStyle name="40% - Accent3 8 5 3 5" xfId="3672"/>
    <cellStyle name="40% - Accent3 8 5 3 5 2" xfId="9898"/>
    <cellStyle name="40% - Accent3 8 5 3 5 2 2" xfId="15460"/>
    <cellStyle name="40% - Accent3 8 5 3 5 2 2 2" xfId="37072"/>
    <cellStyle name="40% - Accent3 8 5 3 5 2 3" xfId="31538"/>
    <cellStyle name="40% - Accent3 8 5 3 5 3" xfId="17907"/>
    <cellStyle name="40% - Accent3 8 5 3 5 3 2" xfId="39500"/>
    <cellStyle name="40% - Accent3 8 5 3 5 4" xfId="20704"/>
    <cellStyle name="40% - Accent3 8 5 3 5 4 2" xfId="42283"/>
    <cellStyle name="40% - Accent3 8 5 3 5 5" xfId="23489"/>
    <cellStyle name="40% - Accent3 8 5 3 5 5 2" xfId="45066"/>
    <cellStyle name="40% - Accent3 8 5 3 5 6" xfId="26342"/>
    <cellStyle name="40% - Accent3 8 5 3 5 6 2" xfId="47917"/>
    <cellStyle name="40% - Accent3 8 5 3 5 7" xfId="12689"/>
    <cellStyle name="40% - Accent3 8 5 3 5 7 2" xfId="34312"/>
    <cellStyle name="40% - Accent3 8 5 3 5 8" xfId="7480"/>
    <cellStyle name="40% - Accent3 8 5 3 5 9" xfId="29123"/>
    <cellStyle name="40% - Accent3 8 5 3 6" xfId="7728"/>
    <cellStyle name="40% - Accent3 8 5 3 6 2" xfId="18252"/>
    <cellStyle name="40% - Accent3 8 5 3 6 2 2" xfId="39845"/>
    <cellStyle name="40% - Accent3 8 5 3 6 3" xfId="21049"/>
    <cellStyle name="40% - Accent3 8 5 3 6 3 2" xfId="42628"/>
    <cellStyle name="40% - Accent3 8 5 3 6 4" xfId="23834"/>
    <cellStyle name="40% - Accent3 8 5 3 6 4 2" xfId="45411"/>
    <cellStyle name="40% - Accent3 8 5 3 6 5" xfId="26687"/>
    <cellStyle name="40% - Accent3 8 5 3 6 5 2" xfId="48262"/>
    <cellStyle name="40% - Accent3 8 5 3 6 6" xfId="13044"/>
    <cellStyle name="40% - Accent3 8 5 3 6 6 2" xfId="34657"/>
    <cellStyle name="40% - Accent3 8 5 3 6 7" xfId="29370"/>
    <cellStyle name="40% - Accent3 8 5 3 7" xfId="10617"/>
    <cellStyle name="40% - Accent3 8 5 3 7 2" xfId="32242"/>
    <cellStyle name="40% - Accent3 8 5 3 8" xfId="13292"/>
    <cellStyle name="40% - Accent3 8 5 3 8 2" xfId="34904"/>
    <cellStyle name="40% - Accent3 8 5 3 9" xfId="15836"/>
    <cellStyle name="40% - Accent3 8 5 3 9 2" xfId="37430"/>
    <cellStyle name="40% - Accent3 8 5 4" xfId="2794"/>
    <cellStyle name="40% - Accent3 8 5 4 10" xfId="27168"/>
    <cellStyle name="40% - Accent3 8 5 4 11" xfId="54197"/>
    <cellStyle name="40% - Accent3 8 5 4 2" xfId="4427"/>
    <cellStyle name="40% - Accent3 8 5 4 2 10" xfId="54198"/>
    <cellStyle name="40% - Accent3 8 5 4 2 2" xfId="8976"/>
    <cellStyle name="40% - Accent3 8 5 4 2 2 2" xfId="14540"/>
    <cellStyle name="40% - Accent3 8 5 4 2 2 2 2" xfId="36152"/>
    <cellStyle name="40% - Accent3 8 5 4 2 2 3" xfId="30618"/>
    <cellStyle name="40% - Accent3 8 5 4 2 3" xfId="16987"/>
    <cellStyle name="40% - Accent3 8 5 4 2 3 2" xfId="38580"/>
    <cellStyle name="40% - Accent3 8 5 4 2 4" xfId="19784"/>
    <cellStyle name="40% - Accent3 8 5 4 2 4 2" xfId="41363"/>
    <cellStyle name="40% - Accent3 8 5 4 2 5" xfId="22569"/>
    <cellStyle name="40% - Accent3 8 5 4 2 5 2" xfId="44146"/>
    <cellStyle name="40% - Accent3 8 5 4 2 6" xfId="25422"/>
    <cellStyle name="40% - Accent3 8 5 4 2 6 2" xfId="46997"/>
    <cellStyle name="40% - Accent3 8 5 4 2 7" xfId="11769"/>
    <cellStyle name="40% - Accent3 8 5 4 2 7 2" xfId="33392"/>
    <cellStyle name="40% - Accent3 8 5 4 2 8" xfId="6555"/>
    <cellStyle name="40% - Accent3 8 5 4 2 9" xfId="28203"/>
    <cellStyle name="40% - Accent3 8 5 4 3" xfId="7941"/>
    <cellStyle name="40% - Accent3 8 5 4 3 2" xfId="13505"/>
    <cellStyle name="40% - Accent3 8 5 4 3 2 2" xfId="35117"/>
    <cellStyle name="40% - Accent3 8 5 4 3 3" xfId="29583"/>
    <cellStyle name="40% - Accent3 8 5 4 4" xfId="15952"/>
    <cellStyle name="40% - Accent3 8 5 4 4 2" xfId="37545"/>
    <cellStyle name="40% - Accent3 8 5 4 5" xfId="18749"/>
    <cellStyle name="40% - Accent3 8 5 4 5 2" xfId="40328"/>
    <cellStyle name="40% - Accent3 8 5 4 6" xfId="21532"/>
    <cellStyle name="40% - Accent3 8 5 4 6 2" xfId="43111"/>
    <cellStyle name="40% - Accent3 8 5 4 7" xfId="24387"/>
    <cellStyle name="40% - Accent3 8 5 4 7 2" xfId="45962"/>
    <cellStyle name="40% - Accent3 8 5 4 8" xfId="10734"/>
    <cellStyle name="40% - Accent3 8 5 4 8 2" xfId="32357"/>
    <cellStyle name="40% - Accent3 8 5 4 9" xfId="5471"/>
    <cellStyle name="40% - Accent3 8 5 5" xfId="3152"/>
    <cellStyle name="40% - Accent3 8 5 5 10" xfId="27513"/>
    <cellStyle name="40% - Accent3 8 5 5 11" xfId="54199"/>
    <cellStyle name="40% - Accent3 8 5 5 2" xfId="4772"/>
    <cellStyle name="40% - Accent3 8 5 5 2 2" xfId="9321"/>
    <cellStyle name="40% - Accent3 8 5 5 2 2 2" xfId="14885"/>
    <cellStyle name="40% - Accent3 8 5 5 2 2 2 2" xfId="36497"/>
    <cellStyle name="40% - Accent3 8 5 5 2 2 3" xfId="30963"/>
    <cellStyle name="40% - Accent3 8 5 5 2 3" xfId="17332"/>
    <cellStyle name="40% - Accent3 8 5 5 2 3 2" xfId="38925"/>
    <cellStyle name="40% - Accent3 8 5 5 2 4" xfId="20129"/>
    <cellStyle name="40% - Accent3 8 5 5 2 4 2" xfId="41708"/>
    <cellStyle name="40% - Accent3 8 5 5 2 5" xfId="22914"/>
    <cellStyle name="40% - Accent3 8 5 5 2 5 2" xfId="44491"/>
    <cellStyle name="40% - Accent3 8 5 5 2 6" xfId="25767"/>
    <cellStyle name="40% - Accent3 8 5 5 2 6 2" xfId="47342"/>
    <cellStyle name="40% - Accent3 8 5 5 2 7" xfId="12114"/>
    <cellStyle name="40% - Accent3 8 5 5 2 7 2" xfId="33737"/>
    <cellStyle name="40% - Accent3 8 5 5 2 8" xfId="6902"/>
    <cellStyle name="40% - Accent3 8 5 5 2 9" xfId="28548"/>
    <cellStyle name="40% - Accent3 8 5 5 3" xfId="8286"/>
    <cellStyle name="40% - Accent3 8 5 5 3 2" xfId="13850"/>
    <cellStyle name="40% - Accent3 8 5 5 3 2 2" xfId="35462"/>
    <cellStyle name="40% - Accent3 8 5 5 3 3" xfId="29928"/>
    <cellStyle name="40% - Accent3 8 5 5 4" xfId="16297"/>
    <cellStyle name="40% - Accent3 8 5 5 4 2" xfId="37890"/>
    <cellStyle name="40% - Accent3 8 5 5 5" xfId="19094"/>
    <cellStyle name="40% - Accent3 8 5 5 5 2" xfId="40673"/>
    <cellStyle name="40% - Accent3 8 5 5 6" xfId="21879"/>
    <cellStyle name="40% - Accent3 8 5 5 6 2" xfId="43456"/>
    <cellStyle name="40% - Accent3 8 5 5 7" xfId="24732"/>
    <cellStyle name="40% - Accent3 8 5 5 7 2" xfId="46307"/>
    <cellStyle name="40% - Accent3 8 5 5 8" xfId="11079"/>
    <cellStyle name="40% - Accent3 8 5 5 8 2" xfId="32702"/>
    <cellStyle name="40% - Accent3 8 5 5 9" xfId="5816"/>
    <cellStyle name="40% - Accent3 8 5 6" xfId="2479"/>
    <cellStyle name="40% - Accent3 8 5 6 2" xfId="4212"/>
    <cellStyle name="40% - Accent3 8 5 6 2 2" xfId="14325"/>
    <cellStyle name="40% - Accent3 8 5 6 2 2 2" xfId="35937"/>
    <cellStyle name="40% - Accent3 8 5 6 2 3" xfId="8761"/>
    <cellStyle name="40% - Accent3 8 5 6 2 4" xfId="30403"/>
    <cellStyle name="40% - Accent3 8 5 6 3" xfId="16772"/>
    <cellStyle name="40% - Accent3 8 5 6 3 2" xfId="38365"/>
    <cellStyle name="40% - Accent3 8 5 6 4" xfId="19569"/>
    <cellStyle name="40% - Accent3 8 5 6 4 2" xfId="41148"/>
    <cellStyle name="40% - Accent3 8 5 6 5" xfId="22354"/>
    <cellStyle name="40% - Accent3 8 5 6 5 2" xfId="43931"/>
    <cellStyle name="40% - Accent3 8 5 6 6" xfId="25207"/>
    <cellStyle name="40% - Accent3 8 5 6 6 2" xfId="46782"/>
    <cellStyle name="40% - Accent3 8 5 6 7" xfId="11554"/>
    <cellStyle name="40% - Accent3 8 5 6 7 2" xfId="33177"/>
    <cellStyle name="40% - Accent3 8 5 6 8" xfId="6291"/>
    <cellStyle name="40% - Accent3 8 5 6 9" xfId="27988"/>
    <cellStyle name="40% - Accent3 8 5 7" xfId="3670"/>
    <cellStyle name="40% - Accent3 8 5 7 2" xfId="9668"/>
    <cellStyle name="40% - Accent3 8 5 7 2 2" xfId="15230"/>
    <cellStyle name="40% - Accent3 8 5 7 2 2 2" xfId="36842"/>
    <cellStyle name="40% - Accent3 8 5 7 2 3" xfId="31308"/>
    <cellStyle name="40% - Accent3 8 5 7 3" xfId="17677"/>
    <cellStyle name="40% - Accent3 8 5 7 3 2" xfId="39270"/>
    <cellStyle name="40% - Accent3 8 5 7 4" xfId="20474"/>
    <cellStyle name="40% - Accent3 8 5 7 4 2" xfId="42053"/>
    <cellStyle name="40% - Accent3 8 5 7 5" xfId="23259"/>
    <cellStyle name="40% - Accent3 8 5 7 5 2" xfId="44836"/>
    <cellStyle name="40% - Accent3 8 5 7 6" xfId="26112"/>
    <cellStyle name="40% - Accent3 8 5 7 6 2" xfId="47687"/>
    <cellStyle name="40% - Accent3 8 5 7 7" xfId="12459"/>
    <cellStyle name="40% - Accent3 8 5 7 7 2" xfId="34082"/>
    <cellStyle name="40% - Accent3 8 5 7 8" xfId="7250"/>
    <cellStyle name="40% - Accent3 8 5 7 9" xfId="28893"/>
    <cellStyle name="40% - Accent3 8 5 8" xfId="7726"/>
    <cellStyle name="40% - Accent3 8 5 8 2" xfId="18022"/>
    <cellStyle name="40% - Accent3 8 5 8 2 2" xfId="39615"/>
    <cellStyle name="40% - Accent3 8 5 8 3" xfId="20819"/>
    <cellStyle name="40% - Accent3 8 5 8 3 2" xfId="42398"/>
    <cellStyle name="40% - Accent3 8 5 8 4" xfId="23604"/>
    <cellStyle name="40% - Accent3 8 5 8 4 2" xfId="45181"/>
    <cellStyle name="40% - Accent3 8 5 8 5" xfId="26457"/>
    <cellStyle name="40% - Accent3 8 5 8 5 2" xfId="48032"/>
    <cellStyle name="40% - Accent3 8 5 8 6" xfId="12814"/>
    <cellStyle name="40% - Accent3 8 5 8 6 2" xfId="34427"/>
    <cellStyle name="40% - Accent3 8 5 8 7" xfId="29368"/>
    <cellStyle name="40% - Accent3 8 5 9" xfId="10387"/>
    <cellStyle name="40% - Accent3 8 5 9 2" xfId="32012"/>
    <cellStyle name="40% - Accent3 8 6" xfId="54200"/>
    <cellStyle name="40% - Accent3 8 6 2" xfId="54201"/>
    <cellStyle name="40% - Accent3 8 6 2 2" xfId="54202"/>
    <cellStyle name="40% - Accent3 8 6 3" xfId="54203"/>
    <cellStyle name="40% - Accent3 8 6 3 2" xfId="54204"/>
    <cellStyle name="40% - Accent3 8 6 4" xfId="54205"/>
    <cellStyle name="40% - Accent3 8 7" xfId="54206"/>
    <cellStyle name="40% - Accent3 8 7 2" xfId="54207"/>
    <cellStyle name="40% - Accent3 8 8" xfId="54208"/>
    <cellStyle name="40% - Accent3 8 8 2" xfId="54209"/>
    <cellStyle name="40% - Accent3 8 9" xfId="54210"/>
    <cellStyle name="40% - Accent3 8 9 2" xfId="54211"/>
    <cellStyle name="40% - Accent3 9" xfId="495"/>
    <cellStyle name="40% - Accent3 9 10" xfId="54213"/>
    <cellStyle name="40% - Accent3 9 11" xfId="54212"/>
    <cellStyle name="40% - Accent3 9 2" xfId="496"/>
    <cellStyle name="40% - Accent3 9 2 10" xfId="13293"/>
    <cellStyle name="40% - Accent3 9 2 10 2" xfId="34905"/>
    <cellStyle name="40% - Accent3 9 2 11" xfId="15542"/>
    <cellStyle name="40% - Accent3 9 2 11 2" xfId="37136"/>
    <cellStyle name="40% - Accent3 9 2 12" xfId="18340"/>
    <cellStyle name="40% - Accent3 9 2 12 2" xfId="39919"/>
    <cellStyle name="40% - Accent3 9 2 13" xfId="21123"/>
    <cellStyle name="40% - Accent3 9 2 13 2" xfId="42702"/>
    <cellStyle name="40% - Accent3 9 2 14" xfId="23978"/>
    <cellStyle name="40% - Accent3 9 2 14 2" xfId="45553"/>
    <cellStyle name="40% - Accent3 9 2 15" xfId="9951"/>
    <cellStyle name="40% - Accent3 9 2 15 2" xfId="31591"/>
    <cellStyle name="40% - Accent3 9 2 16" xfId="5254"/>
    <cellStyle name="40% - Accent3 9 2 17" xfId="26954"/>
    <cellStyle name="40% - Accent3 9 2 18" xfId="54214"/>
    <cellStyle name="40% - Accent3 9 2 2" xfId="497"/>
    <cellStyle name="40% - Accent3 9 2 2 10" xfId="18478"/>
    <cellStyle name="40% - Accent3 9 2 2 10 2" xfId="40057"/>
    <cellStyle name="40% - Accent3 9 2 2 11" xfId="21261"/>
    <cellStyle name="40% - Accent3 9 2 2 11 2" xfId="42840"/>
    <cellStyle name="40% - Accent3 9 2 2 12" xfId="24116"/>
    <cellStyle name="40% - Accent3 9 2 2 12 2" xfId="45691"/>
    <cellStyle name="40% - Accent3 9 2 2 13" xfId="10089"/>
    <cellStyle name="40% - Accent3 9 2 2 13 2" xfId="31729"/>
    <cellStyle name="40% - Accent3 9 2 2 14" xfId="5255"/>
    <cellStyle name="40% - Accent3 9 2 2 15" xfId="26955"/>
    <cellStyle name="40% - Accent3 9 2 2 16" xfId="54215"/>
    <cellStyle name="40% - Accent3 9 2 2 2" xfId="2868"/>
    <cellStyle name="40% - Accent3 9 2 2 2 10" xfId="27242"/>
    <cellStyle name="40% - Accent3 9 2 2 2 11" xfId="54216"/>
    <cellStyle name="40% - Accent3 9 2 2 2 2" xfId="4501"/>
    <cellStyle name="40% - Accent3 9 2 2 2 2 10" xfId="54217"/>
    <cellStyle name="40% - Accent3 9 2 2 2 2 2" xfId="9050"/>
    <cellStyle name="40% - Accent3 9 2 2 2 2 2 2" xfId="14614"/>
    <cellStyle name="40% - Accent3 9 2 2 2 2 2 2 2" xfId="36226"/>
    <cellStyle name="40% - Accent3 9 2 2 2 2 2 2 2 2" xfId="54220"/>
    <cellStyle name="40% - Accent3 9 2 2 2 2 2 2 3" xfId="54219"/>
    <cellStyle name="40% - Accent3 9 2 2 2 2 2 3" xfId="30692"/>
    <cellStyle name="40% - Accent3 9 2 2 2 2 2 3 2" xfId="54222"/>
    <cellStyle name="40% - Accent3 9 2 2 2 2 2 3 3" xfId="54221"/>
    <cellStyle name="40% - Accent3 9 2 2 2 2 2 4" xfId="54223"/>
    <cellStyle name="40% - Accent3 9 2 2 2 2 2 5" xfId="54218"/>
    <cellStyle name="40% - Accent3 9 2 2 2 2 3" xfId="17061"/>
    <cellStyle name="40% - Accent3 9 2 2 2 2 3 2" xfId="38654"/>
    <cellStyle name="40% - Accent3 9 2 2 2 2 3 2 2" xfId="54225"/>
    <cellStyle name="40% - Accent3 9 2 2 2 2 3 3" xfId="54224"/>
    <cellStyle name="40% - Accent3 9 2 2 2 2 4" xfId="19858"/>
    <cellStyle name="40% - Accent3 9 2 2 2 2 4 2" xfId="41437"/>
    <cellStyle name="40% - Accent3 9 2 2 2 2 4 2 2" xfId="54227"/>
    <cellStyle name="40% - Accent3 9 2 2 2 2 4 3" xfId="54226"/>
    <cellStyle name="40% - Accent3 9 2 2 2 2 5" xfId="22643"/>
    <cellStyle name="40% - Accent3 9 2 2 2 2 5 2" xfId="44220"/>
    <cellStyle name="40% - Accent3 9 2 2 2 2 5 3" xfId="54228"/>
    <cellStyle name="40% - Accent3 9 2 2 2 2 6" xfId="25496"/>
    <cellStyle name="40% - Accent3 9 2 2 2 2 6 2" xfId="47071"/>
    <cellStyle name="40% - Accent3 9 2 2 2 2 7" xfId="11843"/>
    <cellStyle name="40% - Accent3 9 2 2 2 2 7 2" xfId="33466"/>
    <cellStyle name="40% - Accent3 9 2 2 2 2 8" xfId="6629"/>
    <cellStyle name="40% - Accent3 9 2 2 2 2 9" xfId="28277"/>
    <cellStyle name="40% - Accent3 9 2 2 2 3" xfId="8015"/>
    <cellStyle name="40% - Accent3 9 2 2 2 3 2" xfId="13579"/>
    <cellStyle name="40% - Accent3 9 2 2 2 3 2 2" xfId="35191"/>
    <cellStyle name="40% - Accent3 9 2 2 2 3 2 2 2" xfId="54231"/>
    <cellStyle name="40% - Accent3 9 2 2 2 3 2 3" xfId="54230"/>
    <cellStyle name="40% - Accent3 9 2 2 2 3 3" xfId="29657"/>
    <cellStyle name="40% - Accent3 9 2 2 2 3 3 2" xfId="54233"/>
    <cellStyle name="40% - Accent3 9 2 2 2 3 3 3" xfId="54232"/>
    <cellStyle name="40% - Accent3 9 2 2 2 3 4" xfId="54234"/>
    <cellStyle name="40% - Accent3 9 2 2 2 3 5" xfId="54229"/>
    <cellStyle name="40% - Accent3 9 2 2 2 4" xfId="16026"/>
    <cellStyle name="40% - Accent3 9 2 2 2 4 2" xfId="37619"/>
    <cellStyle name="40% - Accent3 9 2 2 2 4 2 2" xfId="54236"/>
    <cellStyle name="40% - Accent3 9 2 2 2 4 3" xfId="54235"/>
    <cellStyle name="40% - Accent3 9 2 2 2 5" xfId="18823"/>
    <cellStyle name="40% - Accent3 9 2 2 2 5 2" xfId="40402"/>
    <cellStyle name="40% - Accent3 9 2 2 2 5 2 2" xfId="54238"/>
    <cellStyle name="40% - Accent3 9 2 2 2 5 3" xfId="54237"/>
    <cellStyle name="40% - Accent3 9 2 2 2 6" xfId="21606"/>
    <cellStyle name="40% - Accent3 9 2 2 2 6 2" xfId="43185"/>
    <cellStyle name="40% - Accent3 9 2 2 2 6 3" xfId="54239"/>
    <cellStyle name="40% - Accent3 9 2 2 2 7" xfId="24461"/>
    <cellStyle name="40% - Accent3 9 2 2 2 7 2" xfId="46036"/>
    <cellStyle name="40% - Accent3 9 2 2 2 8" xfId="10808"/>
    <cellStyle name="40% - Accent3 9 2 2 2 8 2" xfId="32431"/>
    <cellStyle name="40% - Accent3 9 2 2 2 9" xfId="5545"/>
    <cellStyle name="40% - Accent3 9 2 2 3" xfId="3246"/>
    <cellStyle name="40% - Accent3 9 2 2 3 10" xfId="27587"/>
    <cellStyle name="40% - Accent3 9 2 2 3 11" xfId="54240"/>
    <cellStyle name="40% - Accent3 9 2 2 3 2" xfId="4846"/>
    <cellStyle name="40% - Accent3 9 2 2 3 2 10" xfId="54241"/>
    <cellStyle name="40% - Accent3 9 2 2 3 2 2" xfId="9395"/>
    <cellStyle name="40% - Accent3 9 2 2 3 2 2 2" xfId="14959"/>
    <cellStyle name="40% - Accent3 9 2 2 3 2 2 2 2" xfId="36571"/>
    <cellStyle name="40% - Accent3 9 2 2 3 2 2 2 3" xfId="54243"/>
    <cellStyle name="40% - Accent3 9 2 2 3 2 2 3" xfId="31037"/>
    <cellStyle name="40% - Accent3 9 2 2 3 2 2 4" xfId="54242"/>
    <cellStyle name="40% - Accent3 9 2 2 3 2 3" xfId="17406"/>
    <cellStyle name="40% - Accent3 9 2 2 3 2 3 2" xfId="38999"/>
    <cellStyle name="40% - Accent3 9 2 2 3 2 3 2 2" xfId="54245"/>
    <cellStyle name="40% - Accent3 9 2 2 3 2 3 3" xfId="54244"/>
    <cellStyle name="40% - Accent3 9 2 2 3 2 4" xfId="20203"/>
    <cellStyle name="40% - Accent3 9 2 2 3 2 4 2" xfId="41782"/>
    <cellStyle name="40% - Accent3 9 2 2 3 2 4 3" xfId="54246"/>
    <cellStyle name="40% - Accent3 9 2 2 3 2 5" xfId="22988"/>
    <cellStyle name="40% - Accent3 9 2 2 3 2 5 2" xfId="44565"/>
    <cellStyle name="40% - Accent3 9 2 2 3 2 6" xfId="25841"/>
    <cellStyle name="40% - Accent3 9 2 2 3 2 6 2" xfId="47416"/>
    <cellStyle name="40% - Accent3 9 2 2 3 2 7" xfId="12188"/>
    <cellStyle name="40% - Accent3 9 2 2 3 2 7 2" xfId="33811"/>
    <cellStyle name="40% - Accent3 9 2 2 3 2 8" xfId="6976"/>
    <cellStyle name="40% - Accent3 9 2 2 3 2 9" xfId="28622"/>
    <cellStyle name="40% - Accent3 9 2 2 3 3" xfId="8360"/>
    <cellStyle name="40% - Accent3 9 2 2 3 3 2" xfId="13924"/>
    <cellStyle name="40% - Accent3 9 2 2 3 3 2 2" xfId="35536"/>
    <cellStyle name="40% - Accent3 9 2 2 3 3 2 3" xfId="54248"/>
    <cellStyle name="40% - Accent3 9 2 2 3 3 3" xfId="30002"/>
    <cellStyle name="40% - Accent3 9 2 2 3 3 4" xfId="54247"/>
    <cellStyle name="40% - Accent3 9 2 2 3 4" xfId="16371"/>
    <cellStyle name="40% - Accent3 9 2 2 3 4 2" xfId="37964"/>
    <cellStyle name="40% - Accent3 9 2 2 3 4 2 2" xfId="54250"/>
    <cellStyle name="40% - Accent3 9 2 2 3 4 3" xfId="54249"/>
    <cellStyle name="40% - Accent3 9 2 2 3 5" xfId="19168"/>
    <cellStyle name="40% - Accent3 9 2 2 3 5 2" xfId="40747"/>
    <cellStyle name="40% - Accent3 9 2 2 3 5 3" xfId="54251"/>
    <cellStyle name="40% - Accent3 9 2 2 3 6" xfId="21953"/>
    <cellStyle name="40% - Accent3 9 2 2 3 6 2" xfId="43530"/>
    <cellStyle name="40% - Accent3 9 2 2 3 7" xfId="24806"/>
    <cellStyle name="40% - Accent3 9 2 2 3 7 2" xfId="46381"/>
    <cellStyle name="40% - Accent3 9 2 2 3 8" xfId="11153"/>
    <cellStyle name="40% - Accent3 9 2 2 3 8 2" xfId="32776"/>
    <cellStyle name="40% - Accent3 9 2 2 3 9" xfId="5890"/>
    <cellStyle name="40% - Accent3 9 2 2 4" xfId="2483"/>
    <cellStyle name="40% - Accent3 9 2 2 4 10" xfId="54252"/>
    <cellStyle name="40% - Accent3 9 2 2 4 2" xfId="4216"/>
    <cellStyle name="40% - Accent3 9 2 2 4 2 2" xfId="14329"/>
    <cellStyle name="40% - Accent3 9 2 2 4 2 2 2" xfId="35941"/>
    <cellStyle name="40% - Accent3 9 2 2 4 2 2 3" xfId="54254"/>
    <cellStyle name="40% - Accent3 9 2 2 4 2 3" xfId="8765"/>
    <cellStyle name="40% - Accent3 9 2 2 4 2 4" xfId="30407"/>
    <cellStyle name="40% - Accent3 9 2 2 4 2 5" xfId="54253"/>
    <cellStyle name="40% - Accent3 9 2 2 4 3" xfId="16776"/>
    <cellStyle name="40% - Accent3 9 2 2 4 3 2" xfId="38369"/>
    <cellStyle name="40% - Accent3 9 2 2 4 3 2 2" xfId="54256"/>
    <cellStyle name="40% - Accent3 9 2 2 4 3 3" xfId="54255"/>
    <cellStyle name="40% - Accent3 9 2 2 4 4" xfId="19573"/>
    <cellStyle name="40% - Accent3 9 2 2 4 4 2" xfId="41152"/>
    <cellStyle name="40% - Accent3 9 2 2 4 4 3" xfId="54257"/>
    <cellStyle name="40% - Accent3 9 2 2 4 5" xfId="22358"/>
    <cellStyle name="40% - Accent3 9 2 2 4 5 2" xfId="43935"/>
    <cellStyle name="40% - Accent3 9 2 2 4 6" xfId="25211"/>
    <cellStyle name="40% - Accent3 9 2 2 4 6 2" xfId="46786"/>
    <cellStyle name="40% - Accent3 9 2 2 4 7" xfId="11558"/>
    <cellStyle name="40% - Accent3 9 2 2 4 7 2" xfId="33181"/>
    <cellStyle name="40% - Accent3 9 2 2 4 8" xfId="6295"/>
    <cellStyle name="40% - Accent3 9 2 2 4 9" xfId="27992"/>
    <cellStyle name="40% - Accent3 9 2 2 5" xfId="3674"/>
    <cellStyle name="40% - Accent3 9 2 2 5 10" xfId="54258"/>
    <cellStyle name="40% - Accent3 9 2 2 5 2" xfId="9742"/>
    <cellStyle name="40% - Accent3 9 2 2 5 2 2" xfId="15304"/>
    <cellStyle name="40% - Accent3 9 2 2 5 2 2 2" xfId="36916"/>
    <cellStyle name="40% - Accent3 9 2 2 5 2 3" xfId="31382"/>
    <cellStyle name="40% - Accent3 9 2 2 5 2 4" xfId="54259"/>
    <cellStyle name="40% - Accent3 9 2 2 5 3" xfId="17751"/>
    <cellStyle name="40% - Accent3 9 2 2 5 3 2" xfId="39344"/>
    <cellStyle name="40% - Accent3 9 2 2 5 4" xfId="20548"/>
    <cellStyle name="40% - Accent3 9 2 2 5 4 2" xfId="42127"/>
    <cellStyle name="40% - Accent3 9 2 2 5 5" xfId="23333"/>
    <cellStyle name="40% - Accent3 9 2 2 5 5 2" xfId="44910"/>
    <cellStyle name="40% - Accent3 9 2 2 5 6" xfId="26186"/>
    <cellStyle name="40% - Accent3 9 2 2 5 6 2" xfId="47761"/>
    <cellStyle name="40% - Accent3 9 2 2 5 7" xfId="12533"/>
    <cellStyle name="40% - Accent3 9 2 2 5 7 2" xfId="34156"/>
    <cellStyle name="40% - Accent3 9 2 2 5 8" xfId="7324"/>
    <cellStyle name="40% - Accent3 9 2 2 5 9" xfId="28967"/>
    <cellStyle name="40% - Accent3 9 2 2 6" xfId="7730"/>
    <cellStyle name="40% - Accent3 9 2 2 6 2" xfId="18096"/>
    <cellStyle name="40% - Accent3 9 2 2 6 2 2" xfId="39689"/>
    <cellStyle name="40% - Accent3 9 2 2 6 2 3" xfId="54261"/>
    <cellStyle name="40% - Accent3 9 2 2 6 3" xfId="20893"/>
    <cellStyle name="40% - Accent3 9 2 2 6 3 2" xfId="42472"/>
    <cellStyle name="40% - Accent3 9 2 2 6 4" xfId="23678"/>
    <cellStyle name="40% - Accent3 9 2 2 6 4 2" xfId="45255"/>
    <cellStyle name="40% - Accent3 9 2 2 6 5" xfId="26531"/>
    <cellStyle name="40% - Accent3 9 2 2 6 5 2" xfId="48106"/>
    <cellStyle name="40% - Accent3 9 2 2 6 6" xfId="12888"/>
    <cellStyle name="40% - Accent3 9 2 2 6 6 2" xfId="34501"/>
    <cellStyle name="40% - Accent3 9 2 2 6 7" xfId="29372"/>
    <cellStyle name="40% - Accent3 9 2 2 6 8" xfId="54260"/>
    <cellStyle name="40% - Accent3 9 2 2 7" xfId="10461"/>
    <cellStyle name="40% - Accent3 9 2 2 7 2" xfId="32086"/>
    <cellStyle name="40% - Accent3 9 2 2 7 3" xfId="54262"/>
    <cellStyle name="40% - Accent3 9 2 2 8" xfId="13294"/>
    <cellStyle name="40% - Accent3 9 2 2 8 2" xfId="34906"/>
    <cellStyle name="40% - Accent3 9 2 2 9" xfId="15680"/>
    <cellStyle name="40% - Accent3 9 2 2 9 2" xfId="37274"/>
    <cellStyle name="40% - Accent3 9 2 3" xfId="498"/>
    <cellStyle name="40% - Accent3 9 2 3 10" xfId="18570"/>
    <cellStyle name="40% - Accent3 9 2 3 10 2" xfId="40149"/>
    <cellStyle name="40% - Accent3 9 2 3 11" xfId="21353"/>
    <cellStyle name="40% - Accent3 9 2 3 11 2" xfId="42932"/>
    <cellStyle name="40% - Accent3 9 2 3 12" xfId="24208"/>
    <cellStyle name="40% - Accent3 9 2 3 12 2" xfId="45783"/>
    <cellStyle name="40% - Accent3 9 2 3 13" xfId="10181"/>
    <cellStyle name="40% - Accent3 9 2 3 13 2" xfId="31821"/>
    <cellStyle name="40% - Accent3 9 2 3 14" xfId="5256"/>
    <cellStyle name="40% - Accent3 9 2 3 15" xfId="26956"/>
    <cellStyle name="40% - Accent3 9 2 3 16" xfId="54263"/>
    <cellStyle name="40% - Accent3 9 2 3 2" xfId="2960"/>
    <cellStyle name="40% - Accent3 9 2 3 2 10" xfId="27334"/>
    <cellStyle name="40% - Accent3 9 2 3 2 11" xfId="54264"/>
    <cellStyle name="40% - Accent3 9 2 3 2 2" xfId="4593"/>
    <cellStyle name="40% - Accent3 9 2 3 2 2 10" xfId="54265"/>
    <cellStyle name="40% - Accent3 9 2 3 2 2 2" xfId="9142"/>
    <cellStyle name="40% - Accent3 9 2 3 2 2 2 2" xfId="14706"/>
    <cellStyle name="40% - Accent3 9 2 3 2 2 2 2 2" xfId="36318"/>
    <cellStyle name="40% - Accent3 9 2 3 2 2 2 2 3" xfId="54267"/>
    <cellStyle name="40% - Accent3 9 2 3 2 2 2 3" xfId="30784"/>
    <cellStyle name="40% - Accent3 9 2 3 2 2 2 4" xfId="54266"/>
    <cellStyle name="40% - Accent3 9 2 3 2 2 3" xfId="17153"/>
    <cellStyle name="40% - Accent3 9 2 3 2 2 3 2" xfId="38746"/>
    <cellStyle name="40% - Accent3 9 2 3 2 2 3 2 2" xfId="54269"/>
    <cellStyle name="40% - Accent3 9 2 3 2 2 3 3" xfId="54268"/>
    <cellStyle name="40% - Accent3 9 2 3 2 2 4" xfId="19950"/>
    <cellStyle name="40% - Accent3 9 2 3 2 2 4 2" xfId="41529"/>
    <cellStyle name="40% - Accent3 9 2 3 2 2 4 3" xfId="54270"/>
    <cellStyle name="40% - Accent3 9 2 3 2 2 5" xfId="22735"/>
    <cellStyle name="40% - Accent3 9 2 3 2 2 5 2" xfId="44312"/>
    <cellStyle name="40% - Accent3 9 2 3 2 2 6" xfId="25588"/>
    <cellStyle name="40% - Accent3 9 2 3 2 2 6 2" xfId="47163"/>
    <cellStyle name="40% - Accent3 9 2 3 2 2 7" xfId="11935"/>
    <cellStyle name="40% - Accent3 9 2 3 2 2 7 2" xfId="33558"/>
    <cellStyle name="40% - Accent3 9 2 3 2 2 8" xfId="6721"/>
    <cellStyle name="40% - Accent3 9 2 3 2 2 9" xfId="28369"/>
    <cellStyle name="40% - Accent3 9 2 3 2 3" xfId="8107"/>
    <cellStyle name="40% - Accent3 9 2 3 2 3 2" xfId="13671"/>
    <cellStyle name="40% - Accent3 9 2 3 2 3 2 2" xfId="35283"/>
    <cellStyle name="40% - Accent3 9 2 3 2 3 2 3" xfId="54272"/>
    <cellStyle name="40% - Accent3 9 2 3 2 3 3" xfId="29749"/>
    <cellStyle name="40% - Accent3 9 2 3 2 3 4" xfId="54271"/>
    <cellStyle name="40% - Accent3 9 2 3 2 4" xfId="16118"/>
    <cellStyle name="40% - Accent3 9 2 3 2 4 2" xfId="37711"/>
    <cellStyle name="40% - Accent3 9 2 3 2 4 2 2" xfId="54274"/>
    <cellStyle name="40% - Accent3 9 2 3 2 4 3" xfId="54273"/>
    <cellStyle name="40% - Accent3 9 2 3 2 5" xfId="18915"/>
    <cellStyle name="40% - Accent3 9 2 3 2 5 2" xfId="40494"/>
    <cellStyle name="40% - Accent3 9 2 3 2 5 3" xfId="54275"/>
    <cellStyle name="40% - Accent3 9 2 3 2 6" xfId="21698"/>
    <cellStyle name="40% - Accent3 9 2 3 2 6 2" xfId="43277"/>
    <cellStyle name="40% - Accent3 9 2 3 2 7" xfId="24553"/>
    <cellStyle name="40% - Accent3 9 2 3 2 7 2" xfId="46128"/>
    <cellStyle name="40% - Accent3 9 2 3 2 8" xfId="10900"/>
    <cellStyle name="40% - Accent3 9 2 3 2 8 2" xfId="32523"/>
    <cellStyle name="40% - Accent3 9 2 3 2 9" xfId="5637"/>
    <cellStyle name="40% - Accent3 9 2 3 3" xfId="3338"/>
    <cellStyle name="40% - Accent3 9 2 3 3 10" xfId="27679"/>
    <cellStyle name="40% - Accent3 9 2 3 3 11" xfId="54276"/>
    <cellStyle name="40% - Accent3 9 2 3 3 2" xfId="4938"/>
    <cellStyle name="40% - Accent3 9 2 3 3 2 10" xfId="54277"/>
    <cellStyle name="40% - Accent3 9 2 3 3 2 2" xfId="9487"/>
    <cellStyle name="40% - Accent3 9 2 3 3 2 2 2" xfId="15051"/>
    <cellStyle name="40% - Accent3 9 2 3 3 2 2 2 2" xfId="36663"/>
    <cellStyle name="40% - Accent3 9 2 3 3 2 2 3" xfId="31129"/>
    <cellStyle name="40% - Accent3 9 2 3 3 2 2 4" xfId="54278"/>
    <cellStyle name="40% - Accent3 9 2 3 3 2 3" xfId="17498"/>
    <cellStyle name="40% - Accent3 9 2 3 3 2 3 2" xfId="39091"/>
    <cellStyle name="40% - Accent3 9 2 3 3 2 4" xfId="20295"/>
    <cellStyle name="40% - Accent3 9 2 3 3 2 4 2" xfId="41874"/>
    <cellStyle name="40% - Accent3 9 2 3 3 2 5" xfId="23080"/>
    <cellStyle name="40% - Accent3 9 2 3 3 2 5 2" xfId="44657"/>
    <cellStyle name="40% - Accent3 9 2 3 3 2 6" xfId="25933"/>
    <cellStyle name="40% - Accent3 9 2 3 3 2 6 2" xfId="47508"/>
    <cellStyle name="40% - Accent3 9 2 3 3 2 7" xfId="12280"/>
    <cellStyle name="40% - Accent3 9 2 3 3 2 7 2" xfId="33903"/>
    <cellStyle name="40% - Accent3 9 2 3 3 2 8" xfId="7068"/>
    <cellStyle name="40% - Accent3 9 2 3 3 2 9" xfId="28714"/>
    <cellStyle name="40% - Accent3 9 2 3 3 3" xfId="8452"/>
    <cellStyle name="40% - Accent3 9 2 3 3 3 2" xfId="14016"/>
    <cellStyle name="40% - Accent3 9 2 3 3 3 2 2" xfId="35628"/>
    <cellStyle name="40% - Accent3 9 2 3 3 3 2 3" xfId="54280"/>
    <cellStyle name="40% - Accent3 9 2 3 3 3 3" xfId="30094"/>
    <cellStyle name="40% - Accent3 9 2 3 3 3 4" xfId="54279"/>
    <cellStyle name="40% - Accent3 9 2 3 3 4" xfId="16463"/>
    <cellStyle name="40% - Accent3 9 2 3 3 4 2" xfId="38056"/>
    <cellStyle name="40% - Accent3 9 2 3 3 4 3" xfId="54281"/>
    <cellStyle name="40% - Accent3 9 2 3 3 5" xfId="19260"/>
    <cellStyle name="40% - Accent3 9 2 3 3 5 2" xfId="40839"/>
    <cellStyle name="40% - Accent3 9 2 3 3 6" xfId="22045"/>
    <cellStyle name="40% - Accent3 9 2 3 3 6 2" xfId="43622"/>
    <cellStyle name="40% - Accent3 9 2 3 3 7" xfId="24898"/>
    <cellStyle name="40% - Accent3 9 2 3 3 7 2" xfId="46473"/>
    <cellStyle name="40% - Accent3 9 2 3 3 8" xfId="11245"/>
    <cellStyle name="40% - Accent3 9 2 3 3 8 2" xfId="32868"/>
    <cellStyle name="40% - Accent3 9 2 3 3 9" xfId="5982"/>
    <cellStyle name="40% - Accent3 9 2 3 4" xfId="2484"/>
    <cellStyle name="40% - Accent3 9 2 3 4 10" xfId="54282"/>
    <cellStyle name="40% - Accent3 9 2 3 4 2" xfId="4217"/>
    <cellStyle name="40% - Accent3 9 2 3 4 2 2" xfId="14330"/>
    <cellStyle name="40% - Accent3 9 2 3 4 2 2 2" xfId="35942"/>
    <cellStyle name="40% - Accent3 9 2 3 4 2 3" xfId="8766"/>
    <cellStyle name="40% - Accent3 9 2 3 4 2 4" xfId="30408"/>
    <cellStyle name="40% - Accent3 9 2 3 4 2 5" xfId="54283"/>
    <cellStyle name="40% - Accent3 9 2 3 4 3" xfId="16777"/>
    <cellStyle name="40% - Accent3 9 2 3 4 3 2" xfId="38370"/>
    <cellStyle name="40% - Accent3 9 2 3 4 4" xfId="19574"/>
    <cellStyle name="40% - Accent3 9 2 3 4 4 2" xfId="41153"/>
    <cellStyle name="40% - Accent3 9 2 3 4 5" xfId="22359"/>
    <cellStyle name="40% - Accent3 9 2 3 4 5 2" xfId="43936"/>
    <cellStyle name="40% - Accent3 9 2 3 4 6" xfId="25212"/>
    <cellStyle name="40% - Accent3 9 2 3 4 6 2" xfId="46787"/>
    <cellStyle name="40% - Accent3 9 2 3 4 7" xfId="11559"/>
    <cellStyle name="40% - Accent3 9 2 3 4 7 2" xfId="33182"/>
    <cellStyle name="40% - Accent3 9 2 3 4 8" xfId="6296"/>
    <cellStyle name="40% - Accent3 9 2 3 4 9" xfId="27993"/>
    <cellStyle name="40% - Accent3 9 2 3 5" xfId="3675"/>
    <cellStyle name="40% - Accent3 9 2 3 5 10" xfId="54284"/>
    <cellStyle name="40% - Accent3 9 2 3 5 2" xfId="9834"/>
    <cellStyle name="40% - Accent3 9 2 3 5 2 2" xfId="15396"/>
    <cellStyle name="40% - Accent3 9 2 3 5 2 2 2" xfId="37008"/>
    <cellStyle name="40% - Accent3 9 2 3 5 2 3" xfId="31474"/>
    <cellStyle name="40% - Accent3 9 2 3 5 2 4" xfId="54285"/>
    <cellStyle name="40% - Accent3 9 2 3 5 3" xfId="17843"/>
    <cellStyle name="40% - Accent3 9 2 3 5 3 2" xfId="39436"/>
    <cellStyle name="40% - Accent3 9 2 3 5 4" xfId="20640"/>
    <cellStyle name="40% - Accent3 9 2 3 5 4 2" xfId="42219"/>
    <cellStyle name="40% - Accent3 9 2 3 5 5" xfId="23425"/>
    <cellStyle name="40% - Accent3 9 2 3 5 5 2" xfId="45002"/>
    <cellStyle name="40% - Accent3 9 2 3 5 6" xfId="26278"/>
    <cellStyle name="40% - Accent3 9 2 3 5 6 2" xfId="47853"/>
    <cellStyle name="40% - Accent3 9 2 3 5 7" xfId="12625"/>
    <cellStyle name="40% - Accent3 9 2 3 5 7 2" xfId="34248"/>
    <cellStyle name="40% - Accent3 9 2 3 5 8" xfId="7416"/>
    <cellStyle name="40% - Accent3 9 2 3 5 9" xfId="29059"/>
    <cellStyle name="40% - Accent3 9 2 3 6" xfId="7731"/>
    <cellStyle name="40% - Accent3 9 2 3 6 2" xfId="18188"/>
    <cellStyle name="40% - Accent3 9 2 3 6 2 2" xfId="39781"/>
    <cellStyle name="40% - Accent3 9 2 3 6 3" xfId="20985"/>
    <cellStyle name="40% - Accent3 9 2 3 6 3 2" xfId="42564"/>
    <cellStyle name="40% - Accent3 9 2 3 6 4" xfId="23770"/>
    <cellStyle name="40% - Accent3 9 2 3 6 4 2" xfId="45347"/>
    <cellStyle name="40% - Accent3 9 2 3 6 5" xfId="26623"/>
    <cellStyle name="40% - Accent3 9 2 3 6 5 2" xfId="48198"/>
    <cellStyle name="40% - Accent3 9 2 3 6 6" xfId="12980"/>
    <cellStyle name="40% - Accent3 9 2 3 6 6 2" xfId="34593"/>
    <cellStyle name="40% - Accent3 9 2 3 6 7" xfId="29373"/>
    <cellStyle name="40% - Accent3 9 2 3 6 8" xfId="54286"/>
    <cellStyle name="40% - Accent3 9 2 3 7" xfId="10553"/>
    <cellStyle name="40% - Accent3 9 2 3 7 2" xfId="32178"/>
    <cellStyle name="40% - Accent3 9 2 3 8" xfId="13295"/>
    <cellStyle name="40% - Accent3 9 2 3 8 2" xfId="34907"/>
    <cellStyle name="40% - Accent3 9 2 3 9" xfId="15772"/>
    <cellStyle name="40% - Accent3 9 2 3 9 2" xfId="37366"/>
    <cellStyle name="40% - Accent3 9 2 4" xfId="2730"/>
    <cellStyle name="40% - Accent3 9 2 4 10" xfId="27104"/>
    <cellStyle name="40% - Accent3 9 2 4 11" xfId="54287"/>
    <cellStyle name="40% - Accent3 9 2 4 2" xfId="4363"/>
    <cellStyle name="40% - Accent3 9 2 4 2 10" xfId="54288"/>
    <cellStyle name="40% - Accent3 9 2 4 2 2" xfId="8912"/>
    <cellStyle name="40% - Accent3 9 2 4 2 2 2" xfId="14476"/>
    <cellStyle name="40% - Accent3 9 2 4 2 2 2 2" xfId="36088"/>
    <cellStyle name="40% - Accent3 9 2 4 2 2 2 3" xfId="54290"/>
    <cellStyle name="40% - Accent3 9 2 4 2 2 3" xfId="30554"/>
    <cellStyle name="40% - Accent3 9 2 4 2 2 4" xfId="54289"/>
    <cellStyle name="40% - Accent3 9 2 4 2 3" xfId="16923"/>
    <cellStyle name="40% - Accent3 9 2 4 2 3 2" xfId="38516"/>
    <cellStyle name="40% - Accent3 9 2 4 2 3 2 2" xfId="54292"/>
    <cellStyle name="40% - Accent3 9 2 4 2 3 3" xfId="54291"/>
    <cellStyle name="40% - Accent3 9 2 4 2 4" xfId="19720"/>
    <cellStyle name="40% - Accent3 9 2 4 2 4 2" xfId="41299"/>
    <cellStyle name="40% - Accent3 9 2 4 2 4 3" xfId="54293"/>
    <cellStyle name="40% - Accent3 9 2 4 2 5" xfId="22505"/>
    <cellStyle name="40% - Accent3 9 2 4 2 5 2" xfId="44082"/>
    <cellStyle name="40% - Accent3 9 2 4 2 6" xfId="25358"/>
    <cellStyle name="40% - Accent3 9 2 4 2 6 2" xfId="46933"/>
    <cellStyle name="40% - Accent3 9 2 4 2 7" xfId="11705"/>
    <cellStyle name="40% - Accent3 9 2 4 2 7 2" xfId="33328"/>
    <cellStyle name="40% - Accent3 9 2 4 2 8" xfId="6491"/>
    <cellStyle name="40% - Accent3 9 2 4 2 9" xfId="28139"/>
    <cellStyle name="40% - Accent3 9 2 4 3" xfId="7877"/>
    <cellStyle name="40% - Accent3 9 2 4 3 2" xfId="13441"/>
    <cellStyle name="40% - Accent3 9 2 4 3 2 2" xfId="35053"/>
    <cellStyle name="40% - Accent3 9 2 4 3 2 3" xfId="54295"/>
    <cellStyle name="40% - Accent3 9 2 4 3 3" xfId="29519"/>
    <cellStyle name="40% - Accent3 9 2 4 3 4" xfId="54294"/>
    <cellStyle name="40% - Accent3 9 2 4 4" xfId="15888"/>
    <cellStyle name="40% - Accent3 9 2 4 4 2" xfId="37481"/>
    <cellStyle name="40% - Accent3 9 2 4 4 2 2" xfId="54297"/>
    <cellStyle name="40% - Accent3 9 2 4 4 3" xfId="54296"/>
    <cellStyle name="40% - Accent3 9 2 4 5" xfId="18685"/>
    <cellStyle name="40% - Accent3 9 2 4 5 2" xfId="40264"/>
    <cellStyle name="40% - Accent3 9 2 4 5 3" xfId="54298"/>
    <cellStyle name="40% - Accent3 9 2 4 6" xfId="21468"/>
    <cellStyle name="40% - Accent3 9 2 4 6 2" xfId="43047"/>
    <cellStyle name="40% - Accent3 9 2 4 7" xfId="24323"/>
    <cellStyle name="40% - Accent3 9 2 4 7 2" xfId="45898"/>
    <cellStyle name="40% - Accent3 9 2 4 8" xfId="10670"/>
    <cellStyle name="40% - Accent3 9 2 4 8 2" xfId="32293"/>
    <cellStyle name="40% - Accent3 9 2 4 9" xfId="5407"/>
    <cellStyle name="40% - Accent3 9 2 5" xfId="3088"/>
    <cellStyle name="40% - Accent3 9 2 5 10" xfId="27449"/>
    <cellStyle name="40% - Accent3 9 2 5 11" xfId="54299"/>
    <cellStyle name="40% - Accent3 9 2 5 2" xfId="4708"/>
    <cellStyle name="40% - Accent3 9 2 5 2 10" xfId="54300"/>
    <cellStyle name="40% - Accent3 9 2 5 2 2" xfId="9257"/>
    <cellStyle name="40% - Accent3 9 2 5 2 2 2" xfId="14821"/>
    <cellStyle name="40% - Accent3 9 2 5 2 2 2 2" xfId="36433"/>
    <cellStyle name="40% - Accent3 9 2 5 2 2 3" xfId="30899"/>
    <cellStyle name="40% - Accent3 9 2 5 2 2 4" xfId="54301"/>
    <cellStyle name="40% - Accent3 9 2 5 2 3" xfId="17268"/>
    <cellStyle name="40% - Accent3 9 2 5 2 3 2" xfId="38861"/>
    <cellStyle name="40% - Accent3 9 2 5 2 4" xfId="20065"/>
    <cellStyle name="40% - Accent3 9 2 5 2 4 2" xfId="41644"/>
    <cellStyle name="40% - Accent3 9 2 5 2 5" xfId="22850"/>
    <cellStyle name="40% - Accent3 9 2 5 2 5 2" xfId="44427"/>
    <cellStyle name="40% - Accent3 9 2 5 2 6" xfId="25703"/>
    <cellStyle name="40% - Accent3 9 2 5 2 6 2" xfId="47278"/>
    <cellStyle name="40% - Accent3 9 2 5 2 7" xfId="12050"/>
    <cellStyle name="40% - Accent3 9 2 5 2 7 2" xfId="33673"/>
    <cellStyle name="40% - Accent3 9 2 5 2 8" xfId="6838"/>
    <cellStyle name="40% - Accent3 9 2 5 2 9" xfId="28484"/>
    <cellStyle name="40% - Accent3 9 2 5 3" xfId="8222"/>
    <cellStyle name="40% - Accent3 9 2 5 3 2" xfId="13786"/>
    <cellStyle name="40% - Accent3 9 2 5 3 2 2" xfId="35398"/>
    <cellStyle name="40% - Accent3 9 2 5 3 2 3" xfId="54303"/>
    <cellStyle name="40% - Accent3 9 2 5 3 3" xfId="29864"/>
    <cellStyle name="40% - Accent3 9 2 5 3 4" xfId="54302"/>
    <cellStyle name="40% - Accent3 9 2 5 4" xfId="16233"/>
    <cellStyle name="40% - Accent3 9 2 5 4 2" xfId="37826"/>
    <cellStyle name="40% - Accent3 9 2 5 4 3" xfId="54304"/>
    <cellStyle name="40% - Accent3 9 2 5 5" xfId="19030"/>
    <cellStyle name="40% - Accent3 9 2 5 5 2" xfId="40609"/>
    <cellStyle name="40% - Accent3 9 2 5 6" xfId="21815"/>
    <cellStyle name="40% - Accent3 9 2 5 6 2" xfId="43392"/>
    <cellStyle name="40% - Accent3 9 2 5 7" xfId="24668"/>
    <cellStyle name="40% - Accent3 9 2 5 7 2" xfId="46243"/>
    <cellStyle name="40% - Accent3 9 2 5 8" xfId="11015"/>
    <cellStyle name="40% - Accent3 9 2 5 8 2" xfId="32638"/>
    <cellStyle name="40% - Accent3 9 2 5 9" xfId="5752"/>
    <cellStyle name="40% - Accent3 9 2 6" xfId="2482"/>
    <cellStyle name="40% - Accent3 9 2 6 10" xfId="54305"/>
    <cellStyle name="40% - Accent3 9 2 6 2" xfId="4215"/>
    <cellStyle name="40% - Accent3 9 2 6 2 2" xfId="14328"/>
    <cellStyle name="40% - Accent3 9 2 6 2 2 2" xfId="35940"/>
    <cellStyle name="40% - Accent3 9 2 6 2 3" xfId="8764"/>
    <cellStyle name="40% - Accent3 9 2 6 2 4" xfId="30406"/>
    <cellStyle name="40% - Accent3 9 2 6 2 5" xfId="54306"/>
    <cellStyle name="40% - Accent3 9 2 6 3" xfId="16775"/>
    <cellStyle name="40% - Accent3 9 2 6 3 2" xfId="38368"/>
    <cellStyle name="40% - Accent3 9 2 6 4" xfId="19572"/>
    <cellStyle name="40% - Accent3 9 2 6 4 2" xfId="41151"/>
    <cellStyle name="40% - Accent3 9 2 6 5" xfId="22357"/>
    <cellStyle name="40% - Accent3 9 2 6 5 2" xfId="43934"/>
    <cellStyle name="40% - Accent3 9 2 6 6" xfId="25210"/>
    <cellStyle name="40% - Accent3 9 2 6 6 2" xfId="46785"/>
    <cellStyle name="40% - Accent3 9 2 6 7" xfId="11557"/>
    <cellStyle name="40% - Accent3 9 2 6 7 2" xfId="33180"/>
    <cellStyle name="40% - Accent3 9 2 6 8" xfId="6294"/>
    <cellStyle name="40% - Accent3 9 2 6 9" xfId="27991"/>
    <cellStyle name="40% - Accent3 9 2 7" xfId="3673"/>
    <cellStyle name="40% - Accent3 9 2 7 10" xfId="54307"/>
    <cellStyle name="40% - Accent3 9 2 7 2" xfId="9604"/>
    <cellStyle name="40% - Accent3 9 2 7 2 2" xfId="15166"/>
    <cellStyle name="40% - Accent3 9 2 7 2 2 2" xfId="36778"/>
    <cellStyle name="40% - Accent3 9 2 7 2 3" xfId="31244"/>
    <cellStyle name="40% - Accent3 9 2 7 2 4" xfId="54308"/>
    <cellStyle name="40% - Accent3 9 2 7 3" xfId="17613"/>
    <cellStyle name="40% - Accent3 9 2 7 3 2" xfId="39206"/>
    <cellStyle name="40% - Accent3 9 2 7 4" xfId="20410"/>
    <cellStyle name="40% - Accent3 9 2 7 4 2" xfId="41989"/>
    <cellStyle name="40% - Accent3 9 2 7 5" xfId="23195"/>
    <cellStyle name="40% - Accent3 9 2 7 5 2" xfId="44772"/>
    <cellStyle name="40% - Accent3 9 2 7 6" xfId="26048"/>
    <cellStyle name="40% - Accent3 9 2 7 6 2" xfId="47623"/>
    <cellStyle name="40% - Accent3 9 2 7 7" xfId="12395"/>
    <cellStyle name="40% - Accent3 9 2 7 7 2" xfId="34018"/>
    <cellStyle name="40% - Accent3 9 2 7 8" xfId="7186"/>
    <cellStyle name="40% - Accent3 9 2 7 9" xfId="28829"/>
    <cellStyle name="40% - Accent3 9 2 8" xfId="7729"/>
    <cellStyle name="40% - Accent3 9 2 8 2" xfId="17958"/>
    <cellStyle name="40% - Accent3 9 2 8 2 2" xfId="39551"/>
    <cellStyle name="40% - Accent3 9 2 8 3" xfId="20755"/>
    <cellStyle name="40% - Accent3 9 2 8 3 2" xfId="42334"/>
    <cellStyle name="40% - Accent3 9 2 8 4" xfId="23540"/>
    <cellStyle name="40% - Accent3 9 2 8 4 2" xfId="45117"/>
    <cellStyle name="40% - Accent3 9 2 8 5" xfId="26393"/>
    <cellStyle name="40% - Accent3 9 2 8 5 2" xfId="47968"/>
    <cellStyle name="40% - Accent3 9 2 8 6" xfId="12750"/>
    <cellStyle name="40% - Accent3 9 2 8 6 2" xfId="34363"/>
    <cellStyle name="40% - Accent3 9 2 8 7" xfId="29371"/>
    <cellStyle name="40% - Accent3 9 2 8 8" xfId="54309"/>
    <cellStyle name="40% - Accent3 9 2 9" xfId="10323"/>
    <cellStyle name="40% - Accent3 9 2 9 2" xfId="31948"/>
    <cellStyle name="40% - Accent3 9 3" xfId="499"/>
    <cellStyle name="40% - Accent3 9 3 10" xfId="13296"/>
    <cellStyle name="40% - Accent3 9 3 10 2" xfId="34908"/>
    <cellStyle name="40% - Accent3 9 3 11" xfId="15568"/>
    <cellStyle name="40% - Accent3 9 3 11 2" xfId="37162"/>
    <cellStyle name="40% - Accent3 9 3 12" xfId="18366"/>
    <cellStyle name="40% - Accent3 9 3 12 2" xfId="39945"/>
    <cellStyle name="40% - Accent3 9 3 13" xfId="21149"/>
    <cellStyle name="40% - Accent3 9 3 13 2" xfId="42728"/>
    <cellStyle name="40% - Accent3 9 3 14" xfId="24004"/>
    <cellStyle name="40% - Accent3 9 3 14 2" xfId="45579"/>
    <cellStyle name="40% - Accent3 9 3 15" xfId="9977"/>
    <cellStyle name="40% - Accent3 9 3 15 2" xfId="31617"/>
    <cellStyle name="40% - Accent3 9 3 16" xfId="5257"/>
    <cellStyle name="40% - Accent3 9 3 17" xfId="26957"/>
    <cellStyle name="40% - Accent3 9 3 18" xfId="54310"/>
    <cellStyle name="40% - Accent3 9 3 2" xfId="500"/>
    <cellStyle name="40% - Accent3 9 3 2 10" xfId="18504"/>
    <cellStyle name="40% - Accent3 9 3 2 10 2" xfId="40083"/>
    <cellStyle name="40% - Accent3 9 3 2 11" xfId="21287"/>
    <cellStyle name="40% - Accent3 9 3 2 11 2" xfId="42866"/>
    <cellStyle name="40% - Accent3 9 3 2 12" xfId="24142"/>
    <cellStyle name="40% - Accent3 9 3 2 12 2" xfId="45717"/>
    <cellStyle name="40% - Accent3 9 3 2 13" xfId="10115"/>
    <cellStyle name="40% - Accent3 9 3 2 13 2" xfId="31755"/>
    <cellStyle name="40% - Accent3 9 3 2 14" xfId="5258"/>
    <cellStyle name="40% - Accent3 9 3 2 15" xfId="26958"/>
    <cellStyle name="40% - Accent3 9 3 2 16" xfId="54311"/>
    <cellStyle name="40% - Accent3 9 3 2 2" xfId="2894"/>
    <cellStyle name="40% - Accent3 9 3 2 2 10" xfId="27268"/>
    <cellStyle name="40% - Accent3 9 3 2 2 11" xfId="54312"/>
    <cellStyle name="40% - Accent3 9 3 2 2 2" xfId="4527"/>
    <cellStyle name="40% - Accent3 9 3 2 2 2 10" xfId="54313"/>
    <cellStyle name="40% - Accent3 9 3 2 2 2 2" xfId="9076"/>
    <cellStyle name="40% - Accent3 9 3 2 2 2 2 2" xfId="14640"/>
    <cellStyle name="40% - Accent3 9 3 2 2 2 2 2 2" xfId="36252"/>
    <cellStyle name="40% - Accent3 9 3 2 2 2 2 2 3" xfId="54315"/>
    <cellStyle name="40% - Accent3 9 3 2 2 2 2 3" xfId="30718"/>
    <cellStyle name="40% - Accent3 9 3 2 2 2 2 4" xfId="54314"/>
    <cellStyle name="40% - Accent3 9 3 2 2 2 3" xfId="17087"/>
    <cellStyle name="40% - Accent3 9 3 2 2 2 3 2" xfId="38680"/>
    <cellStyle name="40% - Accent3 9 3 2 2 2 3 2 2" xfId="54317"/>
    <cellStyle name="40% - Accent3 9 3 2 2 2 3 3" xfId="54316"/>
    <cellStyle name="40% - Accent3 9 3 2 2 2 4" xfId="19884"/>
    <cellStyle name="40% - Accent3 9 3 2 2 2 4 2" xfId="41463"/>
    <cellStyle name="40% - Accent3 9 3 2 2 2 4 3" xfId="54318"/>
    <cellStyle name="40% - Accent3 9 3 2 2 2 5" xfId="22669"/>
    <cellStyle name="40% - Accent3 9 3 2 2 2 5 2" xfId="44246"/>
    <cellStyle name="40% - Accent3 9 3 2 2 2 6" xfId="25522"/>
    <cellStyle name="40% - Accent3 9 3 2 2 2 6 2" xfId="47097"/>
    <cellStyle name="40% - Accent3 9 3 2 2 2 7" xfId="11869"/>
    <cellStyle name="40% - Accent3 9 3 2 2 2 7 2" xfId="33492"/>
    <cellStyle name="40% - Accent3 9 3 2 2 2 8" xfId="6655"/>
    <cellStyle name="40% - Accent3 9 3 2 2 2 9" xfId="28303"/>
    <cellStyle name="40% - Accent3 9 3 2 2 3" xfId="8041"/>
    <cellStyle name="40% - Accent3 9 3 2 2 3 2" xfId="13605"/>
    <cellStyle name="40% - Accent3 9 3 2 2 3 2 2" xfId="35217"/>
    <cellStyle name="40% - Accent3 9 3 2 2 3 2 3" xfId="54320"/>
    <cellStyle name="40% - Accent3 9 3 2 2 3 3" xfId="29683"/>
    <cellStyle name="40% - Accent3 9 3 2 2 3 4" xfId="54319"/>
    <cellStyle name="40% - Accent3 9 3 2 2 4" xfId="16052"/>
    <cellStyle name="40% - Accent3 9 3 2 2 4 2" xfId="37645"/>
    <cellStyle name="40% - Accent3 9 3 2 2 4 2 2" xfId="54322"/>
    <cellStyle name="40% - Accent3 9 3 2 2 4 3" xfId="54321"/>
    <cellStyle name="40% - Accent3 9 3 2 2 5" xfId="18849"/>
    <cellStyle name="40% - Accent3 9 3 2 2 5 2" xfId="40428"/>
    <cellStyle name="40% - Accent3 9 3 2 2 5 3" xfId="54323"/>
    <cellStyle name="40% - Accent3 9 3 2 2 6" xfId="21632"/>
    <cellStyle name="40% - Accent3 9 3 2 2 6 2" xfId="43211"/>
    <cellStyle name="40% - Accent3 9 3 2 2 7" xfId="24487"/>
    <cellStyle name="40% - Accent3 9 3 2 2 7 2" xfId="46062"/>
    <cellStyle name="40% - Accent3 9 3 2 2 8" xfId="10834"/>
    <cellStyle name="40% - Accent3 9 3 2 2 8 2" xfId="32457"/>
    <cellStyle name="40% - Accent3 9 3 2 2 9" xfId="5571"/>
    <cellStyle name="40% - Accent3 9 3 2 3" xfId="3272"/>
    <cellStyle name="40% - Accent3 9 3 2 3 10" xfId="27613"/>
    <cellStyle name="40% - Accent3 9 3 2 3 11" xfId="54324"/>
    <cellStyle name="40% - Accent3 9 3 2 3 2" xfId="4872"/>
    <cellStyle name="40% - Accent3 9 3 2 3 2 10" xfId="54325"/>
    <cellStyle name="40% - Accent3 9 3 2 3 2 2" xfId="9421"/>
    <cellStyle name="40% - Accent3 9 3 2 3 2 2 2" xfId="14985"/>
    <cellStyle name="40% - Accent3 9 3 2 3 2 2 2 2" xfId="36597"/>
    <cellStyle name="40% - Accent3 9 3 2 3 2 2 3" xfId="31063"/>
    <cellStyle name="40% - Accent3 9 3 2 3 2 2 4" xfId="54326"/>
    <cellStyle name="40% - Accent3 9 3 2 3 2 3" xfId="17432"/>
    <cellStyle name="40% - Accent3 9 3 2 3 2 3 2" xfId="39025"/>
    <cellStyle name="40% - Accent3 9 3 2 3 2 4" xfId="20229"/>
    <cellStyle name="40% - Accent3 9 3 2 3 2 4 2" xfId="41808"/>
    <cellStyle name="40% - Accent3 9 3 2 3 2 5" xfId="23014"/>
    <cellStyle name="40% - Accent3 9 3 2 3 2 5 2" xfId="44591"/>
    <cellStyle name="40% - Accent3 9 3 2 3 2 6" xfId="25867"/>
    <cellStyle name="40% - Accent3 9 3 2 3 2 6 2" xfId="47442"/>
    <cellStyle name="40% - Accent3 9 3 2 3 2 7" xfId="12214"/>
    <cellStyle name="40% - Accent3 9 3 2 3 2 7 2" xfId="33837"/>
    <cellStyle name="40% - Accent3 9 3 2 3 2 8" xfId="7002"/>
    <cellStyle name="40% - Accent3 9 3 2 3 2 9" xfId="28648"/>
    <cellStyle name="40% - Accent3 9 3 2 3 3" xfId="8386"/>
    <cellStyle name="40% - Accent3 9 3 2 3 3 2" xfId="13950"/>
    <cellStyle name="40% - Accent3 9 3 2 3 3 2 2" xfId="35562"/>
    <cellStyle name="40% - Accent3 9 3 2 3 3 2 3" xfId="54328"/>
    <cellStyle name="40% - Accent3 9 3 2 3 3 3" xfId="30028"/>
    <cellStyle name="40% - Accent3 9 3 2 3 3 4" xfId="54327"/>
    <cellStyle name="40% - Accent3 9 3 2 3 4" xfId="16397"/>
    <cellStyle name="40% - Accent3 9 3 2 3 4 2" xfId="37990"/>
    <cellStyle name="40% - Accent3 9 3 2 3 4 3" xfId="54329"/>
    <cellStyle name="40% - Accent3 9 3 2 3 5" xfId="19194"/>
    <cellStyle name="40% - Accent3 9 3 2 3 5 2" xfId="40773"/>
    <cellStyle name="40% - Accent3 9 3 2 3 6" xfId="21979"/>
    <cellStyle name="40% - Accent3 9 3 2 3 6 2" xfId="43556"/>
    <cellStyle name="40% - Accent3 9 3 2 3 7" xfId="24832"/>
    <cellStyle name="40% - Accent3 9 3 2 3 7 2" xfId="46407"/>
    <cellStyle name="40% - Accent3 9 3 2 3 8" xfId="11179"/>
    <cellStyle name="40% - Accent3 9 3 2 3 8 2" xfId="32802"/>
    <cellStyle name="40% - Accent3 9 3 2 3 9" xfId="5916"/>
    <cellStyle name="40% - Accent3 9 3 2 4" xfId="2486"/>
    <cellStyle name="40% - Accent3 9 3 2 4 10" xfId="54330"/>
    <cellStyle name="40% - Accent3 9 3 2 4 2" xfId="4219"/>
    <cellStyle name="40% - Accent3 9 3 2 4 2 2" xfId="14332"/>
    <cellStyle name="40% - Accent3 9 3 2 4 2 2 2" xfId="35944"/>
    <cellStyle name="40% - Accent3 9 3 2 4 2 3" xfId="8768"/>
    <cellStyle name="40% - Accent3 9 3 2 4 2 4" xfId="30410"/>
    <cellStyle name="40% - Accent3 9 3 2 4 2 5" xfId="54331"/>
    <cellStyle name="40% - Accent3 9 3 2 4 3" xfId="16779"/>
    <cellStyle name="40% - Accent3 9 3 2 4 3 2" xfId="38372"/>
    <cellStyle name="40% - Accent3 9 3 2 4 4" xfId="19576"/>
    <cellStyle name="40% - Accent3 9 3 2 4 4 2" xfId="41155"/>
    <cellStyle name="40% - Accent3 9 3 2 4 5" xfId="22361"/>
    <cellStyle name="40% - Accent3 9 3 2 4 5 2" xfId="43938"/>
    <cellStyle name="40% - Accent3 9 3 2 4 6" xfId="25214"/>
    <cellStyle name="40% - Accent3 9 3 2 4 6 2" xfId="46789"/>
    <cellStyle name="40% - Accent3 9 3 2 4 7" xfId="11561"/>
    <cellStyle name="40% - Accent3 9 3 2 4 7 2" xfId="33184"/>
    <cellStyle name="40% - Accent3 9 3 2 4 8" xfId="6298"/>
    <cellStyle name="40% - Accent3 9 3 2 4 9" xfId="27995"/>
    <cellStyle name="40% - Accent3 9 3 2 5" xfId="3677"/>
    <cellStyle name="40% - Accent3 9 3 2 5 10" xfId="54332"/>
    <cellStyle name="40% - Accent3 9 3 2 5 2" xfId="9768"/>
    <cellStyle name="40% - Accent3 9 3 2 5 2 2" xfId="15330"/>
    <cellStyle name="40% - Accent3 9 3 2 5 2 2 2" xfId="36942"/>
    <cellStyle name="40% - Accent3 9 3 2 5 2 3" xfId="31408"/>
    <cellStyle name="40% - Accent3 9 3 2 5 2 4" xfId="54333"/>
    <cellStyle name="40% - Accent3 9 3 2 5 3" xfId="17777"/>
    <cellStyle name="40% - Accent3 9 3 2 5 3 2" xfId="39370"/>
    <cellStyle name="40% - Accent3 9 3 2 5 4" xfId="20574"/>
    <cellStyle name="40% - Accent3 9 3 2 5 4 2" xfId="42153"/>
    <cellStyle name="40% - Accent3 9 3 2 5 5" xfId="23359"/>
    <cellStyle name="40% - Accent3 9 3 2 5 5 2" xfId="44936"/>
    <cellStyle name="40% - Accent3 9 3 2 5 6" xfId="26212"/>
    <cellStyle name="40% - Accent3 9 3 2 5 6 2" xfId="47787"/>
    <cellStyle name="40% - Accent3 9 3 2 5 7" xfId="12559"/>
    <cellStyle name="40% - Accent3 9 3 2 5 7 2" xfId="34182"/>
    <cellStyle name="40% - Accent3 9 3 2 5 8" xfId="7350"/>
    <cellStyle name="40% - Accent3 9 3 2 5 9" xfId="28993"/>
    <cellStyle name="40% - Accent3 9 3 2 6" xfId="7733"/>
    <cellStyle name="40% - Accent3 9 3 2 6 2" xfId="18122"/>
    <cellStyle name="40% - Accent3 9 3 2 6 2 2" xfId="39715"/>
    <cellStyle name="40% - Accent3 9 3 2 6 3" xfId="20919"/>
    <cellStyle name="40% - Accent3 9 3 2 6 3 2" xfId="42498"/>
    <cellStyle name="40% - Accent3 9 3 2 6 4" xfId="23704"/>
    <cellStyle name="40% - Accent3 9 3 2 6 4 2" xfId="45281"/>
    <cellStyle name="40% - Accent3 9 3 2 6 5" xfId="26557"/>
    <cellStyle name="40% - Accent3 9 3 2 6 5 2" xfId="48132"/>
    <cellStyle name="40% - Accent3 9 3 2 6 6" xfId="12914"/>
    <cellStyle name="40% - Accent3 9 3 2 6 6 2" xfId="34527"/>
    <cellStyle name="40% - Accent3 9 3 2 6 7" xfId="29375"/>
    <cellStyle name="40% - Accent3 9 3 2 6 8" xfId="54334"/>
    <cellStyle name="40% - Accent3 9 3 2 7" xfId="10487"/>
    <cellStyle name="40% - Accent3 9 3 2 7 2" xfId="32112"/>
    <cellStyle name="40% - Accent3 9 3 2 8" xfId="13297"/>
    <cellStyle name="40% - Accent3 9 3 2 8 2" xfId="34909"/>
    <cellStyle name="40% - Accent3 9 3 2 9" xfId="15706"/>
    <cellStyle name="40% - Accent3 9 3 2 9 2" xfId="37300"/>
    <cellStyle name="40% - Accent3 9 3 3" xfId="501"/>
    <cellStyle name="40% - Accent3 9 3 3 10" xfId="18596"/>
    <cellStyle name="40% - Accent3 9 3 3 10 2" xfId="40175"/>
    <cellStyle name="40% - Accent3 9 3 3 11" xfId="21379"/>
    <cellStyle name="40% - Accent3 9 3 3 11 2" xfId="42958"/>
    <cellStyle name="40% - Accent3 9 3 3 12" xfId="24234"/>
    <cellStyle name="40% - Accent3 9 3 3 12 2" xfId="45809"/>
    <cellStyle name="40% - Accent3 9 3 3 13" xfId="10207"/>
    <cellStyle name="40% - Accent3 9 3 3 13 2" xfId="31847"/>
    <cellStyle name="40% - Accent3 9 3 3 14" xfId="5259"/>
    <cellStyle name="40% - Accent3 9 3 3 15" xfId="26959"/>
    <cellStyle name="40% - Accent3 9 3 3 16" xfId="54335"/>
    <cellStyle name="40% - Accent3 9 3 3 2" xfId="2986"/>
    <cellStyle name="40% - Accent3 9 3 3 2 10" xfId="27360"/>
    <cellStyle name="40% - Accent3 9 3 3 2 11" xfId="54336"/>
    <cellStyle name="40% - Accent3 9 3 3 2 2" xfId="4619"/>
    <cellStyle name="40% - Accent3 9 3 3 2 2 10" xfId="54337"/>
    <cellStyle name="40% - Accent3 9 3 3 2 2 2" xfId="9168"/>
    <cellStyle name="40% - Accent3 9 3 3 2 2 2 2" xfId="14732"/>
    <cellStyle name="40% - Accent3 9 3 3 2 2 2 2 2" xfId="36344"/>
    <cellStyle name="40% - Accent3 9 3 3 2 2 2 3" xfId="30810"/>
    <cellStyle name="40% - Accent3 9 3 3 2 2 2 4" xfId="54338"/>
    <cellStyle name="40% - Accent3 9 3 3 2 2 3" xfId="17179"/>
    <cellStyle name="40% - Accent3 9 3 3 2 2 3 2" xfId="38772"/>
    <cellStyle name="40% - Accent3 9 3 3 2 2 4" xfId="19976"/>
    <cellStyle name="40% - Accent3 9 3 3 2 2 4 2" xfId="41555"/>
    <cellStyle name="40% - Accent3 9 3 3 2 2 5" xfId="22761"/>
    <cellStyle name="40% - Accent3 9 3 3 2 2 5 2" xfId="44338"/>
    <cellStyle name="40% - Accent3 9 3 3 2 2 6" xfId="25614"/>
    <cellStyle name="40% - Accent3 9 3 3 2 2 6 2" xfId="47189"/>
    <cellStyle name="40% - Accent3 9 3 3 2 2 7" xfId="11961"/>
    <cellStyle name="40% - Accent3 9 3 3 2 2 7 2" xfId="33584"/>
    <cellStyle name="40% - Accent3 9 3 3 2 2 8" xfId="6747"/>
    <cellStyle name="40% - Accent3 9 3 3 2 2 9" xfId="28395"/>
    <cellStyle name="40% - Accent3 9 3 3 2 3" xfId="8133"/>
    <cellStyle name="40% - Accent3 9 3 3 2 3 2" xfId="13697"/>
    <cellStyle name="40% - Accent3 9 3 3 2 3 2 2" xfId="35309"/>
    <cellStyle name="40% - Accent3 9 3 3 2 3 2 3" xfId="54340"/>
    <cellStyle name="40% - Accent3 9 3 3 2 3 3" xfId="29775"/>
    <cellStyle name="40% - Accent3 9 3 3 2 3 4" xfId="54339"/>
    <cellStyle name="40% - Accent3 9 3 3 2 4" xfId="16144"/>
    <cellStyle name="40% - Accent3 9 3 3 2 4 2" xfId="37737"/>
    <cellStyle name="40% - Accent3 9 3 3 2 4 3" xfId="54341"/>
    <cellStyle name="40% - Accent3 9 3 3 2 5" xfId="18941"/>
    <cellStyle name="40% - Accent3 9 3 3 2 5 2" xfId="40520"/>
    <cellStyle name="40% - Accent3 9 3 3 2 6" xfId="21724"/>
    <cellStyle name="40% - Accent3 9 3 3 2 6 2" xfId="43303"/>
    <cellStyle name="40% - Accent3 9 3 3 2 7" xfId="24579"/>
    <cellStyle name="40% - Accent3 9 3 3 2 7 2" xfId="46154"/>
    <cellStyle name="40% - Accent3 9 3 3 2 8" xfId="10926"/>
    <cellStyle name="40% - Accent3 9 3 3 2 8 2" xfId="32549"/>
    <cellStyle name="40% - Accent3 9 3 3 2 9" xfId="5663"/>
    <cellStyle name="40% - Accent3 9 3 3 3" xfId="3364"/>
    <cellStyle name="40% - Accent3 9 3 3 3 10" xfId="27705"/>
    <cellStyle name="40% - Accent3 9 3 3 3 11" xfId="54342"/>
    <cellStyle name="40% - Accent3 9 3 3 3 2" xfId="4964"/>
    <cellStyle name="40% - Accent3 9 3 3 3 2 10" xfId="54343"/>
    <cellStyle name="40% - Accent3 9 3 3 3 2 2" xfId="9513"/>
    <cellStyle name="40% - Accent3 9 3 3 3 2 2 2" xfId="15077"/>
    <cellStyle name="40% - Accent3 9 3 3 3 2 2 2 2" xfId="36689"/>
    <cellStyle name="40% - Accent3 9 3 3 3 2 2 3" xfId="31155"/>
    <cellStyle name="40% - Accent3 9 3 3 3 2 3" xfId="17524"/>
    <cellStyle name="40% - Accent3 9 3 3 3 2 3 2" xfId="39117"/>
    <cellStyle name="40% - Accent3 9 3 3 3 2 4" xfId="20321"/>
    <cellStyle name="40% - Accent3 9 3 3 3 2 4 2" xfId="41900"/>
    <cellStyle name="40% - Accent3 9 3 3 3 2 5" xfId="23106"/>
    <cellStyle name="40% - Accent3 9 3 3 3 2 5 2" xfId="44683"/>
    <cellStyle name="40% - Accent3 9 3 3 3 2 6" xfId="25959"/>
    <cellStyle name="40% - Accent3 9 3 3 3 2 6 2" xfId="47534"/>
    <cellStyle name="40% - Accent3 9 3 3 3 2 7" xfId="12306"/>
    <cellStyle name="40% - Accent3 9 3 3 3 2 7 2" xfId="33929"/>
    <cellStyle name="40% - Accent3 9 3 3 3 2 8" xfId="7094"/>
    <cellStyle name="40% - Accent3 9 3 3 3 2 9" xfId="28740"/>
    <cellStyle name="40% - Accent3 9 3 3 3 3" xfId="8478"/>
    <cellStyle name="40% - Accent3 9 3 3 3 3 2" xfId="14042"/>
    <cellStyle name="40% - Accent3 9 3 3 3 3 2 2" xfId="35654"/>
    <cellStyle name="40% - Accent3 9 3 3 3 3 3" xfId="30120"/>
    <cellStyle name="40% - Accent3 9 3 3 3 4" xfId="16489"/>
    <cellStyle name="40% - Accent3 9 3 3 3 4 2" xfId="38082"/>
    <cellStyle name="40% - Accent3 9 3 3 3 5" xfId="19286"/>
    <cellStyle name="40% - Accent3 9 3 3 3 5 2" xfId="40865"/>
    <cellStyle name="40% - Accent3 9 3 3 3 6" xfId="22071"/>
    <cellStyle name="40% - Accent3 9 3 3 3 6 2" xfId="43648"/>
    <cellStyle name="40% - Accent3 9 3 3 3 7" xfId="24924"/>
    <cellStyle name="40% - Accent3 9 3 3 3 7 2" xfId="46499"/>
    <cellStyle name="40% - Accent3 9 3 3 3 8" xfId="11271"/>
    <cellStyle name="40% - Accent3 9 3 3 3 8 2" xfId="32894"/>
    <cellStyle name="40% - Accent3 9 3 3 3 9" xfId="6008"/>
    <cellStyle name="40% - Accent3 9 3 3 4" xfId="2487"/>
    <cellStyle name="40% - Accent3 9 3 3 4 10" xfId="54344"/>
    <cellStyle name="40% - Accent3 9 3 3 4 2" xfId="4220"/>
    <cellStyle name="40% - Accent3 9 3 3 4 2 2" xfId="14333"/>
    <cellStyle name="40% - Accent3 9 3 3 4 2 2 2" xfId="35945"/>
    <cellStyle name="40% - Accent3 9 3 3 4 2 3" xfId="8769"/>
    <cellStyle name="40% - Accent3 9 3 3 4 2 4" xfId="30411"/>
    <cellStyle name="40% - Accent3 9 3 3 4 2 5" xfId="54345"/>
    <cellStyle name="40% - Accent3 9 3 3 4 3" xfId="16780"/>
    <cellStyle name="40% - Accent3 9 3 3 4 3 2" xfId="38373"/>
    <cellStyle name="40% - Accent3 9 3 3 4 4" xfId="19577"/>
    <cellStyle name="40% - Accent3 9 3 3 4 4 2" xfId="41156"/>
    <cellStyle name="40% - Accent3 9 3 3 4 5" xfId="22362"/>
    <cellStyle name="40% - Accent3 9 3 3 4 5 2" xfId="43939"/>
    <cellStyle name="40% - Accent3 9 3 3 4 6" xfId="25215"/>
    <cellStyle name="40% - Accent3 9 3 3 4 6 2" xfId="46790"/>
    <cellStyle name="40% - Accent3 9 3 3 4 7" xfId="11562"/>
    <cellStyle name="40% - Accent3 9 3 3 4 7 2" xfId="33185"/>
    <cellStyle name="40% - Accent3 9 3 3 4 8" xfId="6299"/>
    <cellStyle name="40% - Accent3 9 3 3 4 9" xfId="27996"/>
    <cellStyle name="40% - Accent3 9 3 3 5" xfId="3678"/>
    <cellStyle name="40% - Accent3 9 3 3 5 10" xfId="54346"/>
    <cellStyle name="40% - Accent3 9 3 3 5 2" xfId="9860"/>
    <cellStyle name="40% - Accent3 9 3 3 5 2 2" xfId="15422"/>
    <cellStyle name="40% - Accent3 9 3 3 5 2 2 2" xfId="37034"/>
    <cellStyle name="40% - Accent3 9 3 3 5 2 3" xfId="31500"/>
    <cellStyle name="40% - Accent3 9 3 3 5 3" xfId="17869"/>
    <cellStyle name="40% - Accent3 9 3 3 5 3 2" xfId="39462"/>
    <cellStyle name="40% - Accent3 9 3 3 5 4" xfId="20666"/>
    <cellStyle name="40% - Accent3 9 3 3 5 4 2" xfId="42245"/>
    <cellStyle name="40% - Accent3 9 3 3 5 5" xfId="23451"/>
    <cellStyle name="40% - Accent3 9 3 3 5 5 2" xfId="45028"/>
    <cellStyle name="40% - Accent3 9 3 3 5 6" xfId="26304"/>
    <cellStyle name="40% - Accent3 9 3 3 5 6 2" xfId="47879"/>
    <cellStyle name="40% - Accent3 9 3 3 5 7" xfId="12651"/>
    <cellStyle name="40% - Accent3 9 3 3 5 7 2" xfId="34274"/>
    <cellStyle name="40% - Accent3 9 3 3 5 8" xfId="7442"/>
    <cellStyle name="40% - Accent3 9 3 3 5 9" xfId="29085"/>
    <cellStyle name="40% - Accent3 9 3 3 6" xfId="7734"/>
    <cellStyle name="40% - Accent3 9 3 3 6 2" xfId="18214"/>
    <cellStyle name="40% - Accent3 9 3 3 6 2 2" xfId="39807"/>
    <cellStyle name="40% - Accent3 9 3 3 6 3" xfId="21011"/>
    <cellStyle name="40% - Accent3 9 3 3 6 3 2" xfId="42590"/>
    <cellStyle name="40% - Accent3 9 3 3 6 4" xfId="23796"/>
    <cellStyle name="40% - Accent3 9 3 3 6 4 2" xfId="45373"/>
    <cellStyle name="40% - Accent3 9 3 3 6 5" xfId="26649"/>
    <cellStyle name="40% - Accent3 9 3 3 6 5 2" xfId="48224"/>
    <cellStyle name="40% - Accent3 9 3 3 6 6" xfId="13006"/>
    <cellStyle name="40% - Accent3 9 3 3 6 6 2" xfId="34619"/>
    <cellStyle name="40% - Accent3 9 3 3 6 7" xfId="29376"/>
    <cellStyle name="40% - Accent3 9 3 3 7" xfId="10579"/>
    <cellStyle name="40% - Accent3 9 3 3 7 2" xfId="32204"/>
    <cellStyle name="40% - Accent3 9 3 3 8" xfId="13298"/>
    <cellStyle name="40% - Accent3 9 3 3 8 2" xfId="34910"/>
    <cellStyle name="40% - Accent3 9 3 3 9" xfId="15798"/>
    <cellStyle name="40% - Accent3 9 3 3 9 2" xfId="37392"/>
    <cellStyle name="40% - Accent3 9 3 4" xfId="2756"/>
    <cellStyle name="40% - Accent3 9 3 4 10" xfId="27130"/>
    <cellStyle name="40% - Accent3 9 3 4 11" xfId="54347"/>
    <cellStyle name="40% - Accent3 9 3 4 2" xfId="4389"/>
    <cellStyle name="40% - Accent3 9 3 4 2 10" xfId="54348"/>
    <cellStyle name="40% - Accent3 9 3 4 2 2" xfId="8938"/>
    <cellStyle name="40% - Accent3 9 3 4 2 2 2" xfId="14502"/>
    <cellStyle name="40% - Accent3 9 3 4 2 2 2 2" xfId="36114"/>
    <cellStyle name="40% - Accent3 9 3 4 2 2 3" xfId="30580"/>
    <cellStyle name="40% - Accent3 9 3 4 2 2 4" xfId="54349"/>
    <cellStyle name="40% - Accent3 9 3 4 2 3" xfId="16949"/>
    <cellStyle name="40% - Accent3 9 3 4 2 3 2" xfId="38542"/>
    <cellStyle name="40% - Accent3 9 3 4 2 4" xfId="19746"/>
    <cellStyle name="40% - Accent3 9 3 4 2 4 2" xfId="41325"/>
    <cellStyle name="40% - Accent3 9 3 4 2 5" xfId="22531"/>
    <cellStyle name="40% - Accent3 9 3 4 2 5 2" xfId="44108"/>
    <cellStyle name="40% - Accent3 9 3 4 2 6" xfId="25384"/>
    <cellStyle name="40% - Accent3 9 3 4 2 6 2" xfId="46959"/>
    <cellStyle name="40% - Accent3 9 3 4 2 7" xfId="11731"/>
    <cellStyle name="40% - Accent3 9 3 4 2 7 2" xfId="33354"/>
    <cellStyle name="40% - Accent3 9 3 4 2 8" xfId="6517"/>
    <cellStyle name="40% - Accent3 9 3 4 2 9" xfId="28165"/>
    <cellStyle name="40% - Accent3 9 3 4 3" xfId="7903"/>
    <cellStyle name="40% - Accent3 9 3 4 3 2" xfId="13467"/>
    <cellStyle name="40% - Accent3 9 3 4 3 2 2" xfId="35079"/>
    <cellStyle name="40% - Accent3 9 3 4 3 2 3" xfId="54351"/>
    <cellStyle name="40% - Accent3 9 3 4 3 3" xfId="29545"/>
    <cellStyle name="40% - Accent3 9 3 4 3 4" xfId="54350"/>
    <cellStyle name="40% - Accent3 9 3 4 4" xfId="15914"/>
    <cellStyle name="40% - Accent3 9 3 4 4 2" xfId="37507"/>
    <cellStyle name="40% - Accent3 9 3 4 4 3" xfId="54352"/>
    <cellStyle name="40% - Accent3 9 3 4 5" xfId="18711"/>
    <cellStyle name="40% - Accent3 9 3 4 5 2" xfId="40290"/>
    <cellStyle name="40% - Accent3 9 3 4 6" xfId="21494"/>
    <cellStyle name="40% - Accent3 9 3 4 6 2" xfId="43073"/>
    <cellStyle name="40% - Accent3 9 3 4 7" xfId="24349"/>
    <cellStyle name="40% - Accent3 9 3 4 7 2" xfId="45924"/>
    <cellStyle name="40% - Accent3 9 3 4 8" xfId="10696"/>
    <cellStyle name="40% - Accent3 9 3 4 8 2" xfId="32319"/>
    <cellStyle name="40% - Accent3 9 3 4 9" xfId="5433"/>
    <cellStyle name="40% - Accent3 9 3 5" xfId="3114"/>
    <cellStyle name="40% - Accent3 9 3 5 10" xfId="27475"/>
    <cellStyle name="40% - Accent3 9 3 5 11" xfId="54353"/>
    <cellStyle name="40% - Accent3 9 3 5 2" xfId="4734"/>
    <cellStyle name="40% - Accent3 9 3 5 2 10" xfId="54354"/>
    <cellStyle name="40% - Accent3 9 3 5 2 2" xfId="9283"/>
    <cellStyle name="40% - Accent3 9 3 5 2 2 2" xfId="14847"/>
    <cellStyle name="40% - Accent3 9 3 5 2 2 2 2" xfId="36459"/>
    <cellStyle name="40% - Accent3 9 3 5 2 2 3" xfId="30925"/>
    <cellStyle name="40% - Accent3 9 3 5 2 3" xfId="17294"/>
    <cellStyle name="40% - Accent3 9 3 5 2 3 2" xfId="38887"/>
    <cellStyle name="40% - Accent3 9 3 5 2 4" xfId="20091"/>
    <cellStyle name="40% - Accent3 9 3 5 2 4 2" xfId="41670"/>
    <cellStyle name="40% - Accent3 9 3 5 2 5" xfId="22876"/>
    <cellStyle name="40% - Accent3 9 3 5 2 5 2" xfId="44453"/>
    <cellStyle name="40% - Accent3 9 3 5 2 6" xfId="25729"/>
    <cellStyle name="40% - Accent3 9 3 5 2 6 2" xfId="47304"/>
    <cellStyle name="40% - Accent3 9 3 5 2 7" xfId="12076"/>
    <cellStyle name="40% - Accent3 9 3 5 2 7 2" xfId="33699"/>
    <cellStyle name="40% - Accent3 9 3 5 2 8" xfId="6864"/>
    <cellStyle name="40% - Accent3 9 3 5 2 9" xfId="28510"/>
    <cellStyle name="40% - Accent3 9 3 5 3" xfId="8248"/>
    <cellStyle name="40% - Accent3 9 3 5 3 2" xfId="13812"/>
    <cellStyle name="40% - Accent3 9 3 5 3 2 2" xfId="35424"/>
    <cellStyle name="40% - Accent3 9 3 5 3 3" xfId="29890"/>
    <cellStyle name="40% - Accent3 9 3 5 4" xfId="16259"/>
    <cellStyle name="40% - Accent3 9 3 5 4 2" xfId="37852"/>
    <cellStyle name="40% - Accent3 9 3 5 5" xfId="19056"/>
    <cellStyle name="40% - Accent3 9 3 5 5 2" xfId="40635"/>
    <cellStyle name="40% - Accent3 9 3 5 6" xfId="21841"/>
    <cellStyle name="40% - Accent3 9 3 5 6 2" xfId="43418"/>
    <cellStyle name="40% - Accent3 9 3 5 7" xfId="24694"/>
    <cellStyle name="40% - Accent3 9 3 5 7 2" xfId="46269"/>
    <cellStyle name="40% - Accent3 9 3 5 8" xfId="11041"/>
    <cellStyle name="40% - Accent3 9 3 5 8 2" xfId="32664"/>
    <cellStyle name="40% - Accent3 9 3 5 9" xfId="5778"/>
    <cellStyle name="40% - Accent3 9 3 6" xfId="2485"/>
    <cellStyle name="40% - Accent3 9 3 6 10" xfId="54355"/>
    <cellStyle name="40% - Accent3 9 3 6 2" xfId="4218"/>
    <cellStyle name="40% - Accent3 9 3 6 2 2" xfId="14331"/>
    <cellStyle name="40% - Accent3 9 3 6 2 2 2" xfId="35943"/>
    <cellStyle name="40% - Accent3 9 3 6 2 3" xfId="8767"/>
    <cellStyle name="40% - Accent3 9 3 6 2 4" xfId="30409"/>
    <cellStyle name="40% - Accent3 9 3 6 2 5" xfId="54356"/>
    <cellStyle name="40% - Accent3 9 3 6 3" xfId="16778"/>
    <cellStyle name="40% - Accent3 9 3 6 3 2" xfId="38371"/>
    <cellStyle name="40% - Accent3 9 3 6 4" xfId="19575"/>
    <cellStyle name="40% - Accent3 9 3 6 4 2" xfId="41154"/>
    <cellStyle name="40% - Accent3 9 3 6 5" xfId="22360"/>
    <cellStyle name="40% - Accent3 9 3 6 5 2" xfId="43937"/>
    <cellStyle name="40% - Accent3 9 3 6 6" xfId="25213"/>
    <cellStyle name="40% - Accent3 9 3 6 6 2" xfId="46788"/>
    <cellStyle name="40% - Accent3 9 3 6 7" xfId="11560"/>
    <cellStyle name="40% - Accent3 9 3 6 7 2" xfId="33183"/>
    <cellStyle name="40% - Accent3 9 3 6 8" xfId="6297"/>
    <cellStyle name="40% - Accent3 9 3 6 9" xfId="27994"/>
    <cellStyle name="40% - Accent3 9 3 7" xfId="3676"/>
    <cellStyle name="40% - Accent3 9 3 7 10" xfId="54357"/>
    <cellStyle name="40% - Accent3 9 3 7 2" xfId="9630"/>
    <cellStyle name="40% - Accent3 9 3 7 2 2" xfId="15192"/>
    <cellStyle name="40% - Accent3 9 3 7 2 2 2" xfId="36804"/>
    <cellStyle name="40% - Accent3 9 3 7 2 3" xfId="31270"/>
    <cellStyle name="40% - Accent3 9 3 7 3" xfId="17639"/>
    <cellStyle name="40% - Accent3 9 3 7 3 2" xfId="39232"/>
    <cellStyle name="40% - Accent3 9 3 7 4" xfId="20436"/>
    <cellStyle name="40% - Accent3 9 3 7 4 2" xfId="42015"/>
    <cellStyle name="40% - Accent3 9 3 7 5" xfId="23221"/>
    <cellStyle name="40% - Accent3 9 3 7 5 2" xfId="44798"/>
    <cellStyle name="40% - Accent3 9 3 7 6" xfId="26074"/>
    <cellStyle name="40% - Accent3 9 3 7 6 2" xfId="47649"/>
    <cellStyle name="40% - Accent3 9 3 7 7" xfId="12421"/>
    <cellStyle name="40% - Accent3 9 3 7 7 2" xfId="34044"/>
    <cellStyle name="40% - Accent3 9 3 7 8" xfId="7212"/>
    <cellStyle name="40% - Accent3 9 3 7 9" xfId="28855"/>
    <cellStyle name="40% - Accent3 9 3 8" xfId="7732"/>
    <cellStyle name="40% - Accent3 9 3 8 2" xfId="17984"/>
    <cellStyle name="40% - Accent3 9 3 8 2 2" xfId="39577"/>
    <cellStyle name="40% - Accent3 9 3 8 3" xfId="20781"/>
    <cellStyle name="40% - Accent3 9 3 8 3 2" xfId="42360"/>
    <cellStyle name="40% - Accent3 9 3 8 4" xfId="23566"/>
    <cellStyle name="40% - Accent3 9 3 8 4 2" xfId="45143"/>
    <cellStyle name="40% - Accent3 9 3 8 5" xfId="26419"/>
    <cellStyle name="40% - Accent3 9 3 8 5 2" xfId="47994"/>
    <cellStyle name="40% - Accent3 9 3 8 6" xfId="12776"/>
    <cellStyle name="40% - Accent3 9 3 8 6 2" xfId="34389"/>
    <cellStyle name="40% - Accent3 9 3 8 7" xfId="29374"/>
    <cellStyle name="40% - Accent3 9 3 9" xfId="10349"/>
    <cellStyle name="40% - Accent3 9 3 9 2" xfId="31974"/>
    <cellStyle name="40% - Accent3 9 4" xfId="502"/>
    <cellStyle name="40% - Accent3 9 4 10" xfId="13299"/>
    <cellStyle name="40% - Accent3 9 4 10 2" xfId="34911"/>
    <cellStyle name="40% - Accent3 9 4 11" xfId="15592"/>
    <cellStyle name="40% - Accent3 9 4 11 2" xfId="37186"/>
    <cellStyle name="40% - Accent3 9 4 12" xfId="18390"/>
    <cellStyle name="40% - Accent3 9 4 12 2" xfId="39969"/>
    <cellStyle name="40% - Accent3 9 4 13" xfId="21173"/>
    <cellStyle name="40% - Accent3 9 4 13 2" xfId="42752"/>
    <cellStyle name="40% - Accent3 9 4 14" xfId="24028"/>
    <cellStyle name="40% - Accent3 9 4 14 2" xfId="45603"/>
    <cellStyle name="40% - Accent3 9 4 15" xfId="10001"/>
    <cellStyle name="40% - Accent3 9 4 15 2" xfId="31641"/>
    <cellStyle name="40% - Accent3 9 4 16" xfId="5260"/>
    <cellStyle name="40% - Accent3 9 4 17" xfId="26960"/>
    <cellStyle name="40% - Accent3 9 4 18" xfId="54358"/>
    <cellStyle name="40% - Accent3 9 4 2" xfId="503"/>
    <cellStyle name="40% - Accent3 9 4 2 10" xfId="18528"/>
    <cellStyle name="40% - Accent3 9 4 2 10 2" xfId="40107"/>
    <cellStyle name="40% - Accent3 9 4 2 11" xfId="21311"/>
    <cellStyle name="40% - Accent3 9 4 2 11 2" xfId="42890"/>
    <cellStyle name="40% - Accent3 9 4 2 12" xfId="24166"/>
    <cellStyle name="40% - Accent3 9 4 2 12 2" xfId="45741"/>
    <cellStyle name="40% - Accent3 9 4 2 13" xfId="10139"/>
    <cellStyle name="40% - Accent3 9 4 2 13 2" xfId="31779"/>
    <cellStyle name="40% - Accent3 9 4 2 14" xfId="5261"/>
    <cellStyle name="40% - Accent3 9 4 2 15" xfId="26961"/>
    <cellStyle name="40% - Accent3 9 4 2 16" xfId="54359"/>
    <cellStyle name="40% - Accent3 9 4 2 2" xfId="2918"/>
    <cellStyle name="40% - Accent3 9 4 2 2 10" xfId="27292"/>
    <cellStyle name="40% - Accent3 9 4 2 2 11" xfId="54360"/>
    <cellStyle name="40% - Accent3 9 4 2 2 2" xfId="4551"/>
    <cellStyle name="40% - Accent3 9 4 2 2 2 10" xfId="54361"/>
    <cellStyle name="40% - Accent3 9 4 2 2 2 2" xfId="9100"/>
    <cellStyle name="40% - Accent3 9 4 2 2 2 2 2" xfId="14664"/>
    <cellStyle name="40% - Accent3 9 4 2 2 2 2 2 2" xfId="36276"/>
    <cellStyle name="40% - Accent3 9 4 2 2 2 2 3" xfId="30742"/>
    <cellStyle name="40% - Accent3 9 4 2 2 2 2 4" xfId="54362"/>
    <cellStyle name="40% - Accent3 9 4 2 2 2 3" xfId="17111"/>
    <cellStyle name="40% - Accent3 9 4 2 2 2 3 2" xfId="38704"/>
    <cellStyle name="40% - Accent3 9 4 2 2 2 4" xfId="19908"/>
    <cellStyle name="40% - Accent3 9 4 2 2 2 4 2" xfId="41487"/>
    <cellStyle name="40% - Accent3 9 4 2 2 2 5" xfId="22693"/>
    <cellStyle name="40% - Accent3 9 4 2 2 2 5 2" xfId="44270"/>
    <cellStyle name="40% - Accent3 9 4 2 2 2 6" xfId="25546"/>
    <cellStyle name="40% - Accent3 9 4 2 2 2 6 2" xfId="47121"/>
    <cellStyle name="40% - Accent3 9 4 2 2 2 7" xfId="11893"/>
    <cellStyle name="40% - Accent3 9 4 2 2 2 7 2" xfId="33516"/>
    <cellStyle name="40% - Accent3 9 4 2 2 2 8" xfId="6679"/>
    <cellStyle name="40% - Accent3 9 4 2 2 2 9" xfId="28327"/>
    <cellStyle name="40% - Accent3 9 4 2 2 3" xfId="8065"/>
    <cellStyle name="40% - Accent3 9 4 2 2 3 2" xfId="13629"/>
    <cellStyle name="40% - Accent3 9 4 2 2 3 2 2" xfId="35241"/>
    <cellStyle name="40% - Accent3 9 4 2 2 3 2 3" xfId="54364"/>
    <cellStyle name="40% - Accent3 9 4 2 2 3 3" xfId="29707"/>
    <cellStyle name="40% - Accent3 9 4 2 2 3 4" xfId="54363"/>
    <cellStyle name="40% - Accent3 9 4 2 2 4" xfId="16076"/>
    <cellStyle name="40% - Accent3 9 4 2 2 4 2" xfId="37669"/>
    <cellStyle name="40% - Accent3 9 4 2 2 4 3" xfId="54365"/>
    <cellStyle name="40% - Accent3 9 4 2 2 5" xfId="18873"/>
    <cellStyle name="40% - Accent3 9 4 2 2 5 2" xfId="40452"/>
    <cellStyle name="40% - Accent3 9 4 2 2 6" xfId="21656"/>
    <cellStyle name="40% - Accent3 9 4 2 2 6 2" xfId="43235"/>
    <cellStyle name="40% - Accent3 9 4 2 2 7" xfId="24511"/>
    <cellStyle name="40% - Accent3 9 4 2 2 7 2" xfId="46086"/>
    <cellStyle name="40% - Accent3 9 4 2 2 8" xfId="10858"/>
    <cellStyle name="40% - Accent3 9 4 2 2 8 2" xfId="32481"/>
    <cellStyle name="40% - Accent3 9 4 2 2 9" xfId="5595"/>
    <cellStyle name="40% - Accent3 9 4 2 3" xfId="3296"/>
    <cellStyle name="40% - Accent3 9 4 2 3 10" xfId="27637"/>
    <cellStyle name="40% - Accent3 9 4 2 3 11" xfId="54366"/>
    <cellStyle name="40% - Accent3 9 4 2 3 2" xfId="4896"/>
    <cellStyle name="40% - Accent3 9 4 2 3 2 10" xfId="54367"/>
    <cellStyle name="40% - Accent3 9 4 2 3 2 2" xfId="9445"/>
    <cellStyle name="40% - Accent3 9 4 2 3 2 2 2" xfId="15009"/>
    <cellStyle name="40% - Accent3 9 4 2 3 2 2 2 2" xfId="36621"/>
    <cellStyle name="40% - Accent3 9 4 2 3 2 2 3" xfId="31087"/>
    <cellStyle name="40% - Accent3 9 4 2 3 2 3" xfId="17456"/>
    <cellStyle name="40% - Accent3 9 4 2 3 2 3 2" xfId="39049"/>
    <cellStyle name="40% - Accent3 9 4 2 3 2 4" xfId="20253"/>
    <cellStyle name="40% - Accent3 9 4 2 3 2 4 2" xfId="41832"/>
    <cellStyle name="40% - Accent3 9 4 2 3 2 5" xfId="23038"/>
    <cellStyle name="40% - Accent3 9 4 2 3 2 5 2" xfId="44615"/>
    <cellStyle name="40% - Accent3 9 4 2 3 2 6" xfId="25891"/>
    <cellStyle name="40% - Accent3 9 4 2 3 2 6 2" xfId="47466"/>
    <cellStyle name="40% - Accent3 9 4 2 3 2 7" xfId="12238"/>
    <cellStyle name="40% - Accent3 9 4 2 3 2 7 2" xfId="33861"/>
    <cellStyle name="40% - Accent3 9 4 2 3 2 8" xfId="7026"/>
    <cellStyle name="40% - Accent3 9 4 2 3 2 9" xfId="28672"/>
    <cellStyle name="40% - Accent3 9 4 2 3 3" xfId="8410"/>
    <cellStyle name="40% - Accent3 9 4 2 3 3 2" xfId="13974"/>
    <cellStyle name="40% - Accent3 9 4 2 3 3 2 2" xfId="35586"/>
    <cellStyle name="40% - Accent3 9 4 2 3 3 3" xfId="30052"/>
    <cellStyle name="40% - Accent3 9 4 2 3 4" xfId="16421"/>
    <cellStyle name="40% - Accent3 9 4 2 3 4 2" xfId="38014"/>
    <cellStyle name="40% - Accent3 9 4 2 3 5" xfId="19218"/>
    <cellStyle name="40% - Accent3 9 4 2 3 5 2" xfId="40797"/>
    <cellStyle name="40% - Accent3 9 4 2 3 6" xfId="22003"/>
    <cellStyle name="40% - Accent3 9 4 2 3 6 2" xfId="43580"/>
    <cellStyle name="40% - Accent3 9 4 2 3 7" xfId="24856"/>
    <cellStyle name="40% - Accent3 9 4 2 3 7 2" xfId="46431"/>
    <cellStyle name="40% - Accent3 9 4 2 3 8" xfId="11203"/>
    <cellStyle name="40% - Accent3 9 4 2 3 8 2" xfId="32826"/>
    <cellStyle name="40% - Accent3 9 4 2 3 9" xfId="5940"/>
    <cellStyle name="40% - Accent3 9 4 2 4" xfId="2489"/>
    <cellStyle name="40% - Accent3 9 4 2 4 10" xfId="54368"/>
    <cellStyle name="40% - Accent3 9 4 2 4 2" xfId="4222"/>
    <cellStyle name="40% - Accent3 9 4 2 4 2 2" xfId="14335"/>
    <cellStyle name="40% - Accent3 9 4 2 4 2 2 2" xfId="35947"/>
    <cellStyle name="40% - Accent3 9 4 2 4 2 3" xfId="8771"/>
    <cellStyle name="40% - Accent3 9 4 2 4 2 4" xfId="30413"/>
    <cellStyle name="40% - Accent3 9 4 2 4 2 5" xfId="54369"/>
    <cellStyle name="40% - Accent3 9 4 2 4 3" xfId="16782"/>
    <cellStyle name="40% - Accent3 9 4 2 4 3 2" xfId="38375"/>
    <cellStyle name="40% - Accent3 9 4 2 4 4" xfId="19579"/>
    <cellStyle name="40% - Accent3 9 4 2 4 4 2" xfId="41158"/>
    <cellStyle name="40% - Accent3 9 4 2 4 5" xfId="22364"/>
    <cellStyle name="40% - Accent3 9 4 2 4 5 2" xfId="43941"/>
    <cellStyle name="40% - Accent3 9 4 2 4 6" xfId="25217"/>
    <cellStyle name="40% - Accent3 9 4 2 4 6 2" xfId="46792"/>
    <cellStyle name="40% - Accent3 9 4 2 4 7" xfId="11564"/>
    <cellStyle name="40% - Accent3 9 4 2 4 7 2" xfId="33187"/>
    <cellStyle name="40% - Accent3 9 4 2 4 8" xfId="6301"/>
    <cellStyle name="40% - Accent3 9 4 2 4 9" xfId="27998"/>
    <cellStyle name="40% - Accent3 9 4 2 5" xfId="3680"/>
    <cellStyle name="40% - Accent3 9 4 2 5 10" xfId="54370"/>
    <cellStyle name="40% - Accent3 9 4 2 5 2" xfId="9792"/>
    <cellStyle name="40% - Accent3 9 4 2 5 2 2" xfId="15354"/>
    <cellStyle name="40% - Accent3 9 4 2 5 2 2 2" xfId="36966"/>
    <cellStyle name="40% - Accent3 9 4 2 5 2 3" xfId="31432"/>
    <cellStyle name="40% - Accent3 9 4 2 5 3" xfId="17801"/>
    <cellStyle name="40% - Accent3 9 4 2 5 3 2" xfId="39394"/>
    <cellStyle name="40% - Accent3 9 4 2 5 4" xfId="20598"/>
    <cellStyle name="40% - Accent3 9 4 2 5 4 2" xfId="42177"/>
    <cellStyle name="40% - Accent3 9 4 2 5 5" xfId="23383"/>
    <cellStyle name="40% - Accent3 9 4 2 5 5 2" xfId="44960"/>
    <cellStyle name="40% - Accent3 9 4 2 5 6" xfId="26236"/>
    <cellStyle name="40% - Accent3 9 4 2 5 6 2" xfId="47811"/>
    <cellStyle name="40% - Accent3 9 4 2 5 7" xfId="12583"/>
    <cellStyle name="40% - Accent3 9 4 2 5 7 2" xfId="34206"/>
    <cellStyle name="40% - Accent3 9 4 2 5 8" xfId="7374"/>
    <cellStyle name="40% - Accent3 9 4 2 5 9" xfId="29017"/>
    <cellStyle name="40% - Accent3 9 4 2 6" xfId="7736"/>
    <cellStyle name="40% - Accent3 9 4 2 6 2" xfId="18146"/>
    <cellStyle name="40% - Accent3 9 4 2 6 2 2" xfId="39739"/>
    <cellStyle name="40% - Accent3 9 4 2 6 3" xfId="20943"/>
    <cellStyle name="40% - Accent3 9 4 2 6 3 2" xfId="42522"/>
    <cellStyle name="40% - Accent3 9 4 2 6 4" xfId="23728"/>
    <cellStyle name="40% - Accent3 9 4 2 6 4 2" xfId="45305"/>
    <cellStyle name="40% - Accent3 9 4 2 6 5" xfId="26581"/>
    <cellStyle name="40% - Accent3 9 4 2 6 5 2" xfId="48156"/>
    <cellStyle name="40% - Accent3 9 4 2 6 6" xfId="12938"/>
    <cellStyle name="40% - Accent3 9 4 2 6 6 2" xfId="34551"/>
    <cellStyle name="40% - Accent3 9 4 2 6 7" xfId="29378"/>
    <cellStyle name="40% - Accent3 9 4 2 7" xfId="10511"/>
    <cellStyle name="40% - Accent3 9 4 2 7 2" xfId="32136"/>
    <cellStyle name="40% - Accent3 9 4 2 8" xfId="13300"/>
    <cellStyle name="40% - Accent3 9 4 2 8 2" xfId="34912"/>
    <cellStyle name="40% - Accent3 9 4 2 9" xfId="15730"/>
    <cellStyle name="40% - Accent3 9 4 2 9 2" xfId="37324"/>
    <cellStyle name="40% - Accent3 9 4 3" xfId="504"/>
    <cellStyle name="40% - Accent3 9 4 3 10" xfId="18620"/>
    <cellStyle name="40% - Accent3 9 4 3 10 2" xfId="40199"/>
    <cellStyle name="40% - Accent3 9 4 3 11" xfId="21403"/>
    <cellStyle name="40% - Accent3 9 4 3 11 2" xfId="42982"/>
    <cellStyle name="40% - Accent3 9 4 3 12" xfId="24258"/>
    <cellStyle name="40% - Accent3 9 4 3 12 2" xfId="45833"/>
    <cellStyle name="40% - Accent3 9 4 3 13" xfId="10231"/>
    <cellStyle name="40% - Accent3 9 4 3 13 2" xfId="31871"/>
    <cellStyle name="40% - Accent3 9 4 3 14" xfId="5262"/>
    <cellStyle name="40% - Accent3 9 4 3 15" xfId="26962"/>
    <cellStyle name="40% - Accent3 9 4 3 16" xfId="54371"/>
    <cellStyle name="40% - Accent3 9 4 3 2" xfId="3010"/>
    <cellStyle name="40% - Accent3 9 4 3 2 10" xfId="27384"/>
    <cellStyle name="40% - Accent3 9 4 3 2 11" xfId="54372"/>
    <cellStyle name="40% - Accent3 9 4 3 2 2" xfId="4643"/>
    <cellStyle name="40% - Accent3 9 4 3 2 2 10" xfId="54373"/>
    <cellStyle name="40% - Accent3 9 4 3 2 2 2" xfId="9192"/>
    <cellStyle name="40% - Accent3 9 4 3 2 2 2 2" xfId="14756"/>
    <cellStyle name="40% - Accent3 9 4 3 2 2 2 2 2" xfId="36368"/>
    <cellStyle name="40% - Accent3 9 4 3 2 2 2 3" xfId="30834"/>
    <cellStyle name="40% - Accent3 9 4 3 2 2 3" xfId="17203"/>
    <cellStyle name="40% - Accent3 9 4 3 2 2 3 2" xfId="38796"/>
    <cellStyle name="40% - Accent3 9 4 3 2 2 4" xfId="20000"/>
    <cellStyle name="40% - Accent3 9 4 3 2 2 4 2" xfId="41579"/>
    <cellStyle name="40% - Accent3 9 4 3 2 2 5" xfId="22785"/>
    <cellStyle name="40% - Accent3 9 4 3 2 2 5 2" xfId="44362"/>
    <cellStyle name="40% - Accent3 9 4 3 2 2 6" xfId="25638"/>
    <cellStyle name="40% - Accent3 9 4 3 2 2 6 2" xfId="47213"/>
    <cellStyle name="40% - Accent3 9 4 3 2 2 7" xfId="11985"/>
    <cellStyle name="40% - Accent3 9 4 3 2 2 7 2" xfId="33608"/>
    <cellStyle name="40% - Accent3 9 4 3 2 2 8" xfId="6771"/>
    <cellStyle name="40% - Accent3 9 4 3 2 2 9" xfId="28419"/>
    <cellStyle name="40% - Accent3 9 4 3 2 3" xfId="8157"/>
    <cellStyle name="40% - Accent3 9 4 3 2 3 2" xfId="13721"/>
    <cellStyle name="40% - Accent3 9 4 3 2 3 2 2" xfId="35333"/>
    <cellStyle name="40% - Accent3 9 4 3 2 3 3" xfId="29799"/>
    <cellStyle name="40% - Accent3 9 4 3 2 4" xfId="16168"/>
    <cellStyle name="40% - Accent3 9 4 3 2 4 2" xfId="37761"/>
    <cellStyle name="40% - Accent3 9 4 3 2 5" xfId="18965"/>
    <cellStyle name="40% - Accent3 9 4 3 2 5 2" xfId="40544"/>
    <cellStyle name="40% - Accent3 9 4 3 2 6" xfId="21748"/>
    <cellStyle name="40% - Accent3 9 4 3 2 6 2" xfId="43327"/>
    <cellStyle name="40% - Accent3 9 4 3 2 7" xfId="24603"/>
    <cellStyle name="40% - Accent3 9 4 3 2 7 2" xfId="46178"/>
    <cellStyle name="40% - Accent3 9 4 3 2 8" xfId="10950"/>
    <cellStyle name="40% - Accent3 9 4 3 2 8 2" xfId="32573"/>
    <cellStyle name="40% - Accent3 9 4 3 2 9" xfId="5687"/>
    <cellStyle name="40% - Accent3 9 4 3 3" xfId="3388"/>
    <cellStyle name="40% - Accent3 9 4 3 3 10" xfId="27729"/>
    <cellStyle name="40% - Accent3 9 4 3 3 11" xfId="54374"/>
    <cellStyle name="40% - Accent3 9 4 3 3 2" xfId="4988"/>
    <cellStyle name="40% - Accent3 9 4 3 3 2 10" xfId="54375"/>
    <cellStyle name="40% - Accent3 9 4 3 3 2 2" xfId="9537"/>
    <cellStyle name="40% - Accent3 9 4 3 3 2 2 2" xfId="15101"/>
    <cellStyle name="40% - Accent3 9 4 3 3 2 2 2 2" xfId="36713"/>
    <cellStyle name="40% - Accent3 9 4 3 3 2 2 3" xfId="31179"/>
    <cellStyle name="40% - Accent3 9 4 3 3 2 3" xfId="17548"/>
    <cellStyle name="40% - Accent3 9 4 3 3 2 3 2" xfId="39141"/>
    <cellStyle name="40% - Accent3 9 4 3 3 2 4" xfId="20345"/>
    <cellStyle name="40% - Accent3 9 4 3 3 2 4 2" xfId="41924"/>
    <cellStyle name="40% - Accent3 9 4 3 3 2 5" xfId="23130"/>
    <cellStyle name="40% - Accent3 9 4 3 3 2 5 2" xfId="44707"/>
    <cellStyle name="40% - Accent3 9 4 3 3 2 6" xfId="25983"/>
    <cellStyle name="40% - Accent3 9 4 3 3 2 6 2" xfId="47558"/>
    <cellStyle name="40% - Accent3 9 4 3 3 2 7" xfId="12330"/>
    <cellStyle name="40% - Accent3 9 4 3 3 2 7 2" xfId="33953"/>
    <cellStyle name="40% - Accent3 9 4 3 3 2 8" xfId="7118"/>
    <cellStyle name="40% - Accent3 9 4 3 3 2 9" xfId="28764"/>
    <cellStyle name="40% - Accent3 9 4 3 3 3" xfId="8502"/>
    <cellStyle name="40% - Accent3 9 4 3 3 3 2" xfId="14066"/>
    <cellStyle name="40% - Accent3 9 4 3 3 3 2 2" xfId="35678"/>
    <cellStyle name="40% - Accent3 9 4 3 3 3 3" xfId="30144"/>
    <cellStyle name="40% - Accent3 9 4 3 3 4" xfId="16513"/>
    <cellStyle name="40% - Accent3 9 4 3 3 4 2" xfId="38106"/>
    <cellStyle name="40% - Accent3 9 4 3 3 5" xfId="19310"/>
    <cellStyle name="40% - Accent3 9 4 3 3 5 2" xfId="40889"/>
    <cellStyle name="40% - Accent3 9 4 3 3 6" xfId="22095"/>
    <cellStyle name="40% - Accent3 9 4 3 3 6 2" xfId="43672"/>
    <cellStyle name="40% - Accent3 9 4 3 3 7" xfId="24948"/>
    <cellStyle name="40% - Accent3 9 4 3 3 7 2" xfId="46523"/>
    <cellStyle name="40% - Accent3 9 4 3 3 8" xfId="11295"/>
    <cellStyle name="40% - Accent3 9 4 3 3 8 2" xfId="32918"/>
    <cellStyle name="40% - Accent3 9 4 3 3 9" xfId="6032"/>
    <cellStyle name="40% - Accent3 9 4 3 4" xfId="2490"/>
    <cellStyle name="40% - Accent3 9 4 3 4 10" xfId="54376"/>
    <cellStyle name="40% - Accent3 9 4 3 4 2" xfId="4223"/>
    <cellStyle name="40% - Accent3 9 4 3 4 2 2" xfId="14336"/>
    <cellStyle name="40% - Accent3 9 4 3 4 2 2 2" xfId="35948"/>
    <cellStyle name="40% - Accent3 9 4 3 4 2 3" xfId="8772"/>
    <cellStyle name="40% - Accent3 9 4 3 4 2 4" xfId="30414"/>
    <cellStyle name="40% - Accent3 9 4 3 4 3" xfId="16783"/>
    <cellStyle name="40% - Accent3 9 4 3 4 3 2" xfId="38376"/>
    <cellStyle name="40% - Accent3 9 4 3 4 4" xfId="19580"/>
    <cellStyle name="40% - Accent3 9 4 3 4 4 2" xfId="41159"/>
    <cellStyle name="40% - Accent3 9 4 3 4 5" xfId="22365"/>
    <cellStyle name="40% - Accent3 9 4 3 4 5 2" xfId="43942"/>
    <cellStyle name="40% - Accent3 9 4 3 4 6" xfId="25218"/>
    <cellStyle name="40% - Accent3 9 4 3 4 6 2" xfId="46793"/>
    <cellStyle name="40% - Accent3 9 4 3 4 7" xfId="11565"/>
    <cellStyle name="40% - Accent3 9 4 3 4 7 2" xfId="33188"/>
    <cellStyle name="40% - Accent3 9 4 3 4 8" xfId="6302"/>
    <cellStyle name="40% - Accent3 9 4 3 4 9" xfId="27999"/>
    <cellStyle name="40% - Accent3 9 4 3 5" xfId="3681"/>
    <cellStyle name="40% - Accent3 9 4 3 5 2" xfId="9884"/>
    <cellStyle name="40% - Accent3 9 4 3 5 2 2" xfId="15446"/>
    <cellStyle name="40% - Accent3 9 4 3 5 2 2 2" xfId="37058"/>
    <cellStyle name="40% - Accent3 9 4 3 5 2 3" xfId="31524"/>
    <cellStyle name="40% - Accent3 9 4 3 5 3" xfId="17893"/>
    <cellStyle name="40% - Accent3 9 4 3 5 3 2" xfId="39486"/>
    <cellStyle name="40% - Accent3 9 4 3 5 4" xfId="20690"/>
    <cellStyle name="40% - Accent3 9 4 3 5 4 2" xfId="42269"/>
    <cellStyle name="40% - Accent3 9 4 3 5 5" xfId="23475"/>
    <cellStyle name="40% - Accent3 9 4 3 5 5 2" xfId="45052"/>
    <cellStyle name="40% - Accent3 9 4 3 5 6" xfId="26328"/>
    <cellStyle name="40% - Accent3 9 4 3 5 6 2" xfId="47903"/>
    <cellStyle name="40% - Accent3 9 4 3 5 7" xfId="12675"/>
    <cellStyle name="40% - Accent3 9 4 3 5 7 2" xfId="34298"/>
    <cellStyle name="40% - Accent3 9 4 3 5 8" xfId="7466"/>
    <cellStyle name="40% - Accent3 9 4 3 5 9" xfId="29109"/>
    <cellStyle name="40% - Accent3 9 4 3 6" xfId="7737"/>
    <cellStyle name="40% - Accent3 9 4 3 6 2" xfId="18238"/>
    <cellStyle name="40% - Accent3 9 4 3 6 2 2" xfId="39831"/>
    <cellStyle name="40% - Accent3 9 4 3 6 3" xfId="21035"/>
    <cellStyle name="40% - Accent3 9 4 3 6 3 2" xfId="42614"/>
    <cellStyle name="40% - Accent3 9 4 3 6 4" xfId="23820"/>
    <cellStyle name="40% - Accent3 9 4 3 6 4 2" xfId="45397"/>
    <cellStyle name="40% - Accent3 9 4 3 6 5" xfId="26673"/>
    <cellStyle name="40% - Accent3 9 4 3 6 5 2" xfId="48248"/>
    <cellStyle name="40% - Accent3 9 4 3 6 6" xfId="13030"/>
    <cellStyle name="40% - Accent3 9 4 3 6 6 2" xfId="34643"/>
    <cellStyle name="40% - Accent3 9 4 3 6 7" xfId="29379"/>
    <cellStyle name="40% - Accent3 9 4 3 7" xfId="10603"/>
    <cellStyle name="40% - Accent3 9 4 3 7 2" xfId="32228"/>
    <cellStyle name="40% - Accent3 9 4 3 8" xfId="13301"/>
    <cellStyle name="40% - Accent3 9 4 3 8 2" xfId="34913"/>
    <cellStyle name="40% - Accent3 9 4 3 9" xfId="15822"/>
    <cellStyle name="40% - Accent3 9 4 3 9 2" xfId="37416"/>
    <cellStyle name="40% - Accent3 9 4 4" xfId="2780"/>
    <cellStyle name="40% - Accent3 9 4 4 10" xfId="27154"/>
    <cellStyle name="40% - Accent3 9 4 4 11" xfId="54377"/>
    <cellStyle name="40% - Accent3 9 4 4 2" xfId="4413"/>
    <cellStyle name="40% - Accent3 9 4 4 2 10" xfId="54378"/>
    <cellStyle name="40% - Accent3 9 4 4 2 2" xfId="8962"/>
    <cellStyle name="40% - Accent3 9 4 4 2 2 2" xfId="14526"/>
    <cellStyle name="40% - Accent3 9 4 4 2 2 2 2" xfId="36138"/>
    <cellStyle name="40% - Accent3 9 4 4 2 2 3" xfId="30604"/>
    <cellStyle name="40% - Accent3 9 4 4 2 3" xfId="16973"/>
    <cellStyle name="40% - Accent3 9 4 4 2 3 2" xfId="38566"/>
    <cellStyle name="40% - Accent3 9 4 4 2 4" xfId="19770"/>
    <cellStyle name="40% - Accent3 9 4 4 2 4 2" xfId="41349"/>
    <cellStyle name="40% - Accent3 9 4 4 2 5" xfId="22555"/>
    <cellStyle name="40% - Accent3 9 4 4 2 5 2" xfId="44132"/>
    <cellStyle name="40% - Accent3 9 4 4 2 6" xfId="25408"/>
    <cellStyle name="40% - Accent3 9 4 4 2 6 2" xfId="46983"/>
    <cellStyle name="40% - Accent3 9 4 4 2 7" xfId="11755"/>
    <cellStyle name="40% - Accent3 9 4 4 2 7 2" xfId="33378"/>
    <cellStyle name="40% - Accent3 9 4 4 2 8" xfId="6541"/>
    <cellStyle name="40% - Accent3 9 4 4 2 9" xfId="28189"/>
    <cellStyle name="40% - Accent3 9 4 4 3" xfId="7927"/>
    <cellStyle name="40% - Accent3 9 4 4 3 2" xfId="13491"/>
    <cellStyle name="40% - Accent3 9 4 4 3 2 2" xfId="35103"/>
    <cellStyle name="40% - Accent3 9 4 4 3 3" xfId="29569"/>
    <cellStyle name="40% - Accent3 9 4 4 4" xfId="15938"/>
    <cellStyle name="40% - Accent3 9 4 4 4 2" xfId="37531"/>
    <cellStyle name="40% - Accent3 9 4 4 5" xfId="18735"/>
    <cellStyle name="40% - Accent3 9 4 4 5 2" xfId="40314"/>
    <cellStyle name="40% - Accent3 9 4 4 6" xfId="21518"/>
    <cellStyle name="40% - Accent3 9 4 4 6 2" xfId="43097"/>
    <cellStyle name="40% - Accent3 9 4 4 7" xfId="24373"/>
    <cellStyle name="40% - Accent3 9 4 4 7 2" xfId="45948"/>
    <cellStyle name="40% - Accent3 9 4 4 8" xfId="10720"/>
    <cellStyle name="40% - Accent3 9 4 4 8 2" xfId="32343"/>
    <cellStyle name="40% - Accent3 9 4 4 9" xfId="5457"/>
    <cellStyle name="40% - Accent3 9 4 5" xfId="3138"/>
    <cellStyle name="40% - Accent3 9 4 5 10" xfId="27499"/>
    <cellStyle name="40% - Accent3 9 4 5 11" xfId="54379"/>
    <cellStyle name="40% - Accent3 9 4 5 2" xfId="4758"/>
    <cellStyle name="40% - Accent3 9 4 5 2 10" xfId="54380"/>
    <cellStyle name="40% - Accent3 9 4 5 2 2" xfId="9307"/>
    <cellStyle name="40% - Accent3 9 4 5 2 2 2" xfId="14871"/>
    <cellStyle name="40% - Accent3 9 4 5 2 2 2 2" xfId="36483"/>
    <cellStyle name="40% - Accent3 9 4 5 2 2 3" xfId="30949"/>
    <cellStyle name="40% - Accent3 9 4 5 2 3" xfId="17318"/>
    <cellStyle name="40% - Accent3 9 4 5 2 3 2" xfId="38911"/>
    <cellStyle name="40% - Accent3 9 4 5 2 4" xfId="20115"/>
    <cellStyle name="40% - Accent3 9 4 5 2 4 2" xfId="41694"/>
    <cellStyle name="40% - Accent3 9 4 5 2 5" xfId="22900"/>
    <cellStyle name="40% - Accent3 9 4 5 2 5 2" xfId="44477"/>
    <cellStyle name="40% - Accent3 9 4 5 2 6" xfId="25753"/>
    <cellStyle name="40% - Accent3 9 4 5 2 6 2" xfId="47328"/>
    <cellStyle name="40% - Accent3 9 4 5 2 7" xfId="12100"/>
    <cellStyle name="40% - Accent3 9 4 5 2 7 2" xfId="33723"/>
    <cellStyle name="40% - Accent3 9 4 5 2 8" xfId="6888"/>
    <cellStyle name="40% - Accent3 9 4 5 2 9" xfId="28534"/>
    <cellStyle name="40% - Accent3 9 4 5 3" xfId="8272"/>
    <cellStyle name="40% - Accent3 9 4 5 3 2" xfId="13836"/>
    <cellStyle name="40% - Accent3 9 4 5 3 2 2" xfId="35448"/>
    <cellStyle name="40% - Accent3 9 4 5 3 3" xfId="29914"/>
    <cellStyle name="40% - Accent3 9 4 5 4" xfId="16283"/>
    <cellStyle name="40% - Accent3 9 4 5 4 2" xfId="37876"/>
    <cellStyle name="40% - Accent3 9 4 5 5" xfId="19080"/>
    <cellStyle name="40% - Accent3 9 4 5 5 2" xfId="40659"/>
    <cellStyle name="40% - Accent3 9 4 5 6" xfId="21865"/>
    <cellStyle name="40% - Accent3 9 4 5 6 2" xfId="43442"/>
    <cellStyle name="40% - Accent3 9 4 5 7" xfId="24718"/>
    <cellStyle name="40% - Accent3 9 4 5 7 2" xfId="46293"/>
    <cellStyle name="40% - Accent3 9 4 5 8" xfId="11065"/>
    <cellStyle name="40% - Accent3 9 4 5 8 2" xfId="32688"/>
    <cellStyle name="40% - Accent3 9 4 5 9" xfId="5802"/>
    <cellStyle name="40% - Accent3 9 4 6" xfId="2488"/>
    <cellStyle name="40% - Accent3 9 4 6 10" xfId="54381"/>
    <cellStyle name="40% - Accent3 9 4 6 2" xfId="4221"/>
    <cellStyle name="40% - Accent3 9 4 6 2 2" xfId="14334"/>
    <cellStyle name="40% - Accent3 9 4 6 2 2 2" xfId="35946"/>
    <cellStyle name="40% - Accent3 9 4 6 2 3" xfId="8770"/>
    <cellStyle name="40% - Accent3 9 4 6 2 4" xfId="30412"/>
    <cellStyle name="40% - Accent3 9 4 6 3" xfId="16781"/>
    <cellStyle name="40% - Accent3 9 4 6 3 2" xfId="38374"/>
    <cellStyle name="40% - Accent3 9 4 6 4" xfId="19578"/>
    <cellStyle name="40% - Accent3 9 4 6 4 2" xfId="41157"/>
    <cellStyle name="40% - Accent3 9 4 6 5" xfId="22363"/>
    <cellStyle name="40% - Accent3 9 4 6 5 2" xfId="43940"/>
    <cellStyle name="40% - Accent3 9 4 6 6" xfId="25216"/>
    <cellStyle name="40% - Accent3 9 4 6 6 2" xfId="46791"/>
    <cellStyle name="40% - Accent3 9 4 6 7" xfId="11563"/>
    <cellStyle name="40% - Accent3 9 4 6 7 2" xfId="33186"/>
    <cellStyle name="40% - Accent3 9 4 6 8" xfId="6300"/>
    <cellStyle name="40% - Accent3 9 4 6 9" xfId="27997"/>
    <cellStyle name="40% - Accent3 9 4 7" xfId="3679"/>
    <cellStyle name="40% - Accent3 9 4 7 2" xfId="9654"/>
    <cellStyle name="40% - Accent3 9 4 7 2 2" xfId="15216"/>
    <cellStyle name="40% - Accent3 9 4 7 2 2 2" xfId="36828"/>
    <cellStyle name="40% - Accent3 9 4 7 2 3" xfId="31294"/>
    <cellStyle name="40% - Accent3 9 4 7 3" xfId="17663"/>
    <cellStyle name="40% - Accent3 9 4 7 3 2" xfId="39256"/>
    <cellStyle name="40% - Accent3 9 4 7 4" xfId="20460"/>
    <cellStyle name="40% - Accent3 9 4 7 4 2" xfId="42039"/>
    <cellStyle name="40% - Accent3 9 4 7 5" xfId="23245"/>
    <cellStyle name="40% - Accent3 9 4 7 5 2" xfId="44822"/>
    <cellStyle name="40% - Accent3 9 4 7 6" xfId="26098"/>
    <cellStyle name="40% - Accent3 9 4 7 6 2" xfId="47673"/>
    <cellStyle name="40% - Accent3 9 4 7 7" xfId="12445"/>
    <cellStyle name="40% - Accent3 9 4 7 7 2" xfId="34068"/>
    <cellStyle name="40% - Accent3 9 4 7 8" xfId="7236"/>
    <cellStyle name="40% - Accent3 9 4 7 9" xfId="28879"/>
    <cellStyle name="40% - Accent3 9 4 8" xfId="7735"/>
    <cellStyle name="40% - Accent3 9 4 8 2" xfId="18008"/>
    <cellStyle name="40% - Accent3 9 4 8 2 2" xfId="39601"/>
    <cellStyle name="40% - Accent3 9 4 8 3" xfId="20805"/>
    <cellStyle name="40% - Accent3 9 4 8 3 2" xfId="42384"/>
    <cellStyle name="40% - Accent3 9 4 8 4" xfId="23590"/>
    <cellStyle name="40% - Accent3 9 4 8 4 2" xfId="45167"/>
    <cellStyle name="40% - Accent3 9 4 8 5" xfId="26443"/>
    <cellStyle name="40% - Accent3 9 4 8 5 2" xfId="48018"/>
    <cellStyle name="40% - Accent3 9 4 8 6" xfId="12800"/>
    <cellStyle name="40% - Accent3 9 4 8 6 2" xfId="34413"/>
    <cellStyle name="40% - Accent3 9 4 8 7" xfId="29377"/>
    <cellStyle name="40% - Accent3 9 4 9" xfId="10373"/>
    <cellStyle name="40% - Accent3 9 4 9 2" xfId="31998"/>
    <cellStyle name="40% - Accent3 9 5" xfId="505"/>
    <cellStyle name="40% - Accent3 9 5 10" xfId="13302"/>
    <cellStyle name="40% - Accent3 9 5 10 2" xfId="34914"/>
    <cellStyle name="40% - Accent3 9 5 11" xfId="15616"/>
    <cellStyle name="40% - Accent3 9 5 11 2" xfId="37210"/>
    <cellStyle name="40% - Accent3 9 5 12" xfId="18414"/>
    <cellStyle name="40% - Accent3 9 5 12 2" xfId="39993"/>
    <cellStyle name="40% - Accent3 9 5 13" xfId="21197"/>
    <cellStyle name="40% - Accent3 9 5 13 2" xfId="42776"/>
    <cellStyle name="40% - Accent3 9 5 14" xfId="24052"/>
    <cellStyle name="40% - Accent3 9 5 14 2" xfId="45627"/>
    <cellStyle name="40% - Accent3 9 5 15" xfId="10025"/>
    <cellStyle name="40% - Accent3 9 5 15 2" xfId="31665"/>
    <cellStyle name="40% - Accent3 9 5 16" xfId="5263"/>
    <cellStyle name="40% - Accent3 9 5 17" xfId="26963"/>
    <cellStyle name="40% - Accent3 9 5 18" xfId="54382"/>
    <cellStyle name="40% - Accent3 9 5 2" xfId="506"/>
    <cellStyle name="40% - Accent3 9 5 2 10" xfId="18552"/>
    <cellStyle name="40% - Accent3 9 5 2 10 2" xfId="40131"/>
    <cellStyle name="40% - Accent3 9 5 2 11" xfId="21335"/>
    <cellStyle name="40% - Accent3 9 5 2 11 2" xfId="42914"/>
    <cellStyle name="40% - Accent3 9 5 2 12" xfId="24190"/>
    <cellStyle name="40% - Accent3 9 5 2 12 2" xfId="45765"/>
    <cellStyle name="40% - Accent3 9 5 2 13" xfId="10163"/>
    <cellStyle name="40% - Accent3 9 5 2 13 2" xfId="31803"/>
    <cellStyle name="40% - Accent3 9 5 2 14" xfId="5264"/>
    <cellStyle name="40% - Accent3 9 5 2 15" xfId="26964"/>
    <cellStyle name="40% - Accent3 9 5 2 16" xfId="54383"/>
    <cellStyle name="40% - Accent3 9 5 2 2" xfId="2942"/>
    <cellStyle name="40% - Accent3 9 5 2 2 10" xfId="27316"/>
    <cellStyle name="40% - Accent3 9 5 2 2 11" xfId="54384"/>
    <cellStyle name="40% - Accent3 9 5 2 2 2" xfId="4575"/>
    <cellStyle name="40% - Accent3 9 5 2 2 2 10" xfId="54385"/>
    <cellStyle name="40% - Accent3 9 5 2 2 2 2" xfId="9124"/>
    <cellStyle name="40% - Accent3 9 5 2 2 2 2 2" xfId="14688"/>
    <cellStyle name="40% - Accent3 9 5 2 2 2 2 2 2" xfId="36300"/>
    <cellStyle name="40% - Accent3 9 5 2 2 2 2 3" xfId="30766"/>
    <cellStyle name="40% - Accent3 9 5 2 2 2 3" xfId="17135"/>
    <cellStyle name="40% - Accent3 9 5 2 2 2 3 2" xfId="38728"/>
    <cellStyle name="40% - Accent3 9 5 2 2 2 4" xfId="19932"/>
    <cellStyle name="40% - Accent3 9 5 2 2 2 4 2" xfId="41511"/>
    <cellStyle name="40% - Accent3 9 5 2 2 2 5" xfId="22717"/>
    <cellStyle name="40% - Accent3 9 5 2 2 2 5 2" xfId="44294"/>
    <cellStyle name="40% - Accent3 9 5 2 2 2 6" xfId="25570"/>
    <cellStyle name="40% - Accent3 9 5 2 2 2 6 2" xfId="47145"/>
    <cellStyle name="40% - Accent3 9 5 2 2 2 7" xfId="11917"/>
    <cellStyle name="40% - Accent3 9 5 2 2 2 7 2" xfId="33540"/>
    <cellStyle name="40% - Accent3 9 5 2 2 2 8" xfId="6703"/>
    <cellStyle name="40% - Accent3 9 5 2 2 2 9" xfId="28351"/>
    <cellStyle name="40% - Accent3 9 5 2 2 3" xfId="8089"/>
    <cellStyle name="40% - Accent3 9 5 2 2 3 2" xfId="13653"/>
    <cellStyle name="40% - Accent3 9 5 2 2 3 2 2" xfId="35265"/>
    <cellStyle name="40% - Accent3 9 5 2 2 3 3" xfId="29731"/>
    <cellStyle name="40% - Accent3 9 5 2 2 4" xfId="16100"/>
    <cellStyle name="40% - Accent3 9 5 2 2 4 2" xfId="37693"/>
    <cellStyle name="40% - Accent3 9 5 2 2 5" xfId="18897"/>
    <cellStyle name="40% - Accent3 9 5 2 2 5 2" xfId="40476"/>
    <cellStyle name="40% - Accent3 9 5 2 2 6" xfId="21680"/>
    <cellStyle name="40% - Accent3 9 5 2 2 6 2" xfId="43259"/>
    <cellStyle name="40% - Accent3 9 5 2 2 7" xfId="24535"/>
    <cellStyle name="40% - Accent3 9 5 2 2 7 2" xfId="46110"/>
    <cellStyle name="40% - Accent3 9 5 2 2 8" xfId="10882"/>
    <cellStyle name="40% - Accent3 9 5 2 2 8 2" xfId="32505"/>
    <cellStyle name="40% - Accent3 9 5 2 2 9" xfId="5619"/>
    <cellStyle name="40% - Accent3 9 5 2 3" xfId="3320"/>
    <cellStyle name="40% - Accent3 9 5 2 3 10" xfId="27661"/>
    <cellStyle name="40% - Accent3 9 5 2 3 11" xfId="54386"/>
    <cellStyle name="40% - Accent3 9 5 2 3 2" xfId="4920"/>
    <cellStyle name="40% - Accent3 9 5 2 3 2 10" xfId="54387"/>
    <cellStyle name="40% - Accent3 9 5 2 3 2 2" xfId="9469"/>
    <cellStyle name="40% - Accent3 9 5 2 3 2 2 2" xfId="15033"/>
    <cellStyle name="40% - Accent3 9 5 2 3 2 2 2 2" xfId="36645"/>
    <cellStyle name="40% - Accent3 9 5 2 3 2 2 3" xfId="31111"/>
    <cellStyle name="40% - Accent3 9 5 2 3 2 3" xfId="17480"/>
    <cellStyle name="40% - Accent3 9 5 2 3 2 3 2" xfId="39073"/>
    <cellStyle name="40% - Accent3 9 5 2 3 2 4" xfId="20277"/>
    <cellStyle name="40% - Accent3 9 5 2 3 2 4 2" xfId="41856"/>
    <cellStyle name="40% - Accent3 9 5 2 3 2 5" xfId="23062"/>
    <cellStyle name="40% - Accent3 9 5 2 3 2 5 2" xfId="44639"/>
    <cellStyle name="40% - Accent3 9 5 2 3 2 6" xfId="25915"/>
    <cellStyle name="40% - Accent3 9 5 2 3 2 6 2" xfId="47490"/>
    <cellStyle name="40% - Accent3 9 5 2 3 2 7" xfId="12262"/>
    <cellStyle name="40% - Accent3 9 5 2 3 2 7 2" xfId="33885"/>
    <cellStyle name="40% - Accent3 9 5 2 3 2 8" xfId="7050"/>
    <cellStyle name="40% - Accent3 9 5 2 3 2 9" xfId="28696"/>
    <cellStyle name="40% - Accent3 9 5 2 3 3" xfId="8434"/>
    <cellStyle name="40% - Accent3 9 5 2 3 3 2" xfId="13998"/>
    <cellStyle name="40% - Accent3 9 5 2 3 3 2 2" xfId="35610"/>
    <cellStyle name="40% - Accent3 9 5 2 3 3 3" xfId="30076"/>
    <cellStyle name="40% - Accent3 9 5 2 3 4" xfId="16445"/>
    <cellStyle name="40% - Accent3 9 5 2 3 4 2" xfId="38038"/>
    <cellStyle name="40% - Accent3 9 5 2 3 5" xfId="19242"/>
    <cellStyle name="40% - Accent3 9 5 2 3 5 2" xfId="40821"/>
    <cellStyle name="40% - Accent3 9 5 2 3 6" xfId="22027"/>
    <cellStyle name="40% - Accent3 9 5 2 3 6 2" xfId="43604"/>
    <cellStyle name="40% - Accent3 9 5 2 3 7" xfId="24880"/>
    <cellStyle name="40% - Accent3 9 5 2 3 7 2" xfId="46455"/>
    <cellStyle name="40% - Accent3 9 5 2 3 8" xfId="11227"/>
    <cellStyle name="40% - Accent3 9 5 2 3 8 2" xfId="32850"/>
    <cellStyle name="40% - Accent3 9 5 2 3 9" xfId="5964"/>
    <cellStyle name="40% - Accent3 9 5 2 4" xfId="2492"/>
    <cellStyle name="40% - Accent3 9 5 2 4 10" xfId="54388"/>
    <cellStyle name="40% - Accent3 9 5 2 4 2" xfId="4225"/>
    <cellStyle name="40% - Accent3 9 5 2 4 2 2" xfId="14338"/>
    <cellStyle name="40% - Accent3 9 5 2 4 2 2 2" xfId="35950"/>
    <cellStyle name="40% - Accent3 9 5 2 4 2 3" xfId="8774"/>
    <cellStyle name="40% - Accent3 9 5 2 4 2 4" xfId="30416"/>
    <cellStyle name="40% - Accent3 9 5 2 4 3" xfId="16785"/>
    <cellStyle name="40% - Accent3 9 5 2 4 3 2" xfId="38378"/>
    <cellStyle name="40% - Accent3 9 5 2 4 4" xfId="19582"/>
    <cellStyle name="40% - Accent3 9 5 2 4 4 2" xfId="41161"/>
    <cellStyle name="40% - Accent3 9 5 2 4 5" xfId="22367"/>
    <cellStyle name="40% - Accent3 9 5 2 4 5 2" xfId="43944"/>
    <cellStyle name="40% - Accent3 9 5 2 4 6" xfId="25220"/>
    <cellStyle name="40% - Accent3 9 5 2 4 6 2" xfId="46795"/>
    <cellStyle name="40% - Accent3 9 5 2 4 7" xfId="11567"/>
    <cellStyle name="40% - Accent3 9 5 2 4 7 2" xfId="33190"/>
    <cellStyle name="40% - Accent3 9 5 2 4 8" xfId="6304"/>
    <cellStyle name="40% - Accent3 9 5 2 4 9" xfId="28001"/>
    <cellStyle name="40% - Accent3 9 5 2 5" xfId="3683"/>
    <cellStyle name="40% - Accent3 9 5 2 5 2" xfId="9816"/>
    <cellStyle name="40% - Accent3 9 5 2 5 2 2" xfId="15378"/>
    <cellStyle name="40% - Accent3 9 5 2 5 2 2 2" xfId="36990"/>
    <cellStyle name="40% - Accent3 9 5 2 5 2 3" xfId="31456"/>
    <cellStyle name="40% - Accent3 9 5 2 5 3" xfId="17825"/>
    <cellStyle name="40% - Accent3 9 5 2 5 3 2" xfId="39418"/>
    <cellStyle name="40% - Accent3 9 5 2 5 4" xfId="20622"/>
    <cellStyle name="40% - Accent3 9 5 2 5 4 2" xfId="42201"/>
    <cellStyle name="40% - Accent3 9 5 2 5 5" xfId="23407"/>
    <cellStyle name="40% - Accent3 9 5 2 5 5 2" xfId="44984"/>
    <cellStyle name="40% - Accent3 9 5 2 5 6" xfId="26260"/>
    <cellStyle name="40% - Accent3 9 5 2 5 6 2" xfId="47835"/>
    <cellStyle name="40% - Accent3 9 5 2 5 7" xfId="12607"/>
    <cellStyle name="40% - Accent3 9 5 2 5 7 2" xfId="34230"/>
    <cellStyle name="40% - Accent3 9 5 2 5 8" xfId="7398"/>
    <cellStyle name="40% - Accent3 9 5 2 5 9" xfId="29041"/>
    <cellStyle name="40% - Accent3 9 5 2 6" xfId="7739"/>
    <cellStyle name="40% - Accent3 9 5 2 6 2" xfId="18170"/>
    <cellStyle name="40% - Accent3 9 5 2 6 2 2" xfId="39763"/>
    <cellStyle name="40% - Accent3 9 5 2 6 3" xfId="20967"/>
    <cellStyle name="40% - Accent3 9 5 2 6 3 2" xfId="42546"/>
    <cellStyle name="40% - Accent3 9 5 2 6 4" xfId="23752"/>
    <cellStyle name="40% - Accent3 9 5 2 6 4 2" xfId="45329"/>
    <cellStyle name="40% - Accent3 9 5 2 6 5" xfId="26605"/>
    <cellStyle name="40% - Accent3 9 5 2 6 5 2" xfId="48180"/>
    <cellStyle name="40% - Accent3 9 5 2 6 6" xfId="12962"/>
    <cellStyle name="40% - Accent3 9 5 2 6 6 2" xfId="34575"/>
    <cellStyle name="40% - Accent3 9 5 2 6 7" xfId="29381"/>
    <cellStyle name="40% - Accent3 9 5 2 7" xfId="10535"/>
    <cellStyle name="40% - Accent3 9 5 2 7 2" xfId="32160"/>
    <cellStyle name="40% - Accent3 9 5 2 8" xfId="13303"/>
    <cellStyle name="40% - Accent3 9 5 2 8 2" xfId="34915"/>
    <cellStyle name="40% - Accent3 9 5 2 9" xfId="15754"/>
    <cellStyle name="40% - Accent3 9 5 2 9 2" xfId="37348"/>
    <cellStyle name="40% - Accent3 9 5 3" xfId="507"/>
    <cellStyle name="40% - Accent3 9 5 3 10" xfId="18644"/>
    <cellStyle name="40% - Accent3 9 5 3 10 2" xfId="40223"/>
    <cellStyle name="40% - Accent3 9 5 3 11" xfId="21427"/>
    <cellStyle name="40% - Accent3 9 5 3 11 2" xfId="43006"/>
    <cellStyle name="40% - Accent3 9 5 3 12" xfId="24282"/>
    <cellStyle name="40% - Accent3 9 5 3 12 2" xfId="45857"/>
    <cellStyle name="40% - Accent3 9 5 3 13" xfId="10255"/>
    <cellStyle name="40% - Accent3 9 5 3 13 2" xfId="31895"/>
    <cellStyle name="40% - Accent3 9 5 3 14" xfId="5265"/>
    <cellStyle name="40% - Accent3 9 5 3 15" xfId="26965"/>
    <cellStyle name="40% - Accent3 9 5 3 16" xfId="54389"/>
    <cellStyle name="40% - Accent3 9 5 3 2" xfId="3034"/>
    <cellStyle name="40% - Accent3 9 5 3 2 10" xfId="27408"/>
    <cellStyle name="40% - Accent3 9 5 3 2 11" xfId="54390"/>
    <cellStyle name="40% - Accent3 9 5 3 2 2" xfId="4667"/>
    <cellStyle name="40% - Accent3 9 5 3 2 2 2" xfId="9216"/>
    <cellStyle name="40% - Accent3 9 5 3 2 2 2 2" xfId="14780"/>
    <cellStyle name="40% - Accent3 9 5 3 2 2 2 2 2" xfId="36392"/>
    <cellStyle name="40% - Accent3 9 5 3 2 2 2 3" xfId="30858"/>
    <cellStyle name="40% - Accent3 9 5 3 2 2 3" xfId="17227"/>
    <cellStyle name="40% - Accent3 9 5 3 2 2 3 2" xfId="38820"/>
    <cellStyle name="40% - Accent3 9 5 3 2 2 4" xfId="20024"/>
    <cellStyle name="40% - Accent3 9 5 3 2 2 4 2" xfId="41603"/>
    <cellStyle name="40% - Accent3 9 5 3 2 2 5" xfId="22809"/>
    <cellStyle name="40% - Accent3 9 5 3 2 2 5 2" xfId="44386"/>
    <cellStyle name="40% - Accent3 9 5 3 2 2 6" xfId="25662"/>
    <cellStyle name="40% - Accent3 9 5 3 2 2 6 2" xfId="47237"/>
    <cellStyle name="40% - Accent3 9 5 3 2 2 7" xfId="12009"/>
    <cellStyle name="40% - Accent3 9 5 3 2 2 7 2" xfId="33632"/>
    <cellStyle name="40% - Accent3 9 5 3 2 2 8" xfId="6795"/>
    <cellStyle name="40% - Accent3 9 5 3 2 2 9" xfId="28443"/>
    <cellStyle name="40% - Accent3 9 5 3 2 3" xfId="8181"/>
    <cellStyle name="40% - Accent3 9 5 3 2 3 2" xfId="13745"/>
    <cellStyle name="40% - Accent3 9 5 3 2 3 2 2" xfId="35357"/>
    <cellStyle name="40% - Accent3 9 5 3 2 3 3" xfId="29823"/>
    <cellStyle name="40% - Accent3 9 5 3 2 4" xfId="16192"/>
    <cellStyle name="40% - Accent3 9 5 3 2 4 2" xfId="37785"/>
    <cellStyle name="40% - Accent3 9 5 3 2 5" xfId="18989"/>
    <cellStyle name="40% - Accent3 9 5 3 2 5 2" xfId="40568"/>
    <cellStyle name="40% - Accent3 9 5 3 2 6" xfId="21772"/>
    <cellStyle name="40% - Accent3 9 5 3 2 6 2" xfId="43351"/>
    <cellStyle name="40% - Accent3 9 5 3 2 7" xfId="24627"/>
    <cellStyle name="40% - Accent3 9 5 3 2 7 2" xfId="46202"/>
    <cellStyle name="40% - Accent3 9 5 3 2 8" xfId="10974"/>
    <cellStyle name="40% - Accent3 9 5 3 2 8 2" xfId="32597"/>
    <cellStyle name="40% - Accent3 9 5 3 2 9" xfId="5711"/>
    <cellStyle name="40% - Accent3 9 5 3 3" xfId="3412"/>
    <cellStyle name="40% - Accent3 9 5 3 3 10" xfId="27753"/>
    <cellStyle name="40% - Accent3 9 5 3 3 2" xfId="5012"/>
    <cellStyle name="40% - Accent3 9 5 3 3 2 2" xfId="9561"/>
    <cellStyle name="40% - Accent3 9 5 3 3 2 2 2" xfId="15125"/>
    <cellStyle name="40% - Accent3 9 5 3 3 2 2 2 2" xfId="36737"/>
    <cellStyle name="40% - Accent3 9 5 3 3 2 2 3" xfId="31203"/>
    <cellStyle name="40% - Accent3 9 5 3 3 2 3" xfId="17572"/>
    <cellStyle name="40% - Accent3 9 5 3 3 2 3 2" xfId="39165"/>
    <cellStyle name="40% - Accent3 9 5 3 3 2 4" xfId="20369"/>
    <cellStyle name="40% - Accent3 9 5 3 3 2 4 2" xfId="41948"/>
    <cellStyle name="40% - Accent3 9 5 3 3 2 5" xfId="23154"/>
    <cellStyle name="40% - Accent3 9 5 3 3 2 5 2" xfId="44731"/>
    <cellStyle name="40% - Accent3 9 5 3 3 2 6" xfId="26007"/>
    <cellStyle name="40% - Accent3 9 5 3 3 2 6 2" xfId="47582"/>
    <cellStyle name="40% - Accent3 9 5 3 3 2 7" xfId="12354"/>
    <cellStyle name="40% - Accent3 9 5 3 3 2 7 2" xfId="33977"/>
    <cellStyle name="40% - Accent3 9 5 3 3 2 8" xfId="7142"/>
    <cellStyle name="40% - Accent3 9 5 3 3 2 9" xfId="28788"/>
    <cellStyle name="40% - Accent3 9 5 3 3 3" xfId="8526"/>
    <cellStyle name="40% - Accent3 9 5 3 3 3 2" xfId="14090"/>
    <cellStyle name="40% - Accent3 9 5 3 3 3 2 2" xfId="35702"/>
    <cellStyle name="40% - Accent3 9 5 3 3 3 3" xfId="30168"/>
    <cellStyle name="40% - Accent3 9 5 3 3 4" xfId="16537"/>
    <cellStyle name="40% - Accent3 9 5 3 3 4 2" xfId="38130"/>
    <cellStyle name="40% - Accent3 9 5 3 3 5" xfId="19334"/>
    <cellStyle name="40% - Accent3 9 5 3 3 5 2" xfId="40913"/>
    <cellStyle name="40% - Accent3 9 5 3 3 6" xfId="22119"/>
    <cellStyle name="40% - Accent3 9 5 3 3 6 2" xfId="43696"/>
    <cellStyle name="40% - Accent3 9 5 3 3 7" xfId="24972"/>
    <cellStyle name="40% - Accent3 9 5 3 3 7 2" xfId="46547"/>
    <cellStyle name="40% - Accent3 9 5 3 3 8" xfId="11319"/>
    <cellStyle name="40% - Accent3 9 5 3 3 8 2" xfId="32942"/>
    <cellStyle name="40% - Accent3 9 5 3 3 9" xfId="6056"/>
    <cellStyle name="40% - Accent3 9 5 3 4" xfId="2493"/>
    <cellStyle name="40% - Accent3 9 5 3 4 2" xfId="4226"/>
    <cellStyle name="40% - Accent3 9 5 3 4 2 2" xfId="14339"/>
    <cellStyle name="40% - Accent3 9 5 3 4 2 2 2" xfId="35951"/>
    <cellStyle name="40% - Accent3 9 5 3 4 2 3" xfId="8775"/>
    <cellStyle name="40% - Accent3 9 5 3 4 2 4" xfId="30417"/>
    <cellStyle name="40% - Accent3 9 5 3 4 3" xfId="16786"/>
    <cellStyle name="40% - Accent3 9 5 3 4 3 2" xfId="38379"/>
    <cellStyle name="40% - Accent3 9 5 3 4 4" xfId="19583"/>
    <cellStyle name="40% - Accent3 9 5 3 4 4 2" xfId="41162"/>
    <cellStyle name="40% - Accent3 9 5 3 4 5" xfId="22368"/>
    <cellStyle name="40% - Accent3 9 5 3 4 5 2" xfId="43945"/>
    <cellStyle name="40% - Accent3 9 5 3 4 6" xfId="25221"/>
    <cellStyle name="40% - Accent3 9 5 3 4 6 2" xfId="46796"/>
    <cellStyle name="40% - Accent3 9 5 3 4 7" xfId="11568"/>
    <cellStyle name="40% - Accent3 9 5 3 4 7 2" xfId="33191"/>
    <cellStyle name="40% - Accent3 9 5 3 4 8" xfId="6305"/>
    <cellStyle name="40% - Accent3 9 5 3 4 9" xfId="28002"/>
    <cellStyle name="40% - Accent3 9 5 3 5" xfId="3684"/>
    <cellStyle name="40% - Accent3 9 5 3 5 2" xfId="9908"/>
    <cellStyle name="40% - Accent3 9 5 3 5 2 2" xfId="15470"/>
    <cellStyle name="40% - Accent3 9 5 3 5 2 2 2" xfId="37082"/>
    <cellStyle name="40% - Accent3 9 5 3 5 2 3" xfId="31548"/>
    <cellStyle name="40% - Accent3 9 5 3 5 3" xfId="17917"/>
    <cellStyle name="40% - Accent3 9 5 3 5 3 2" xfId="39510"/>
    <cellStyle name="40% - Accent3 9 5 3 5 4" xfId="20714"/>
    <cellStyle name="40% - Accent3 9 5 3 5 4 2" xfId="42293"/>
    <cellStyle name="40% - Accent3 9 5 3 5 5" xfId="23499"/>
    <cellStyle name="40% - Accent3 9 5 3 5 5 2" xfId="45076"/>
    <cellStyle name="40% - Accent3 9 5 3 5 6" xfId="26352"/>
    <cellStyle name="40% - Accent3 9 5 3 5 6 2" xfId="47927"/>
    <cellStyle name="40% - Accent3 9 5 3 5 7" xfId="12699"/>
    <cellStyle name="40% - Accent3 9 5 3 5 7 2" xfId="34322"/>
    <cellStyle name="40% - Accent3 9 5 3 5 8" xfId="7490"/>
    <cellStyle name="40% - Accent3 9 5 3 5 9" xfId="29133"/>
    <cellStyle name="40% - Accent3 9 5 3 6" xfId="7740"/>
    <cellStyle name="40% - Accent3 9 5 3 6 2" xfId="18262"/>
    <cellStyle name="40% - Accent3 9 5 3 6 2 2" xfId="39855"/>
    <cellStyle name="40% - Accent3 9 5 3 6 3" xfId="21059"/>
    <cellStyle name="40% - Accent3 9 5 3 6 3 2" xfId="42638"/>
    <cellStyle name="40% - Accent3 9 5 3 6 4" xfId="23844"/>
    <cellStyle name="40% - Accent3 9 5 3 6 4 2" xfId="45421"/>
    <cellStyle name="40% - Accent3 9 5 3 6 5" xfId="26697"/>
    <cellStyle name="40% - Accent3 9 5 3 6 5 2" xfId="48272"/>
    <cellStyle name="40% - Accent3 9 5 3 6 6" xfId="13054"/>
    <cellStyle name="40% - Accent3 9 5 3 6 6 2" xfId="34667"/>
    <cellStyle name="40% - Accent3 9 5 3 6 7" xfId="29382"/>
    <cellStyle name="40% - Accent3 9 5 3 7" xfId="10627"/>
    <cellStyle name="40% - Accent3 9 5 3 7 2" xfId="32252"/>
    <cellStyle name="40% - Accent3 9 5 3 8" xfId="13304"/>
    <cellStyle name="40% - Accent3 9 5 3 8 2" xfId="34916"/>
    <cellStyle name="40% - Accent3 9 5 3 9" xfId="15846"/>
    <cellStyle name="40% - Accent3 9 5 3 9 2" xfId="37440"/>
    <cellStyle name="40% - Accent3 9 5 4" xfId="2804"/>
    <cellStyle name="40% - Accent3 9 5 4 10" xfId="27178"/>
    <cellStyle name="40% - Accent3 9 5 4 11" xfId="54391"/>
    <cellStyle name="40% - Accent3 9 5 4 2" xfId="4437"/>
    <cellStyle name="40% - Accent3 9 5 4 2 10" xfId="54392"/>
    <cellStyle name="40% - Accent3 9 5 4 2 2" xfId="8986"/>
    <cellStyle name="40% - Accent3 9 5 4 2 2 2" xfId="14550"/>
    <cellStyle name="40% - Accent3 9 5 4 2 2 2 2" xfId="36162"/>
    <cellStyle name="40% - Accent3 9 5 4 2 2 3" xfId="30628"/>
    <cellStyle name="40% - Accent3 9 5 4 2 3" xfId="16997"/>
    <cellStyle name="40% - Accent3 9 5 4 2 3 2" xfId="38590"/>
    <cellStyle name="40% - Accent3 9 5 4 2 4" xfId="19794"/>
    <cellStyle name="40% - Accent3 9 5 4 2 4 2" xfId="41373"/>
    <cellStyle name="40% - Accent3 9 5 4 2 5" xfId="22579"/>
    <cellStyle name="40% - Accent3 9 5 4 2 5 2" xfId="44156"/>
    <cellStyle name="40% - Accent3 9 5 4 2 6" xfId="25432"/>
    <cellStyle name="40% - Accent3 9 5 4 2 6 2" xfId="47007"/>
    <cellStyle name="40% - Accent3 9 5 4 2 7" xfId="11779"/>
    <cellStyle name="40% - Accent3 9 5 4 2 7 2" xfId="33402"/>
    <cellStyle name="40% - Accent3 9 5 4 2 8" xfId="6565"/>
    <cellStyle name="40% - Accent3 9 5 4 2 9" xfId="28213"/>
    <cellStyle name="40% - Accent3 9 5 4 3" xfId="7951"/>
    <cellStyle name="40% - Accent3 9 5 4 3 2" xfId="13515"/>
    <cellStyle name="40% - Accent3 9 5 4 3 2 2" xfId="35127"/>
    <cellStyle name="40% - Accent3 9 5 4 3 3" xfId="29593"/>
    <cellStyle name="40% - Accent3 9 5 4 4" xfId="15962"/>
    <cellStyle name="40% - Accent3 9 5 4 4 2" xfId="37555"/>
    <cellStyle name="40% - Accent3 9 5 4 5" xfId="18759"/>
    <cellStyle name="40% - Accent3 9 5 4 5 2" xfId="40338"/>
    <cellStyle name="40% - Accent3 9 5 4 6" xfId="21542"/>
    <cellStyle name="40% - Accent3 9 5 4 6 2" xfId="43121"/>
    <cellStyle name="40% - Accent3 9 5 4 7" xfId="24397"/>
    <cellStyle name="40% - Accent3 9 5 4 7 2" xfId="45972"/>
    <cellStyle name="40% - Accent3 9 5 4 8" xfId="10744"/>
    <cellStyle name="40% - Accent3 9 5 4 8 2" xfId="32367"/>
    <cellStyle name="40% - Accent3 9 5 4 9" xfId="5481"/>
    <cellStyle name="40% - Accent3 9 5 5" xfId="3162"/>
    <cellStyle name="40% - Accent3 9 5 5 10" xfId="27523"/>
    <cellStyle name="40% - Accent3 9 5 5 11" xfId="54393"/>
    <cellStyle name="40% - Accent3 9 5 5 2" xfId="4782"/>
    <cellStyle name="40% - Accent3 9 5 5 2 2" xfId="9331"/>
    <cellStyle name="40% - Accent3 9 5 5 2 2 2" xfId="14895"/>
    <cellStyle name="40% - Accent3 9 5 5 2 2 2 2" xfId="36507"/>
    <cellStyle name="40% - Accent3 9 5 5 2 2 3" xfId="30973"/>
    <cellStyle name="40% - Accent3 9 5 5 2 3" xfId="17342"/>
    <cellStyle name="40% - Accent3 9 5 5 2 3 2" xfId="38935"/>
    <cellStyle name="40% - Accent3 9 5 5 2 4" xfId="20139"/>
    <cellStyle name="40% - Accent3 9 5 5 2 4 2" xfId="41718"/>
    <cellStyle name="40% - Accent3 9 5 5 2 5" xfId="22924"/>
    <cellStyle name="40% - Accent3 9 5 5 2 5 2" xfId="44501"/>
    <cellStyle name="40% - Accent3 9 5 5 2 6" xfId="25777"/>
    <cellStyle name="40% - Accent3 9 5 5 2 6 2" xfId="47352"/>
    <cellStyle name="40% - Accent3 9 5 5 2 7" xfId="12124"/>
    <cellStyle name="40% - Accent3 9 5 5 2 7 2" xfId="33747"/>
    <cellStyle name="40% - Accent3 9 5 5 2 8" xfId="6912"/>
    <cellStyle name="40% - Accent3 9 5 5 2 9" xfId="28558"/>
    <cellStyle name="40% - Accent3 9 5 5 3" xfId="8296"/>
    <cellStyle name="40% - Accent3 9 5 5 3 2" xfId="13860"/>
    <cellStyle name="40% - Accent3 9 5 5 3 2 2" xfId="35472"/>
    <cellStyle name="40% - Accent3 9 5 5 3 3" xfId="29938"/>
    <cellStyle name="40% - Accent3 9 5 5 4" xfId="16307"/>
    <cellStyle name="40% - Accent3 9 5 5 4 2" xfId="37900"/>
    <cellStyle name="40% - Accent3 9 5 5 5" xfId="19104"/>
    <cellStyle name="40% - Accent3 9 5 5 5 2" xfId="40683"/>
    <cellStyle name="40% - Accent3 9 5 5 6" xfId="21889"/>
    <cellStyle name="40% - Accent3 9 5 5 6 2" xfId="43466"/>
    <cellStyle name="40% - Accent3 9 5 5 7" xfId="24742"/>
    <cellStyle name="40% - Accent3 9 5 5 7 2" xfId="46317"/>
    <cellStyle name="40% - Accent3 9 5 5 8" xfId="11089"/>
    <cellStyle name="40% - Accent3 9 5 5 8 2" xfId="32712"/>
    <cellStyle name="40% - Accent3 9 5 5 9" xfId="5826"/>
    <cellStyle name="40% - Accent3 9 5 6" xfId="2491"/>
    <cellStyle name="40% - Accent3 9 5 6 2" xfId="4224"/>
    <cellStyle name="40% - Accent3 9 5 6 2 2" xfId="14337"/>
    <cellStyle name="40% - Accent3 9 5 6 2 2 2" xfId="35949"/>
    <cellStyle name="40% - Accent3 9 5 6 2 3" xfId="8773"/>
    <cellStyle name="40% - Accent3 9 5 6 2 4" xfId="30415"/>
    <cellStyle name="40% - Accent3 9 5 6 3" xfId="16784"/>
    <cellStyle name="40% - Accent3 9 5 6 3 2" xfId="38377"/>
    <cellStyle name="40% - Accent3 9 5 6 4" xfId="19581"/>
    <cellStyle name="40% - Accent3 9 5 6 4 2" xfId="41160"/>
    <cellStyle name="40% - Accent3 9 5 6 5" xfId="22366"/>
    <cellStyle name="40% - Accent3 9 5 6 5 2" xfId="43943"/>
    <cellStyle name="40% - Accent3 9 5 6 6" xfId="25219"/>
    <cellStyle name="40% - Accent3 9 5 6 6 2" xfId="46794"/>
    <cellStyle name="40% - Accent3 9 5 6 7" xfId="11566"/>
    <cellStyle name="40% - Accent3 9 5 6 7 2" xfId="33189"/>
    <cellStyle name="40% - Accent3 9 5 6 8" xfId="6303"/>
    <cellStyle name="40% - Accent3 9 5 6 9" xfId="28000"/>
    <cellStyle name="40% - Accent3 9 5 7" xfId="3682"/>
    <cellStyle name="40% - Accent3 9 5 7 2" xfId="9678"/>
    <cellStyle name="40% - Accent3 9 5 7 2 2" xfId="15240"/>
    <cellStyle name="40% - Accent3 9 5 7 2 2 2" xfId="36852"/>
    <cellStyle name="40% - Accent3 9 5 7 2 3" xfId="31318"/>
    <cellStyle name="40% - Accent3 9 5 7 3" xfId="17687"/>
    <cellStyle name="40% - Accent3 9 5 7 3 2" xfId="39280"/>
    <cellStyle name="40% - Accent3 9 5 7 4" xfId="20484"/>
    <cellStyle name="40% - Accent3 9 5 7 4 2" xfId="42063"/>
    <cellStyle name="40% - Accent3 9 5 7 5" xfId="23269"/>
    <cellStyle name="40% - Accent3 9 5 7 5 2" xfId="44846"/>
    <cellStyle name="40% - Accent3 9 5 7 6" xfId="26122"/>
    <cellStyle name="40% - Accent3 9 5 7 6 2" xfId="47697"/>
    <cellStyle name="40% - Accent3 9 5 7 7" xfId="12469"/>
    <cellStyle name="40% - Accent3 9 5 7 7 2" xfId="34092"/>
    <cellStyle name="40% - Accent3 9 5 7 8" xfId="7260"/>
    <cellStyle name="40% - Accent3 9 5 7 9" xfId="28903"/>
    <cellStyle name="40% - Accent3 9 5 8" xfId="7738"/>
    <cellStyle name="40% - Accent3 9 5 8 2" xfId="18032"/>
    <cellStyle name="40% - Accent3 9 5 8 2 2" xfId="39625"/>
    <cellStyle name="40% - Accent3 9 5 8 3" xfId="20829"/>
    <cellStyle name="40% - Accent3 9 5 8 3 2" xfId="42408"/>
    <cellStyle name="40% - Accent3 9 5 8 4" xfId="23614"/>
    <cellStyle name="40% - Accent3 9 5 8 4 2" xfId="45191"/>
    <cellStyle name="40% - Accent3 9 5 8 5" xfId="26467"/>
    <cellStyle name="40% - Accent3 9 5 8 5 2" xfId="48042"/>
    <cellStyle name="40% - Accent3 9 5 8 6" xfId="12824"/>
    <cellStyle name="40% - Accent3 9 5 8 6 2" xfId="34437"/>
    <cellStyle name="40% - Accent3 9 5 8 7" xfId="29380"/>
    <cellStyle name="40% - Accent3 9 5 9" xfId="10397"/>
    <cellStyle name="40% - Accent3 9 5 9 2" xfId="32022"/>
    <cellStyle name="40% - Accent3 9 6" xfId="54394"/>
    <cellStyle name="40% - Accent3 9 6 2" xfId="54395"/>
    <cellStyle name="40% - Accent3 9 6 2 2" xfId="54396"/>
    <cellStyle name="40% - Accent3 9 6 3" xfId="54397"/>
    <cellStyle name="40% - Accent3 9 6 3 2" xfId="54398"/>
    <cellStyle name="40% - Accent3 9 6 4" xfId="54399"/>
    <cellStyle name="40% - Accent3 9 7" xfId="54400"/>
    <cellStyle name="40% - Accent3 9 7 2" xfId="54401"/>
    <cellStyle name="40% - Accent3 9 8" xfId="54402"/>
    <cellStyle name="40% - Accent3 9 8 2" xfId="54403"/>
    <cellStyle name="40% - Accent3 9 9" xfId="54404"/>
    <cellStyle name="40% - Accent3 9 9 2" xfId="54405"/>
    <cellStyle name="40% - Accent4" xfId="508" builtinId="43" customBuiltin="1"/>
    <cellStyle name="40% - Accent4 10" xfId="509"/>
    <cellStyle name="40% - Accent4 10 10" xfId="54406"/>
    <cellStyle name="40% - Accent4 10 2" xfId="54407"/>
    <cellStyle name="40% - Accent4 10 2 2" xfId="54408"/>
    <cellStyle name="40% - Accent4 10 2 2 2" xfId="54409"/>
    <cellStyle name="40% - Accent4 10 2 2 2 2" xfId="54410"/>
    <cellStyle name="40% - Accent4 10 2 2 2 2 2" xfId="54411"/>
    <cellStyle name="40% - Accent4 10 2 2 2 2 2 2" xfId="54412"/>
    <cellStyle name="40% - Accent4 10 2 2 2 2 3" xfId="54413"/>
    <cellStyle name="40% - Accent4 10 2 2 2 2 3 2" xfId="54414"/>
    <cellStyle name="40% - Accent4 10 2 2 2 2 4" xfId="54415"/>
    <cellStyle name="40% - Accent4 10 2 2 2 3" xfId="54416"/>
    <cellStyle name="40% - Accent4 10 2 2 2 3 2" xfId="54417"/>
    <cellStyle name="40% - Accent4 10 2 2 2 4" xfId="54418"/>
    <cellStyle name="40% - Accent4 10 2 2 2 4 2" xfId="54419"/>
    <cellStyle name="40% - Accent4 10 2 2 2 5" xfId="54420"/>
    <cellStyle name="40% - Accent4 10 2 2 3" xfId="54421"/>
    <cellStyle name="40% - Accent4 10 2 2 3 2" xfId="54422"/>
    <cellStyle name="40% - Accent4 10 2 2 3 2 2" xfId="54423"/>
    <cellStyle name="40% - Accent4 10 2 2 3 3" xfId="54424"/>
    <cellStyle name="40% - Accent4 10 2 2 3 3 2" xfId="54425"/>
    <cellStyle name="40% - Accent4 10 2 2 3 4" xfId="54426"/>
    <cellStyle name="40% - Accent4 10 2 2 4" xfId="54427"/>
    <cellStyle name="40% - Accent4 10 2 2 4 2" xfId="54428"/>
    <cellStyle name="40% - Accent4 10 2 2 5" xfId="54429"/>
    <cellStyle name="40% - Accent4 10 2 2 5 2" xfId="54430"/>
    <cellStyle name="40% - Accent4 10 2 2 6" xfId="54431"/>
    <cellStyle name="40% - Accent4 10 2 3" xfId="54432"/>
    <cellStyle name="40% - Accent4 10 2 3 2" xfId="54433"/>
    <cellStyle name="40% - Accent4 10 2 3 2 2" xfId="54434"/>
    <cellStyle name="40% - Accent4 10 2 3 2 2 2" xfId="54435"/>
    <cellStyle name="40% - Accent4 10 2 3 2 3" xfId="54436"/>
    <cellStyle name="40% - Accent4 10 2 3 2 3 2" xfId="54437"/>
    <cellStyle name="40% - Accent4 10 2 3 2 4" xfId="54438"/>
    <cellStyle name="40% - Accent4 10 2 3 3" xfId="54439"/>
    <cellStyle name="40% - Accent4 10 2 3 3 2" xfId="54440"/>
    <cellStyle name="40% - Accent4 10 2 3 4" xfId="54441"/>
    <cellStyle name="40% - Accent4 10 2 3 4 2" xfId="54442"/>
    <cellStyle name="40% - Accent4 10 2 3 5" xfId="54443"/>
    <cellStyle name="40% - Accent4 10 2 4" xfId="54444"/>
    <cellStyle name="40% - Accent4 10 2 4 2" xfId="54445"/>
    <cellStyle name="40% - Accent4 10 2 4 2 2" xfId="54446"/>
    <cellStyle name="40% - Accent4 10 2 4 3" xfId="54447"/>
    <cellStyle name="40% - Accent4 10 2 4 3 2" xfId="54448"/>
    <cellStyle name="40% - Accent4 10 2 4 4" xfId="54449"/>
    <cellStyle name="40% - Accent4 10 2 5" xfId="54450"/>
    <cellStyle name="40% - Accent4 10 2 5 2" xfId="54451"/>
    <cellStyle name="40% - Accent4 10 2 6" xfId="54452"/>
    <cellStyle name="40% - Accent4 10 2 6 2" xfId="54453"/>
    <cellStyle name="40% - Accent4 10 2 7" xfId="54454"/>
    <cellStyle name="40% - Accent4 10 3" xfId="54455"/>
    <cellStyle name="40% - Accent4 10 3 2" xfId="54456"/>
    <cellStyle name="40% - Accent4 10 3 2 2" xfId="54457"/>
    <cellStyle name="40% - Accent4 10 3 2 2 2" xfId="54458"/>
    <cellStyle name="40% - Accent4 10 3 2 2 2 2" xfId="54459"/>
    <cellStyle name="40% - Accent4 10 3 2 2 3" xfId="54460"/>
    <cellStyle name="40% - Accent4 10 3 2 2 3 2" xfId="54461"/>
    <cellStyle name="40% - Accent4 10 3 2 2 4" xfId="54462"/>
    <cellStyle name="40% - Accent4 10 3 2 3" xfId="54463"/>
    <cellStyle name="40% - Accent4 10 3 2 3 2" xfId="54464"/>
    <cellStyle name="40% - Accent4 10 3 2 4" xfId="54465"/>
    <cellStyle name="40% - Accent4 10 3 2 4 2" xfId="54466"/>
    <cellStyle name="40% - Accent4 10 3 2 5" xfId="54467"/>
    <cellStyle name="40% - Accent4 10 3 3" xfId="54468"/>
    <cellStyle name="40% - Accent4 10 3 3 2" xfId="54469"/>
    <cellStyle name="40% - Accent4 10 3 3 2 2" xfId="54470"/>
    <cellStyle name="40% - Accent4 10 3 3 3" xfId="54471"/>
    <cellStyle name="40% - Accent4 10 3 3 3 2" xfId="54472"/>
    <cellStyle name="40% - Accent4 10 3 3 4" xfId="54473"/>
    <cellStyle name="40% - Accent4 10 3 4" xfId="54474"/>
    <cellStyle name="40% - Accent4 10 3 4 2" xfId="54475"/>
    <cellStyle name="40% - Accent4 10 3 5" xfId="54476"/>
    <cellStyle name="40% - Accent4 10 3 5 2" xfId="54477"/>
    <cellStyle name="40% - Accent4 10 3 6" xfId="54478"/>
    <cellStyle name="40% - Accent4 10 4" xfId="54479"/>
    <cellStyle name="40% - Accent4 10 4 2" xfId="54480"/>
    <cellStyle name="40% - Accent4 10 4 2 2" xfId="54481"/>
    <cellStyle name="40% - Accent4 10 4 2 2 2" xfId="54482"/>
    <cellStyle name="40% - Accent4 10 4 2 3" xfId="54483"/>
    <cellStyle name="40% - Accent4 10 4 2 3 2" xfId="54484"/>
    <cellStyle name="40% - Accent4 10 4 2 4" xfId="54485"/>
    <cellStyle name="40% - Accent4 10 4 3" xfId="54486"/>
    <cellStyle name="40% - Accent4 10 4 3 2" xfId="54487"/>
    <cellStyle name="40% - Accent4 10 4 4" xfId="54488"/>
    <cellStyle name="40% - Accent4 10 4 4 2" xfId="54489"/>
    <cellStyle name="40% - Accent4 10 4 5" xfId="54490"/>
    <cellStyle name="40% - Accent4 10 5" xfId="54491"/>
    <cellStyle name="40% - Accent4 10 5 2" xfId="54492"/>
    <cellStyle name="40% - Accent4 10 5 2 2" xfId="54493"/>
    <cellStyle name="40% - Accent4 10 5 3" xfId="54494"/>
    <cellStyle name="40% - Accent4 10 5 3 2" xfId="54495"/>
    <cellStyle name="40% - Accent4 10 5 4" xfId="54496"/>
    <cellStyle name="40% - Accent4 10 6" xfId="54497"/>
    <cellStyle name="40% - Accent4 10 6 2" xfId="54498"/>
    <cellStyle name="40% - Accent4 10 7" xfId="54499"/>
    <cellStyle name="40% - Accent4 10 7 2" xfId="54500"/>
    <cellStyle name="40% - Accent4 10 8" xfId="54501"/>
    <cellStyle name="40% - Accent4 10 8 2" xfId="54502"/>
    <cellStyle name="40% - Accent4 10 9" xfId="54503"/>
    <cellStyle name="40% - Accent4 11" xfId="510"/>
    <cellStyle name="40% - Accent4 11 10" xfId="54504"/>
    <cellStyle name="40% - Accent4 11 2" xfId="54505"/>
    <cellStyle name="40% - Accent4 11 2 2" xfId="54506"/>
    <cellStyle name="40% - Accent4 11 2 2 2" xfId="54507"/>
    <cellStyle name="40% - Accent4 11 2 2 2 2" xfId="54508"/>
    <cellStyle name="40% - Accent4 11 2 2 2 2 2" xfId="54509"/>
    <cellStyle name="40% - Accent4 11 2 2 2 2 2 2" xfId="54510"/>
    <cellStyle name="40% - Accent4 11 2 2 2 2 3" xfId="54511"/>
    <cellStyle name="40% - Accent4 11 2 2 2 2 3 2" xfId="54512"/>
    <cellStyle name="40% - Accent4 11 2 2 2 2 4" xfId="54513"/>
    <cellStyle name="40% - Accent4 11 2 2 2 3" xfId="54514"/>
    <cellStyle name="40% - Accent4 11 2 2 2 3 2" xfId="54515"/>
    <cellStyle name="40% - Accent4 11 2 2 2 4" xfId="54516"/>
    <cellStyle name="40% - Accent4 11 2 2 2 4 2" xfId="54517"/>
    <cellStyle name="40% - Accent4 11 2 2 2 5" xfId="54518"/>
    <cellStyle name="40% - Accent4 11 2 2 3" xfId="54519"/>
    <cellStyle name="40% - Accent4 11 2 2 3 2" xfId="54520"/>
    <cellStyle name="40% - Accent4 11 2 2 3 2 2" xfId="54521"/>
    <cellStyle name="40% - Accent4 11 2 2 3 3" xfId="54522"/>
    <cellStyle name="40% - Accent4 11 2 2 3 3 2" xfId="54523"/>
    <cellStyle name="40% - Accent4 11 2 2 3 4" xfId="54524"/>
    <cellStyle name="40% - Accent4 11 2 2 4" xfId="54525"/>
    <cellStyle name="40% - Accent4 11 2 2 4 2" xfId="54526"/>
    <cellStyle name="40% - Accent4 11 2 2 5" xfId="54527"/>
    <cellStyle name="40% - Accent4 11 2 2 5 2" xfId="54528"/>
    <cellStyle name="40% - Accent4 11 2 2 6" xfId="54529"/>
    <cellStyle name="40% - Accent4 11 2 3" xfId="54530"/>
    <cellStyle name="40% - Accent4 11 2 3 2" xfId="54531"/>
    <cellStyle name="40% - Accent4 11 2 3 2 2" xfId="54532"/>
    <cellStyle name="40% - Accent4 11 2 3 2 2 2" xfId="54533"/>
    <cellStyle name="40% - Accent4 11 2 3 2 3" xfId="54534"/>
    <cellStyle name="40% - Accent4 11 2 3 2 3 2" xfId="54535"/>
    <cellStyle name="40% - Accent4 11 2 3 2 4" xfId="54536"/>
    <cellStyle name="40% - Accent4 11 2 3 3" xfId="54537"/>
    <cellStyle name="40% - Accent4 11 2 3 3 2" xfId="54538"/>
    <cellStyle name="40% - Accent4 11 2 3 4" xfId="54539"/>
    <cellStyle name="40% - Accent4 11 2 3 4 2" xfId="54540"/>
    <cellStyle name="40% - Accent4 11 2 3 5" xfId="54541"/>
    <cellStyle name="40% - Accent4 11 2 4" xfId="54542"/>
    <cellStyle name="40% - Accent4 11 2 4 2" xfId="54543"/>
    <cellStyle name="40% - Accent4 11 2 4 2 2" xfId="54544"/>
    <cellStyle name="40% - Accent4 11 2 4 3" xfId="54545"/>
    <cellStyle name="40% - Accent4 11 2 4 3 2" xfId="54546"/>
    <cellStyle name="40% - Accent4 11 2 4 4" xfId="54547"/>
    <cellStyle name="40% - Accent4 11 2 5" xfId="54548"/>
    <cellStyle name="40% - Accent4 11 2 5 2" xfId="54549"/>
    <cellStyle name="40% - Accent4 11 2 6" xfId="54550"/>
    <cellStyle name="40% - Accent4 11 2 6 2" xfId="54551"/>
    <cellStyle name="40% - Accent4 11 2 7" xfId="54552"/>
    <cellStyle name="40% - Accent4 11 3" xfId="54553"/>
    <cellStyle name="40% - Accent4 11 3 2" xfId="54554"/>
    <cellStyle name="40% - Accent4 11 3 2 2" xfId="54555"/>
    <cellStyle name="40% - Accent4 11 3 2 2 2" xfId="54556"/>
    <cellStyle name="40% - Accent4 11 3 2 2 2 2" xfId="54557"/>
    <cellStyle name="40% - Accent4 11 3 2 2 3" xfId="54558"/>
    <cellStyle name="40% - Accent4 11 3 2 2 3 2" xfId="54559"/>
    <cellStyle name="40% - Accent4 11 3 2 2 4" xfId="54560"/>
    <cellStyle name="40% - Accent4 11 3 2 3" xfId="54561"/>
    <cellStyle name="40% - Accent4 11 3 2 3 2" xfId="54562"/>
    <cellStyle name="40% - Accent4 11 3 2 4" xfId="54563"/>
    <cellStyle name="40% - Accent4 11 3 2 4 2" xfId="54564"/>
    <cellStyle name="40% - Accent4 11 3 2 5" xfId="54565"/>
    <cellStyle name="40% - Accent4 11 3 3" xfId="54566"/>
    <cellStyle name="40% - Accent4 11 3 3 2" xfId="54567"/>
    <cellStyle name="40% - Accent4 11 3 3 2 2" xfId="54568"/>
    <cellStyle name="40% - Accent4 11 3 3 3" xfId="54569"/>
    <cellStyle name="40% - Accent4 11 3 3 3 2" xfId="54570"/>
    <cellStyle name="40% - Accent4 11 3 3 4" xfId="54571"/>
    <cellStyle name="40% - Accent4 11 3 4" xfId="54572"/>
    <cellStyle name="40% - Accent4 11 3 4 2" xfId="54573"/>
    <cellStyle name="40% - Accent4 11 3 5" xfId="54574"/>
    <cellStyle name="40% - Accent4 11 3 5 2" xfId="54575"/>
    <cellStyle name="40% - Accent4 11 3 6" xfId="54576"/>
    <cellStyle name="40% - Accent4 11 4" xfId="54577"/>
    <cellStyle name="40% - Accent4 11 4 2" xfId="54578"/>
    <cellStyle name="40% - Accent4 11 4 2 2" xfId="54579"/>
    <cellStyle name="40% - Accent4 11 4 2 2 2" xfId="54580"/>
    <cellStyle name="40% - Accent4 11 4 2 3" xfId="54581"/>
    <cellStyle name="40% - Accent4 11 4 2 3 2" xfId="54582"/>
    <cellStyle name="40% - Accent4 11 4 2 4" xfId="54583"/>
    <cellStyle name="40% - Accent4 11 4 3" xfId="54584"/>
    <cellStyle name="40% - Accent4 11 4 3 2" xfId="54585"/>
    <cellStyle name="40% - Accent4 11 4 4" xfId="54586"/>
    <cellStyle name="40% - Accent4 11 4 4 2" xfId="54587"/>
    <cellStyle name="40% - Accent4 11 4 5" xfId="54588"/>
    <cellStyle name="40% - Accent4 11 5" xfId="54589"/>
    <cellStyle name="40% - Accent4 11 5 2" xfId="54590"/>
    <cellStyle name="40% - Accent4 11 5 2 2" xfId="54591"/>
    <cellStyle name="40% - Accent4 11 5 3" xfId="54592"/>
    <cellStyle name="40% - Accent4 11 5 3 2" xfId="54593"/>
    <cellStyle name="40% - Accent4 11 5 4" xfId="54594"/>
    <cellStyle name="40% - Accent4 11 6" xfId="54595"/>
    <cellStyle name="40% - Accent4 11 6 2" xfId="54596"/>
    <cellStyle name="40% - Accent4 11 7" xfId="54597"/>
    <cellStyle name="40% - Accent4 11 7 2" xfId="54598"/>
    <cellStyle name="40% - Accent4 11 8" xfId="54599"/>
    <cellStyle name="40% - Accent4 11 8 2" xfId="54600"/>
    <cellStyle name="40% - Accent4 11 9" xfId="54601"/>
    <cellStyle name="40% - Accent4 12" xfId="511"/>
    <cellStyle name="40% - Accent4 12 2" xfId="54603"/>
    <cellStyle name="40% - Accent4 12 2 2" xfId="54604"/>
    <cellStyle name="40% - Accent4 12 2 2 2" xfId="54605"/>
    <cellStyle name="40% - Accent4 12 2 2 2 2" xfId="54606"/>
    <cellStyle name="40% - Accent4 12 2 2 2 2 2" xfId="54607"/>
    <cellStyle name="40% - Accent4 12 2 2 2 3" xfId="54608"/>
    <cellStyle name="40% - Accent4 12 2 2 2 3 2" xfId="54609"/>
    <cellStyle name="40% - Accent4 12 2 2 2 4" xfId="54610"/>
    <cellStyle name="40% - Accent4 12 2 2 3" xfId="54611"/>
    <cellStyle name="40% - Accent4 12 2 2 3 2" xfId="54612"/>
    <cellStyle name="40% - Accent4 12 2 2 4" xfId="54613"/>
    <cellStyle name="40% - Accent4 12 2 2 4 2" xfId="54614"/>
    <cellStyle name="40% - Accent4 12 2 2 5" xfId="54615"/>
    <cellStyle name="40% - Accent4 12 2 3" xfId="54616"/>
    <cellStyle name="40% - Accent4 12 2 3 2" xfId="54617"/>
    <cellStyle name="40% - Accent4 12 2 3 2 2" xfId="54618"/>
    <cellStyle name="40% - Accent4 12 2 3 3" xfId="54619"/>
    <cellStyle name="40% - Accent4 12 2 3 3 2" xfId="54620"/>
    <cellStyle name="40% - Accent4 12 2 3 4" xfId="54621"/>
    <cellStyle name="40% - Accent4 12 2 4" xfId="54622"/>
    <cellStyle name="40% - Accent4 12 2 4 2" xfId="54623"/>
    <cellStyle name="40% - Accent4 12 2 5" xfId="54624"/>
    <cellStyle name="40% - Accent4 12 2 5 2" xfId="54625"/>
    <cellStyle name="40% - Accent4 12 2 6" xfId="54626"/>
    <cellStyle name="40% - Accent4 12 3" xfId="54627"/>
    <cellStyle name="40% - Accent4 12 3 2" xfId="54628"/>
    <cellStyle name="40% - Accent4 12 3 2 2" xfId="54629"/>
    <cellStyle name="40% - Accent4 12 3 2 2 2" xfId="54630"/>
    <cellStyle name="40% - Accent4 12 3 2 3" xfId="54631"/>
    <cellStyle name="40% - Accent4 12 3 2 3 2" xfId="54632"/>
    <cellStyle name="40% - Accent4 12 3 2 4" xfId="54633"/>
    <cellStyle name="40% - Accent4 12 3 3" xfId="54634"/>
    <cellStyle name="40% - Accent4 12 3 3 2" xfId="54635"/>
    <cellStyle name="40% - Accent4 12 3 4" xfId="54636"/>
    <cellStyle name="40% - Accent4 12 3 4 2" xfId="54637"/>
    <cellStyle name="40% - Accent4 12 3 5" xfId="54638"/>
    <cellStyle name="40% - Accent4 12 4" xfId="54639"/>
    <cellStyle name="40% - Accent4 12 4 2" xfId="54640"/>
    <cellStyle name="40% - Accent4 12 4 2 2" xfId="54641"/>
    <cellStyle name="40% - Accent4 12 4 3" xfId="54642"/>
    <cellStyle name="40% - Accent4 12 4 3 2" xfId="54643"/>
    <cellStyle name="40% - Accent4 12 4 4" xfId="54644"/>
    <cellStyle name="40% - Accent4 12 5" xfId="54645"/>
    <cellStyle name="40% - Accent4 12 5 2" xfId="54646"/>
    <cellStyle name="40% - Accent4 12 6" xfId="54647"/>
    <cellStyle name="40% - Accent4 12 6 2" xfId="54648"/>
    <cellStyle name="40% - Accent4 12 7" xfId="54649"/>
    <cellStyle name="40% - Accent4 12 8" xfId="54602"/>
    <cellStyle name="40% - Accent4 13" xfId="512"/>
    <cellStyle name="40% - Accent4 13 2" xfId="54651"/>
    <cellStyle name="40% - Accent4 13 2 2" xfId="54652"/>
    <cellStyle name="40% - Accent4 13 2 2 2" xfId="54653"/>
    <cellStyle name="40% - Accent4 13 2 2 2 2" xfId="54654"/>
    <cellStyle name="40% - Accent4 13 2 2 3" xfId="54655"/>
    <cellStyle name="40% - Accent4 13 2 2 3 2" xfId="54656"/>
    <cellStyle name="40% - Accent4 13 2 2 4" xfId="54657"/>
    <cellStyle name="40% - Accent4 13 2 3" xfId="54658"/>
    <cellStyle name="40% - Accent4 13 2 3 2" xfId="54659"/>
    <cellStyle name="40% - Accent4 13 2 4" xfId="54660"/>
    <cellStyle name="40% - Accent4 13 2 4 2" xfId="54661"/>
    <cellStyle name="40% - Accent4 13 2 5" xfId="54662"/>
    <cellStyle name="40% - Accent4 13 3" xfId="54663"/>
    <cellStyle name="40% - Accent4 13 3 2" xfId="54664"/>
    <cellStyle name="40% - Accent4 13 3 2 2" xfId="54665"/>
    <cellStyle name="40% - Accent4 13 3 3" xfId="54666"/>
    <cellStyle name="40% - Accent4 13 3 3 2" xfId="54667"/>
    <cellStyle name="40% - Accent4 13 3 4" xfId="54668"/>
    <cellStyle name="40% - Accent4 13 4" xfId="54669"/>
    <cellStyle name="40% - Accent4 13 4 2" xfId="54670"/>
    <cellStyle name="40% - Accent4 13 5" xfId="54671"/>
    <cellStyle name="40% - Accent4 13 5 2" xfId="54672"/>
    <cellStyle name="40% - Accent4 13 6" xfId="54673"/>
    <cellStyle name="40% - Accent4 13 7" xfId="54650"/>
    <cellStyle name="40% - Accent4 14" xfId="513"/>
    <cellStyle name="40% - Accent4 14 2" xfId="54675"/>
    <cellStyle name="40% - Accent4 14 2 2" xfId="54676"/>
    <cellStyle name="40% - Accent4 14 2 2 2" xfId="54677"/>
    <cellStyle name="40% - Accent4 14 2 3" xfId="54678"/>
    <cellStyle name="40% - Accent4 14 2 3 2" xfId="54679"/>
    <cellStyle name="40% - Accent4 14 2 4" xfId="54680"/>
    <cellStyle name="40% - Accent4 14 3" xfId="54681"/>
    <cellStyle name="40% - Accent4 14 3 2" xfId="54682"/>
    <cellStyle name="40% - Accent4 14 4" xfId="54683"/>
    <cellStyle name="40% - Accent4 14 4 2" xfId="54684"/>
    <cellStyle name="40% - Accent4 14 5" xfId="54685"/>
    <cellStyle name="40% - Accent4 14 6" xfId="54674"/>
    <cellStyle name="40% - Accent4 15" xfId="514"/>
    <cellStyle name="40% - Accent4 15 2" xfId="54687"/>
    <cellStyle name="40% - Accent4 15 2 2" xfId="54688"/>
    <cellStyle name="40% - Accent4 15 3" xfId="54689"/>
    <cellStyle name="40% - Accent4 15 3 2" xfId="54690"/>
    <cellStyle name="40% - Accent4 15 4" xfId="54691"/>
    <cellStyle name="40% - Accent4 15 5" xfId="54686"/>
    <cellStyle name="40% - Accent4 16" xfId="515"/>
    <cellStyle name="40% - Accent4 16 10" xfId="18451"/>
    <cellStyle name="40% - Accent4 16 10 2" xfId="40030"/>
    <cellStyle name="40% - Accent4 16 11" xfId="21234"/>
    <cellStyle name="40% - Accent4 16 11 2" xfId="42813"/>
    <cellStyle name="40% - Accent4 16 12" xfId="24089"/>
    <cellStyle name="40% - Accent4 16 12 2" xfId="45664"/>
    <cellStyle name="40% - Accent4 16 13" xfId="10062"/>
    <cellStyle name="40% - Accent4 16 13 2" xfId="31702"/>
    <cellStyle name="40% - Accent4 16 14" xfId="5266"/>
    <cellStyle name="40% - Accent4 16 15" xfId="26966"/>
    <cellStyle name="40% - Accent4 16 16" xfId="54692"/>
    <cellStyle name="40% - Accent4 16 2" xfId="2841"/>
    <cellStyle name="40% - Accent4 16 2 10" xfId="27215"/>
    <cellStyle name="40% - Accent4 16 2 11" xfId="54693"/>
    <cellStyle name="40% - Accent4 16 2 2" xfId="4474"/>
    <cellStyle name="40% - Accent4 16 2 2 2" xfId="9023"/>
    <cellStyle name="40% - Accent4 16 2 2 2 2" xfId="14587"/>
    <cellStyle name="40% - Accent4 16 2 2 2 2 2" xfId="36199"/>
    <cellStyle name="40% - Accent4 16 2 2 2 3" xfId="30665"/>
    <cellStyle name="40% - Accent4 16 2 2 3" xfId="17034"/>
    <cellStyle name="40% - Accent4 16 2 2 3 2" xfId="38627"/>
    <cellStyle name="40% - Accent4 16 2 2 4" xfId="19831"/>
    <cellStyle name="40% - Accent4 16 2 2 4 2" xfId="41410"/>
    <cellStyle name="40% - Accent4 16 2 2 5" xfId="22616"/>
    <cellStyle name="40% - Accent4 16 2 2 5 2" xfId="44193"/>
    <cellStyle name="40% - Accent4 16 2 2 6" xfId="25469"/>
    <cellStyle name="40% - Accent4 16 2 2 6 2" xfId="47044"/>
    <cellStyle name="40% - Accent4 16 2 2 7" xfId="11816"/>
    <cellStyle name="40% - Accent4 16 2 2 7 2" xfId="33439"/>
    <cellStyle name="40% - Accent4 16 2 2 8" xfId="6602"/>
    <cellStyle name="40% - Accent4 16 2 2 9" xfId="28250"/>
    <cellStyle name="40% - Accent4 16 2 3" xfId="7988"/>
    <cellStyle name="40% - Accent4 16 2 3 2" xfId="13552"/>
    <cellStyle name="40% - Accent4 16 2 3 2 2" xfId="35164"/>
    <cellStyle name="40% - Accent4 16 2 3 3" xfId="29630"/>
    <cellStyle name="40% - Accent4 16 2 4" xfId="15999"/>
    <cellStyle name="40% - Accent4 16 2 4 2" xfId="37592"/>
    <cellStyle name="40% - Accent4 16 2 5" xfId="18796"/>
    <cellStyle name="40% - Accent4 16 2 5 2" xfId="40375"/>
    <cellStyle name="40% - Accent4 16 2 6" xfId="21579"/>
    <cellStyle name="40% - Accent4 16 2 6 2" xfId="43158"/>
    <cellStyle name="40% - Accent4 16 2 7" xfId="24434"/>
    <cellStyle name="40% - Accent4 16 2 7 2" xfId="46009"/>
    <cellStyle name="40% - Accent4 16 2 8" xfId="10781"/>
    <cellStyle name="40% - Accent4 16 2 8 2" xfId="32404"/>
    <cellStyle name="40% - Accent4 16 2 9" xfId="5518"/>
    <cellStyle name="40% - Accent4 16 3" xfId="3219"/>
    <cellStyle name="40% - Accent4 16 3 10" xfId="27560"/>
    <cellStyle name="40% - Accent4 16 3 2" xfId="4819"/>
    <cellStyle name="40% - Accent4 16 3 2 2" xfId="9368"/>
    <cellStyle name="40% - Accent4 16 3 2 2 2" xfId="14932"/>
    <cellStyle name="40% - Accent4 16 3 2 2 2 2" xfId="36544"/>
    <cellStyle name="40% - Accent4 16 3 2 2 3" xfId="31010"/>
    <cellStyle name="40% - Accent4 16 3 2 3" xfId="17379"/>
    <cellStyle name="40% - Accent4 16 3 2 3 2" xfId="38972"/>
    <cellStyle name="40% - Accent4 16 3 2 4" xfId="20176"/>
    <cellStyle name="40% - Accent4 16 3 2 4 2" xfId="41755"/>
    <cellStyle name="40% - Accent4 16 3 2 5" xfId="22961"/>
    <cellStyle name="40% - Accent4 16 3 2 5 2" xfId="44538"/>
    <cellStyle name="40% - Accent4 16 3 2 6" xfId="25814"/>
    <cellStyle name="40% - Accent4 16 3 2 6 2" xfId="47389"/>
    <cellStyle name="40% - Accent4 16 3 2 7" xfId="12161"/>
    <cellStyle name="40% - Accent4 16 3 2 7 2" xfId="33784"/>
    <cellStyle name="40% - Accent4 16 3 2 8" xfId="6949"/>
    <cellStyle name="40% - Accent4 16 3 2 9" xfId="28595"/>
    <cellStyle name="40% - Accent4 16 3 3" xfId="8333"/>
    <cellStyle name="40% - Accent4 16 3 3 2" xfId="13897"/>
    <cellStyle name="40% - Accent4 16 3 3 2 2" xfId="35509"/>
    <cellStyle name="40% - Accent4 16 3 3 3" xfId="29975"/>
    <cellStyle name="40% - Accent4 16 3 4" xfId="16344"/>
    <cellStyle name="40% - Accent4 16 3 4 2" xfId="37937"/>
    <cellStyle name="40% - Accent4 16 3 5" xfId="19141"/>
    <cellStyle name="40% - Accent4 16 3 5 2" xfId="40720"/>
    <cellStyle name="40% - Accent4 16 3 6" xfId="21926"/>
    <cellStyle name="40% - Accent4 16 3 6 2" xfId="43503"/>
    <cellStyle name="40% - Accent4 16 3 7" xfId="24779"/>
    <cellStyle name="40% - Accent4 16 3 7 2" xfId="46354"/>
    <cellStyle name="40% - Accent4 16 3 8" xfId="11126"/>
    <cellStyle name="40% - Accent4 16 3 8 2" xfId="32749"/>
    <cellStyle name="40% - Accent4 16 3 9" xfId="5863"/>
    <cellStyle name="40% - Accent4 16 4" xfId="2494"/>
    <cellStyle name="40% - Accent4 16 4 2" xfId="4227"/>
    <cellStyle name="40% - Accent4 16 4 2 2" xfId="14340"/>
    <cellStyle name="40% - Accent4 16 4 2 2 2" xfId="35952"/>
    <cellStyle name="40% - Accent4 16 4 2 3" xfId="8776"/>
    <cellStyle name="40% - Accent4 16 4 2 4" xfId="30418"/>
    <cellStyle name="40% - Accent4 16 4 3" xfId="16787"/>
    <cellStyle name="40% - Accent4 16 4 3 2" xfId="38380"/>
    <cellStyle name="40% - Accent4 16 4 4" xfId="19584"/>
    <cellStyle name="40% - Accent4 16 4 4 2" xfId="41163"/>
    <cellStyle name="40% - Accent4 16 4 5" xfId="22369"/>
    <cellStyle name="40% - Accent4 16 4 5 2" xfId="43946"/>
    <cellStyle name="40% - Accent4 16 4 6" xfId="25222"/>
    <cellStyle name="40% - Accent4 16 4 6 2" xfId="46797"/>
    <cellStyle name="40% - Accent4 16 4 7" xfId="11569"/>
    <cellStyle name="40% - Accent4 16 4 7 2" xfId="33192"/>
    <cellStyle name="40% - Accent4 16 4 8" xfId="6306"/>
    <cellStyle name="40% - Accent4 16 4 9" xfId="28003"/>
    <cellStyle name="40% - Accent4 16 5" xfId="3685"/>
    <cellStyle name="40% - Accent4 16 5 2" xfId="9715"/>
    <cellStyle name="40% - Accent4 16 5 2 2" xfId="15277"/>
    <cellStyle name="40% - Accent4 16 5 2 2 2" xfId="36889"/>
    <cellStyle name="40% - Accent4 16 5 2 3" xfId="31355"/>
    <cellStyle name="40% - Accent4 16 5 3" xfId="17724"/>
    <cellStyle name="40% - Accent4 16 5 3 2" xfId="39317"/>
    <cellStyle name="40% - Accent4 16 5 4" xfId="20521"/>
    <cellStyle name="40% - Accent4 16 5 4 2" xfId="42100"/>
    <cellStyle name="40% - Accent4 16 5 5" xfId="23306"/>
    <cellStyle name="40% - Accent4 16 5 5 2" xfId="44883"/>
    <cellStyle name="40% - Accent4 16 5 6" xfId="26159"/>
    <cellStyle name="40% - Accent4 16 5 6 2" xfId="47734"/>
    <cellStyle name="40% - Accent4 16 5 7" xfId="12506"/>
    <cellStyle name="40% - Accent4 16 5 7 2" xfId="34129"/>
    <cellStyle name="40% - Accent4 16 5 8" xfId="7297"/>
    <cellStyle name="40% - Accent4 16 5 9" xfId="28940"/>
    <cellStyle name="40% - Accent4 16 6" xfId="7741"/>
    <cellStyle name="40% - Accent4 16 6 2" xfId="18069"/>
    <cellStyle name="40% - Accent4 16 6 2 2" xfId="39662"/>
    <cellStyle name="40% - Accent4 16 6 3" xfId="20866"/>
    <cellStyle name="40% - Accent4 16 6 3 2" xfId="42445"/>
    <cellStyle name="40% - Accent4 16 6 4" xfId="23651"/>
    <cellStyle name="40% - Accent4 16 6 4 2" xfId="45228"/>
    <cellStyle name="40% - Accent4 16 6 5" xfId="26504"/>
    <cellStyle name="40% - Accent4 16 6 5 2" xfId="48079"/>
    <cellStyle name="40% - Accent4 16 6 6" xfId="12861"/>
    <cellStyle name="40% - Accent4 16 6 6 2" xfId="34474"/>
    <cellStyle name="40% - Accent4 16 6 7" xfId="29383"/>
    <cellStyle name="40% - Accent4 16 7" xfId="10434"/>
    <cellStyle name="40% - Accent4 16 7 2" xfId="32059"/>
    <cellStyle name="40% - Accent4 16 8" xfId="13305"/>
    <cellStyle name="40% - Accent4 16 8 2" xfId="34917"/>
    <cellStyle name="40% - Accent4 16 9" xfId="15653"/>
    <cellStyle name="40% - Accent4 16 9 2" xfId="37247"/>
    <cellStyle name="40% - Accent4 17" xfId="516"/>
    <cellStyle name="40% - Accent4 17 10" xfId="18436"/>
    <cellStyle name="40% - Accent4 17 10 2" xfId="40015"/>
    <cellStyle name="40% - Accent4 17 11" xfId="21219"/>
    <cellStyle name="40% - Accent4 17 11 2" xfId="42798"/>
    <cellStyle name="40% - Accent4 17 12" xfId="24074"/>
    <cellStyle name="40% - Accent4 17 12 2" xfId="45649"/>
    <cellStyle name="40% - Accent4 17 13" xfId="10047"/>
    <cellStyle name="40% - Accent4 17 13 2" xfId="31687"/>
    <cellStyle name="40% - Accent4 17 14" xfId="5267"/>
    <cellStyle name="40% - Accent4 17 15" xfId="26967"/>
    <cellStyle name="40% - Accent4 17 16" xfId="54694"/>
    <cellStyle name="40% - Accent4 17 2" xfId="2826"/>
    <cellStyle name="40% - Accent4 17 2 10" xfId="27200"/>
    <cellStyle name="40% - Accent4 17 2 11" xfId="54695"/>
    <cellStyle name="40% - Accent4 17 2 2" xfId="4459"/>
    <cellStyle name="40% - Accent4 17 2 2 2" xfId="9008"/>
    <cellStyle name="40% - Accent4 17 2 2 2 2" xfId="14572"/>
    <cellStyle name="40% - Accent4 17 2 2 2 2 2" xfId="36184"/>
    <cellStyle name="40% - Accent4 17 2 2 2 3" xfId="30650"/>
    <cellStyle name="40% - Accent4 17 2 2 3" xfId="17019"/>
    <cellStyle name="40% - Accent4 17 2 2 3 2" xfId="38612"/>
    <cellStyle name="40% - Accent4 17 2 2 4" xfId="19816"/>
    <cellStyle name="40% - Accent4 17 2 2 4 2" xfId="41395"/>
    <cellStyle name="40% - Accent4 17 2 2 5" xfId="22601"/>
    <cellStyle name="40% - Accent4 17 2 2 5 2" xfId="44178"/>
    <cellStyle name="40% - Accent4 17 2 2 6" xfId="25454"/>
    <cellStyle name="40% - Accent4 17 2 2 6 2" xfId="47029"/>
    <cellStyle name="40% - Accent4 17 2 2 7" xfId="11801"/>
    <cellStyle name="40% - Accent4 17 2 2 7 2" xfId="33424"/>
    <cellStyle name="40% - Accent4 17 2 2 8" xfId="6587"/>
    <cellStyle name="40% - Accent4 17 2 2 9" xfId="28235"/>
    <cellStyle name="40% - Accent4 17 2 3" xfId="7973"/>
    <cellStyle name="40% - Accent4 17 2 3 2" xfId="13537"/>
    <cellStyle name="40% - Accent4 17 2 3 2 2" xfId="35149"/>
    <cellStyle name="40% - Accent4 17 2 3 3" xfId="29615"/>
    <cellStyle name="40% - Accent4 17 2 4" xfId="15984"/>
    <cellStyle name="40% - Accent4 17 2 4 2" xfId="37577"/>
    <cellStyle name="40% - Accent4 17 2 5" xfId="18781"/>
    <cellStyle name="40% - Accent4 17 2 5 2" xfId="40360"/>
    <cellStyle name="40% - Accent4 17 2 6" xfId="21564"/>
    <cellStyle name="40% - Accent4 17 2 6 2" xfId="43143"/>
    <cellStyle name="40% - Accent4 17 2 7" xfId="24419"/>
    <cellStyle name="40% - Accent4 17 2 7 2" xfId="45994"/>
    <cellStyle name="40% - Accent4 17 2 8" xfId="10766"/>
    <cellStyle name="40% - Accent4 17 2 8 2" xfId="32389"/>
    <cellStyle name="40% - Accent4 17 2 9" xfId="5503"/>
    <cellStyle name="40% - Accent4 17 3" xfId="3204"/>
    <cellStyle name="40% - Accent4 17 3 10" xfId="27545"/>
    <cellStyle name="40% - Accent4 17 3 2" xfId="4804"/>
    <cellStyle name="40% - Accent4 17 3 2 2" xfId="9353"/>
    <cellStyle name="40% - Accent4 17 3 2 2 2" xfId="14917"/>
    <cellStyle name="40% - Accent4 17 3 2 2 2 2" xfId="36529"/>
    <cellStyle name="40% - Accent4 17 3 2 2 3" xfId="30995"/>
    <cellStyle name="40% - Accent4 17 3 2 3" xfId="17364"/>
    <cellStyle name="40% - Accent4 17 3 2 3 2" xfId="38957"/>
    <cellStyle name="40% - Accent4 17 3 2 4" xfId="20161"/>
    <cellStyle name="40% - Accent4 17 3 2 4 2" xfId="41740"/>
    <cellStyle name="40% - Accent4 17 3 2 5" xfId="22946"/>
    <cellStyle name="40% - Accent4 17 3 2 5 2" xfId="44523"/>
    <cellStyle name="40% - Accent4 17 3 2 6" xfId="25799"/>
    <cellStyle name="40% - Accent4 17 3 2 6 2" xfId="47374"/>
    <cellStyle name="40% - Accent4 17 3 2 7" xfId="12146"/>
    <cellStyle name="40% - Accent4 17 3 2 7 2" xfId="33769"/>
    <cellStyle name="40% - Accent4 17 3 2 8" xfId="6934"/>
    <cellStyle name="40% - Accent4 17 3 2 9" xfId="28580"/>
    <cellStyle name="40% - Accent4 17 3 3" xfId="8318"/>
    <cellStyle name="40% - Accent4 17 3 3 2" xfId="13882"/>
    <cellStyle name="40% - Accent4 17 3 3 2 2" xfId="35494"/>
    <cellStyle name="40% - Accent4 17 3 3 3" xfId="29960"/>
    <cellStyle name="40% - Accent4 17 3 4" xfId="16329"/>
    <cellStyle name="40% - Accent4 17 3 4 2" xfId="37922"/>
    <cellStyle name="40% - Accent4 17 3 5" xfId="19126"/>
    <cellStyle name="40% - Accent4 17 3 5 2" xfId="40705"/>
    <cellStyle name="40% - Accent4 17 3 6" xfId="21911"/>
    <cellStyle name="40% - Accent4 17 3 6 2" xfId="43488"/>
    <cellStyle name="40% - Accent4 17 3 7" xfId="24764"/>
    <cellStyle name="40% - Accent4 17 3 7 2" xfId="46339"/>
    <cellStyle name="40% - Accent4 17 3 8" xfId="11111"/>
    <cellStyle name="40% - Accent4 17 3 8 2" xfId="32734"/>
    <cellStyle name="40% - Accent4 17 3 9" xfId="5848"/>
    <cellStyle name="40% - Accent4 17 4" xfId="2495"/>
    <cellStyle name="40% - Accent4 17 4 2" xfId="4228"/>
    <cellStyle name="40% - Accent4 17 4 2 2" xfId="14341"/>
    <cellStyle name="40% - Accent4 17 4 2 2 2" xfId="35953"/>
    <cellStyle name="40% - Accent4 17 4 2 3" xfId="8777"/>
    <cellStyle name="40% - Accent4 17 4 2 4" xfId="30419"/>
    <cellStyle name="40% - Accent4 17 4 3" xfId="16788"/>
    <cellStyle name="40% - Accent4 17 4 3 2" xfId="38381"/>
    <cellStyle name="40% - Accent4 17 4 4" xfId="19585"/>
    <cellStyle name="40% - Accent4 17 4 4 2" xfId="41164"/>
    <cellStyle name="40% - Accent4 17 4 5" xfId="22370"/>
    <cellStyle name="40% - Accent4 17 4 5 2" xfId="43947"/>
    <cellStyle name="40% - Accent4 17 4 6" xfId="25223"/>
    <cellStyle name="40% - Accent4 17 4 6 2" xfId="46798"/>
    <cellStyle name="40% - Accent4 17 4 7" xfId="11570"/>
    <cellStyle name="40% - Accent4 17 4 7 2" xfId="33193"/>
    <cellStyle name="40% - Accent4 17 4 8" xfId="6307"/>
    <cellStyle name="40% - Accent4 17 4 9" xfId="28004"/>
    <cellStyle name="40% - Accent4 17 5" xfId="3686"/>
    <cellStyle name="40% - Accent4 17 5 2" xfId="9700"/>
    <cellStyle name="40% - Accent4 17 5 2 2" xfId="15262"/>
    <cellStyle name="40% - Accent4 17 5 2 2 2" xfId="36874"/>
    <cellStyle name="40% - Accent4 17 5 2 3" xfId="31340"/>
    <cellStyle name="40% - Accent4 17 5 3" xfId="17709"/>
    <cellStyle name="40% - Accent4 17 5 3 2" xfId="39302"/>
    <cellStyle name="40% - Accent4 17 5 4" xfId="20506"/>
    <cellStyle name="40% - Accent4 17 5 4 2" xfId="42085"/>
    <cellStyle name="40% - Accent4 17 5 5" xfId="23291"/>
    <cellStyle name="40% - Accent4 17 5 5 2" xfId="44868"/>
    <cellStyle name="40% - Accent4 17 5 6" xfId="26144"/>
    <cellStyle name="40% - Accent4 17 5 6 2" xfId="47719"/>
    <cellStyle name="40% - Accent4 17 5 7" xfId="12491"/>
    <cellStyle name="40% - Accent4 17 5 7 2" xfId="34114"/>
    <cellStyle name="40% - Accent4 17 5 8" xfId="7282"/>
    <cellStyle name="40% - Accent4 17 5 9" xfId="28925"/>
    <cellStyle name="40% - Accent4 17 6" xfId="7742"/>
    <cellStyle name="40% - Accent4 17 6 2" xfId="18054"/>
    <cellStyle name="40% - Accent4 17 6 2 2" xfId="39647"/>
    <cellStyle name="40% - Accent4 17 6 3" xfId="20851"/>
    <cellStyle name="40% - Accent4 17 6 3 2" xfId="42430"/>
    <cellStyle name="40% - Accent4 17 6 4" xfId="23636"/>
    <cellStyle name="40% - Accent4 17 6 4 2" xfId="45213"/>
    <cellStyle name="40% - Accent4 17 6 5" xfId="26489"/>
    <cellStyle name="40% - Accent4 17 6 5 2" xfId="48064"/>
    <cellStyle name="40% - Accent4 17 6 6" xfId="12846"/>
    <cellStyle name="40% - Accent4 17 6 6 2" xfId="34459"/>
    <cellStyle name="40% - Accent4 17 6 7" xfId="29384"/>
    <cellStyle name="40% - Accent4 17 7" xfId="10419"/>
    <cellStyle name="40% - Accent4 17 7 2" xfId="32044"/>
    <cellStyle name="40% - Accent4 17 8" xfId="13306"/>
    <cellStyle name="40% - Accent4 17 8 2" xfId="34918"/>
    <cellStyle name="40% - Accent4 17 9" xfId="15638"/>
    <cellStyle name="40% - Accent4 17 9 2" xfId="37232"/>
    <cellStyle name="40% - Accent4 18" xfId="517"/>
    <cellStyle name="40% - Accent4 18 10" xfId="26968"/>
    <cellStyle name="40% - Accent4 18 11" xfId="54696"/>
    <cellStyle name="40% - Accent4 18 2" xfId="2496"/>
    <cellStyle name="40% - Accent4 18 2 2" xfId="4229"/>
    <cellStyle name="40% - Accent4 18 2 2 2" xfId="14342"/>
    <cellStyle name="40% - Accent4 18 2 2 2 2" xfId="35954"/>
    <cellStyle name="40% - Accent4 18 2 2 3" xfId="8778"/>
    <cellStyle name="40% - Accent4 18 2 2 4" xfId="30420"/>
    <cellStyle name="40% - Accent4 18 2 3" xfId="16789"/>
    <cellStyle name="40% - Accent4 18 2 3 2" xfId="38382"/>
    <cellStyle name="40% - Accent4 18 2 4" xfId="19586"/>
    <cellStyle name="40% - Accent4 18 2 4 2" xfId="41165"/>
    <cellStyle name="40% - Accent4 18 2 5" xfId="22371"/>
    <cellStyle name="40% - Accent4 18 2 5 2" xfId="43948"/>
    <cellStyle name="40% - Accent4 18 2 6" xfId="25224"/>
    <cellStyle name="40% - Accent4 18 2 6 2" xfId="46799"/>
    <cellStyle name="40% - Accent4 18 2 7" xfId="11571"/>
    <cellStyle name="40% - Accent4 18 2 7 2" xfId="33194"/>
    <cellStyle name="40% - Accent4 18 2 8" xfId="6308"/>
    <cellStyle name="40% - Accent4 18 2 9" xfId="28005"/>
    <cellStyle name="40% - Accent4 18 3" xfId="3687"/>
    <cellStyle name="40% - Accent4 18 3 2" xfId="13307"/>
    <cellStyle name="40% - Accent4 18 3 2 2" xfId="34919"/>
    <cellStyle name="40% - Accent4 18 3 3" xfId="7743"/>
    <cellStyle name="40% - Accent4 18 3 4" xfId="29385"/>
    <cellStyle name="40% - Accent4 18 4" xfId="15516"/>
    <cellStyle name="40% - Accent4 18 4 2" xfId="37110"/>
    <cellStyle name="40% - Accent4 18 5" xfId="18314"/>
    <cellStyle name="40% - Accent4 18 5 2" xfId="39893"/>
    <cellStyle name="40% - Accent4 18 6" xfId="21097"/>
    <cellStyle name="40% - Accent4 18 6 2" xfId="42676"/>
    <cellStyle name="40% - Accent4 18 7" xfId="23952"/>
    <cellStyle name="40% - Accent4 18 7 2" xfId="45527"/>
    <cellStyle name="40% - Accent4 18 8" xfId="10291"/>
    <cellStyle name="40% - Accent4 18 8 2" xfId="31922"/>
    <cellStyle name="40% - Accent4 18 9" xfId="5268"/>
    <cellStyle name="40% - Accent4 19" xfId="2703"/>
    <cellStyle name="40% - Accent4 19 10" xfId="27077"/>
    <cellStyle name="40% - Accent4 19 2" xfId="4336"/>
    <cellStyle name="40% - Accent4 19 2 2" xfId="8885"/>
    <cellStyle name="40% - Accent4 19 2 2 2" xfId="14449"/>
    <cellStyle name="40% - Accent4 19 2 2 2 2" xfId="36061"/>
    <cellStyle name="40% - Accent4 19 2 2 3" xfId="30527"/>
    <cellStyle name="40% - Accent4 19 2 3" xfId="16896"/>
    <cellStyle name="40% - Accent4 19 2 3 2" xfId="38489"/>
    <cellStyle name="40% - Accent4 19 2 4" xfId="19693"/>
    <cellStyle name="40% - Accent4 19 2 4 2" xfId="41272"/>
    <cellStyle name="40% - Accent4 19 2 5" xfId="22478"/>
    <cellStyle name="40% - Accent4 19 2 5 2" xfId="44055"/>
    <cellStyle name="40% - Accent4 19 2 6" xfId="25331"/>
    <cellStyle name="40% - Accent4 19 2 6 2" xfId="46906"/>
    <cellStyle name="40% - Accent4 19 2 7" xfId="11678"/>
    <cellStyle name="40% - Accent4 19 2 7 2" xfId="33301"/>
    <cellStyle name="40% - Accent4 19 2 8" xfId="6464"/>
    <cellStyle name="40% - Accent4 19 2 9" xfId="28112"/>
    <cellStyle name="40% - Accent4 19 3" xfId="7850"/>
    <cellStyle name="40% - Accent4 19 3 2" xfId="13414"/>
    <cellStyle name="40% - Accent4 19 3 2 2" xfId="35026"/>
    <cellStyle name="40% - Accent4 19 3 3" xfId="29492"/>
    <cellStyle name="40% - Accent4 19 4" xfId="15861"/>
    <cellStyle name="40% - Accent4 19 4 2" xfId="37454"/>
    <cellStyle name="40% - Accent4 19 5" xfId="18658"/>
    <cellStyle name="40% - Accent4 19 5 2" xfId="40237"/>
    <cellStyle name="40% - Accent4 19 6" xfId="21441"/>
    <cellStyle name="40% - Accent4 19 6 2" xfId="43020"/>
    <cellStyle name="40% - Accent4 19 7" xfId="24296"/>
    <cellStyle name="40% - Accent4 19 7 2" xfId="45871"/>
    <cellStyle name="40% - Accent4 19 8" xfId="10643"/>
    <cellStyle name="40% - Accent4 19 8 2" xfId="32266"/>
    <cellStyle name="40% - Accent4 19 9" xfId="5380"/>
    <cellStyle name="40% - Accent4 2" xfId="518"/>
    <cellStyle name="40% - Accent4 2 2" xfId="519"/>
    <cellStyle name="40% - Accent4 2 3" xfId="520"/>
    <cellStyle name="40% - Accent4 2 4" xfId="521"/>
    <cellStyle name="40% - Accent4 2 5" xfId="522"/>
    <cellStyle name="40% - Accent4 2 6" xfId="523"/>
    <cellStyle name="40% - Accent4 2 7" xfId="524"/>
    <cellStyle name="40% - Accent4 2 8" xfId="525"/>
    <cellStyle name="40% - Accent4 20" xfId="3052"/>
    <cellStyle name="40% - Accent4 20 10" xfId="27422"/>
    <cellStyle name="40% - Accent4 20 2" xfId="4681"/>
    <cellStyle name="40% - Accent4 20 2 2" xfId="9230"/>
    <cellStyle name="40% - Accent4 20 2 2 2" xfId="14794"/>
    <cellStyle name="40% - Accent4 20 2 2 2 2" xfId="36406"/>
    <cellStyle name="40% - Accent4 20 2 2 3" xfId="30872"/>
    <cellStyle name="40% - Accent4 20 2 3" xfId="17241"/>
    <cellStyle name="40% - Accent4 20 2 3 2" xfId="38834"/>
    <cellStyle name="40% - Accent4 20 2 4" xfId="20038"/>
    <cellStyle name="40% - Accent4 20 2 4 2" xfId="41617"/>
    <cellStyle name="40% - Accent4 20 2 5" xfId="22823"/>
    <cellStyle name="40% - Accent4 20 2 5 2" xfId="44400"/>
    <cellStyle name="40% - Accent4 20 2 6" xfId="25676"/>
    <cellStyle name="40% - Accent4 20 2 6 2" xfId="47251"/>
    <cellStyle name="40% - Accent4 20 2 7" xfId="12023"/>
    <cellStyle name="40% - Accent4 20 2 7 2" xfId="33646"/>
    <cellStyle name="40% - Accent4 20 2 8" xfId="6811"/>
    <cellStyle name="40% - Accent4 20 2 9" xfId="28457"/>
    <cellStyle name="40% - Accent4 20 3" xfId="8195"/>
    <cellStyle name="40% - Accent4 20 3 2" xfId="13759"/>
    <cellStyle name="40% - Accent4 20 3 2 2" xfId="35371"/>
    <cellStyle name="40% - Accent4 20 3 3" xfId="29837"/>
    <cellStyle name="40% - Accent4 20 4" xfId="16206"/>
    <cellStyle name="40% - Accent4 20 4 2" xfId="37799"/>
    <cellStyle name="40% - Accent4 20 5" xfId="19003"/>
    <cellStyle name="40% - Accent4 20 5 2" xfId="40582"/>
    <cellStyle name="40% - Accent4 20 6" xfId="21787"/>
    <cellStyle name="40% - Accent4 20 6 2" xfId="43365"/>
    <cellStyle name="40% - Accent4 20 7" xfId="24641"/>
    <cellStyle name="40% - Accent4 20 7 2" xfId="46216"/>
    <cellStyle name="40% - Accent4 20 8" xfId="10988"/>
    <cellStyle name="40% - Accent4 20 8 2" xfId="32611"/>
    <cellStyle name="40% - Accent4 20 9" xfId="5725"/>
    <cellStyle name="40% - Accent4 21" xfId="7159"/>
    <cellStyle name="40% - Accent4 21 2" xfId="9577"/>
    <cellStyle name="40% - Accent4 21 2 2" xfId="15139"/>
    <cellStyle name="40% - Accent4 21 2 2 2" xfId="36751"/>
    <cellStyle name="40% - Accent4 21 2 3" xfId="31217"/>
    <cellStyle name="40% - Accent4 21 3" xfId="17586"/>
    <cellStyle name="40% - Accent4 21 3 2" xfId="39179"/>
    <cellStyle name="40% - Accent4 21 4" xfId="20383"/>
    <cellStyle name="40% - Accent4 21 4 2" xfId="41962"/>
    <cellStyle name="40% - Accent4 21 5" xfId="23168"/>
    <cellStyle name="40% - Accent4 21 5 2" xfId="44745"/>
    <cellStyle name="40% - Accent4 21 6" xfId="26021"/>
    <cellStyle name="40% - Accent4 21 6 2" xfId="47596"/>
    <cellStyle name="40% - Accent4 21 7" xfId="12368"/>
    <cellStyle name="40% - Accent4 21 7 2" xfId="33991"/>
    <cellStyle name="40% - Accent4 21 8" xfId="28802"/>
    <cellStyle name="40% - Accent4 22" xfId="12723"/>
    <cellStyle name="40% - Accent4 22 2" xfId="17931"/>
    <cellStyle name="40% - Accent4 22 2 2" xfId="39524"/>
    <cellStyle name="40% - Accent4 22 3" xfId="20728"/>
    <cellStyle name="40% - Accent4 22 3 2" xfId="42307"/>
    <cellStyle name="40% - Accent4 22 4" xfId="23513"/>
    <cellStyle name="40% - Accent4 22 4 2" xfId="45090"/>
    <cellStyle name="40% - Accent4 22 5" xfId="26366"/>
    <cellStyle name="40% - Accent4 22 5 2" xfId="47941"/>
    <cellStyle name="40% - Accent4 22 6" xfId="34336"/>
    <cellStyle name="40% - Accent4 23" xfId="10270"/>
    <cellStyle name="40% - Accent4 23 2" xfId="31909"/>
    <cellStyle name="40% - Accent4 24" xfId="15496"/>
    <cellStyle name="40% - Accent4 24 2" xfId="37096"/>
    <cellStyle name="40% - Accent4 25" xfId="18300"/>
    <cellStyle name="40% - Accent4 25 2" xfId="39879"/>
    <cellStyle name="40% - Accent4 26" xfId="21083"/>
    <cellStyle name="40% - Accent4 26 2" xfId="42662"/>
    <cellStyle name="40% - Accent4 27" xfId="23871"/>
    <cellStyle name="40% - Accent4 27 2" xfId="45447"/>
    <cellStyle name="40% - Accent4 28" xfId="23899"/>
    <cellStyle name="40% - Accent4 28 2" xfId="45475"/>
    <cellStyle name="40% - Accent4 29" xfId="9924"/>
    <cellStyle name="40% - Accent4 29 2" xfId="31564"/>
    <cellStyle name="40% - Accent4 3" xfId="526"/>
    <cellStyle name="40% - Accent4 4" xfId="527"/>
    <cellStyle name="40% - Accent4 5" xfId="528"/>
    <cellStyle name="40% - Accent4 6" xfId="529"/>
    <cellStyle name="40% - Accent4 7" xfId="530"/>
    <cellStyle name="40% - Accent4 8" xfId="531"/>
    <cellStyle name="40% - Accent4 8 10" xfId="54698"/>
    <cellStyle name="40% - Accent4 8 11" xfId="54697"/>
    <cellStyle name="40% - Accent4 8 2" xfId="532"/>
    <cellStyle name="40% - Accent4 8 2 10" xfId="13308"/>
    <cellStyle name="40% - Accent4 8 2 10 2" xfId="34920"/>
    <cellStyle name="40% - Accent4 8 2 11" xfId="15534"/>
    <cellStyle name="40% - Accent4 8 2 11 2" xfId="37128"/>
    <cellStyle name="40% - Accent4 8 2 12" xfId="18332"/>
    <cellStyle name="40% - Accent4 8 2 12 2" xfId="39911"/>
    <cellStyle name="40% - Accent4 8 2 13" xfId="21115"/>
    <cellStyle name="40% - Accent4 8 2 13 2" xfId="42694"/>
    <cellStyle name="40% - Accent4 8 2 14" xfId="23970"/>
    <cellStyle name="40% - Accent4 8 2 14 2" xfId="45545"/>
    <cellStyle name="40% - Accent4 8 2 15" xfId="9943"/>
    <cellStyle name="40% - Accent4 8 2 15 2" xfId="31583"/>
    <cellStyle name="40% - Accent4 8 2 16" xfId="5269"/>
    <cellStyle name="40% - Accent4 8 2 17" xfId="26969"/>
    <cellStyle name="40% - Accent4 8 2 18" xfId="54699"/>
    <cellStyle name="40% - Accent4 8 2 2" xfId="533"/>
    <cellStyle name="40% - Accent4 8 2 2 10" xfId="18470"/>
    <cellStyle name="40% - Accent4 8 2 2 10 2" xfId="40049"/>
    <cellStyle name="40% - Accent4 8 2 2 11" xfId="21253"/>
    <cellStyle name="40% - Accent4 8 2 2 11 2" xfId="42832"/>
    <cellStyle name="40% - Accent4 8 2 2 12" xfId="24108"/>
    <cellStyle name="40% - Accent4 8 2 2 12 2" xfId="45683"/>
    <cellStyle name="40% - Accent4 8 2 2 13" xfId="10081"/>
    <cellStyle name="40% - Accent4 8 2 2 13 2" xfId="31721"/>
    <cellStyle name="40% - Accent4 8 2 2 14" xfId="5270"/>
    <cellStyle name="40% - Accent4 8 2 2 15" xfId="26970"/>
    <cellStyle name="40% - Accent4 8 2 2 16" xfId="54700"/>
    <cellStyle name="40% - Accent4 8 2 2 2" xfId="2860"/>
    <cellStyle name="40% - Accent4 8 2 2 2 10" xfId="27234"/>
    <cellStyle name="40% - Accent4 8 2 2 2 11" xfId="54701"/>
    <cellStyle name="40% - Accent4 8 2 2 2 2" xfId="4493"/>
    <cellStyle name="40% - Accent4 8 2 2 2 2 10" xfId="54702"/>
    <cellStyle name="40% - Accent4 8 2 2 2 2 2" xfId="9042"/>
    <cellStyle name="40% - Accent4 8 2 2 2 2 2 2" xfId="14606"/>
    <cellStyle name="40% - Accent4 8 2 2 2 2 2 2 2" xfId="36218"/>
    <cellStyle name="40% - Accent4 8 2 2 2 2 2 2 2 2" xfId="54705"/>
    <cellStyle name="40% - Accent4 8 2 2 2 2 2 2 3" xfId="54704"/>
    <cellStyle name="40% - Accent4 8 2 2 2 2 2 3" xfId="30684"/>
    <cellStyle name="40% - Accent4 8 2 2 2 2 2 3 2" xfId="54707"/>
    <cellStyle name="40% - Accent4 8 2 2 2 2 2 3 3" xfId="54706"/>
    <cellStyle name="40% - Accent4 8 2 2 2 2 2 4" xfId="54708"/>
    <cellStyle name="40% - Accent4 8 2 2 2 2 2 5" xfId="54703"/>
    <cellStyle name="40% - Accent4 8 2 2 2 2 3" xfId="17053"/>
    <cellStyle name="40% - Accent4 8 2 2 2 2 3 2" xfId="38646"/>
    <cellStyle name="40% - Accent4 8 2 2 2 2 3 2 2" xfId="54710"/>
    <cellStyle name="40% - Accent4 8 2 2 2 2 3 3" xfId="54709"/>
    <cellStyle name="40% - Accent4 8 2 2 2 2 4" xfId="19850"/>
    <cellStyle name="40% - Accent4 8 2 2 2 2 4 2" xfId="41429"/>
    <cellStyle name="40% - Accent4 8 2 2 2 2 4 2 2" xfId="54712"/>
    <cellStyle name="40% - Accent4 8 2 2 2 2 4 3" xfId="54711"/>
    <cellStyle name="40% - Accent4 8 2 2 2 2 5" xfId="22635"/>
    <cellStyle name="40% - Accent4 8 2 2 2 2 5 2" xfId="44212"/>
    <cellStyle name="40% - Accent4 8 2 2 2 2 5 3" xfId="54713"/>
    <cellStyle name="40% - Accent4 8 2 2 2 2 6" xfId="25488"/>
    <cellStyle name="40% - Accent4 8 2 2 2 2 6 2" xfId="47063"/>
    <cellStyle name="40% - Accent4 8 2 2 2 2 7" xfId="11835"/>
    <cellStyle name="40% - Accent4 8 2 2 2 2 7 2" xfId="33458"/>
    <cellStyle name="40% - Accent4 8 2 2 2 2 8" xfId="6621"/>
    <cellStyle name="40% - Accent4 8 2 2 2 2 9" xfId="28269"/>
    <cellStyle name="40% - Accent4 8 2 2 2 3" xfId="8007"/>
    <cellStyle name="40% - Accent4 8 2 2 2 3 2" xfId="13571"/>
    <cellStyle name="40% - Accent4 8 2 2 2 3 2 2" xfId="35183"/>
    <cellStyle name="40% - Accent4 8 2 2 2 3 2 2 2" xfId="54716"/>
    <cellStyle name="40% - Accent4 8 2 2 2 3 2 3" xfId="54715"/>
    <cellStyle name="40% - Accent4 8 2 2 2 3 3" xfId="29649"/>
    <cellStyle name="40% - Accent4 8 2 2 2 3 3 2" xfId="54718"/>
    <cellStyle name="40% - Accent4 8 2 2 2 3 3 3" xfId="54717"/>
    <cellStyle name="40% - Accent4 8 2 2 2 3 4" xfId="54719"/>
    <cellStyle name="40% - Accent4 8 2 2 2 3 5" xfId="54714"/>
    <cellStyle name="40% - Accent4 8 2 2 2 4" xfId="16018"/>
    <cellStyle name="40% - Accent4 8 2 2 2 4 2" xfId="37611"/>
    <cellStyle name="40% - Accent4 8 2 2 2 4 2 2" xfId="54721"/>
    <cellStyle name="40% - Accent4 8 2 2 2 4 3" xfId="54720"/>
    <cellStyle name="40% - Accent4 8 2 2 2 5" xfId="18815"/>
    <cellStyle name="40% - Accent4 8 2 2 2 5 2" xfId="40394"/>
    <cellStyle name="40% - Accent4 8 2 2 2 5 2 2" xfId="54723"/>
    <cellStyle name="40% - Accent4 8 2 2 2 5 3" xfId="54722"/>
    <cellStyle name="40% - Accent4 8 2 2 2 6" xfId="21598"/>
    <cellStyle name="40% - Accent4 8 2 2 2 6 2" xfId="43177"/>
    <cellStyle name="40% - Accent4 8 2 2 2 6 3" xfId="54724"/>
    <cellStyle name="40% - Accent4 8 2 2 2 7" xfId="24453"/>
    <cellStyle name="40% - Accent4 8 2 2 2 7 2" xfId="46028"/>
    <cellStyle name="40% - Accent4 8 2 2 2 8" xfId="10800"/>
    <cellStyle name="40% - Accent4 8 2 2 2 8 2" xfId="32423"/>
    <cellStyle name="40% - Accent4 8 2 2 2 9" xfId="5537"/>
    <cellStyle name="40% - Accent4 8 2 2 3" xfId="3238"/>
    <cellStyle name="40% - Accent4 8 2 2 3 10" xfId="27579"/>
    <cellStyle name="40% - Accent4 8 2 2 3 11" xfId="54725"/>
    <cellStyle name="40% - Accent4 8 2 2 3 2" xfId="4838"/>
    <cellStyle name="40% - Accent4 8 2 2 3 2 10" xfId="54726"/>
    <cellStyle name="40% - Accent4 8 2 2 3 2 2" xfId="9387"/>
    <cellStyle name="40% - Accent4 8 2 2 3 2 2 2" xfId="14951"/>
    <cellStyle name="40% - Accent4 8 2 2 3 2 2 2 2" xfId="36563"/>
    <cellStyle name="40% - Accent4 8 2 2 3 2 2 2 3" xfId="54728"/>
    <cellStyle name="40% - Accent4 8 2 2 3 2 2 3" xfId="31029"/>
    <cellStyle name="40% - Accent4 8 2 2 3 2 2 4" xfId="54727"/>
    <cellStyle name="40% - Accent4 8 2 2 3 2 3" xfId="17398"/>
    <cellStyle name="40% - Accent4 8 2 2 3 2 3 2" xfId="38991"/>
    <cellStyle name="40% - Accent4 8 2 2 3 2 3 2 2" xfId="54730"/>
    <cellStyle name="40% - Accent4 8 2 2 3 2 3 3" xfId="54729"/>
    <cellStyle name="40% - Accent4 8 2 2 3 2 4" xfId="20195"/>
    <cellStyle name="40% - Accent4 8 2 2 3 2 4 2" xfId="41774"/>
    <cellStyle name="40% - Accent4 8 2 2 3 2 4 3" xfId="54731"/>
    <cellStyle name="40% - Accent4 8 2 2 3 2 5" xfId="22980"/>
    <cellStyle name="40% - Accent4 8 2 2 3 2 5 2" xfId="44557"/>
    <cellStyle name="40% - Accent4 8 2 2 3 2 6" xfId="25833"/>
    <cellStyle name="40% - Accent4 8 2 2 3 2 6 2" xfId="47408"/>
    <cellStyle name="40% - Accent4 8 2 2 3 2 7" xfId="12180"/>
    <cellStyle name="40% - Accent4 8 2 2 3 2 7 2" xfId="33803"/>
    <cellStyle name="40% - Accent4 8 2 2 3 2 8" xfId="6968"/>
    <cellStyle name="40% - Accent4 8 2 2 3 2 9" xfId="28614"/>
    <cellStyle name="40% - Accent4 8 2 2 3 3" xfId="8352"/>
    <cellStyle name="40% - Accent4 8 2 2 3 3 2" xfId="13916"/>
    <cellStyle name="40% - Accent4 8 2 2 3 3 2 2" xfId="35528"/>
    <cellStyle name="40% - Accent4 8 2 2 3 3 2 3" xfId="54733"/>
    <cellStyle name="40% - Accent4 8 2 2 3 3 3" xfId="29994"/>
    <cellStyle name="40% - Accent4 8 2 2 3 3 4" xfId="54732"/>
    <cellStyle name="40% - Accent4 8 2 2 3 4" xfId="16363"/>
    <cellStyle name="40% - Accent4 8 2 2 3 4 2" xfId="37956"/>
    <cellStyle name="40% - Accent4 8 2 2 3 4 2 2" xfId="54735"/>
    <cellStyle name="40% - Accent4 8 2 2 3 4 3" xfId="54734"/>
    <cellStyle name="40% - Accent4 8 2 2 3 5" xfId="19160"/>
    <cellStyle name="40% - Accent4 8 2 2 3 5 2" xfId="40739"/>
    <cellStyle name="40% - Accent4 8 2 2 3 5 3" xfId="54736"/>
    <cellStyle name="40% - Accent4 8 2 2 3 6" xfId="21945"/>
    <cellStyle name="40% - Accent4 8 2 2 3 6 2" xfId="43522"/>
    <cellStyle name="40% - Accent4 8 2 2 3 7" xfId="24798"/>
    <cellStyle name="40% - Accent4 8 2 2 3 7 2" xfId="46373"/>
    <cellStyle name="40% - Accent4 8 2 2 3 8" xfId="11145"/>
    <cellStyle name="40% - Accent4 8 2 2 3 8 2" xfId="32768"/>
    <cellStyle name="40% - Accent4 8 2 2 3 9" xfId="5882"/>
    <cellStyle name="40% - Accent4 8 2 2 4" xfId="2498"/>
    <cellStyle name="40% - Accent4 8 2 2 4 10" xfId="54737"/>
    <cellStyle name="40% - Accent4 8 2 2 4 2" xfId="4231"/>
    <cellStyle name="40% - Accent4 8 2 2 4 2 2" xfId="14344"/>
    <cellStyle name="40% - Accent4 8 2 2 4 2 2 2" xfId="35956"/>
    <cellStyle name="40% - Accent4 8 2 2 4 2 2 3" xfId="54739"/>
    <cellStyle name="40% - Accent4 8 2 2 4 2 3" xfId="8780"/>
    <cellStyle name="40% - Accent4 8 2 2 4 2 4" xfId="30422"/>
    <cellStyle name="40% - Accent4 8 2 2 4 2 5" xfId="54738"/>
    <cellStyle name="40% - Accent4 8 2 2 4 3" xfId="16791"/>
    <cellStyle name="40% - Accent4 8 2 2 4 3 2" xfId="38384"/>
    <cellStyle name="40% - Accent4 8 2 2 4 3 2 2" xfId="54741"/>
    <cellStyle name="40% - Accent4 8 2 2 4 3 3" xfId="54740"/>
    <cellStyle name="40% - Accent4 8 2 2 4 4" xfId="19588"/>
    <cellStyle name="40% - Accent4 8 2 2 4 4 2" xfId="41167"/>
    <cellStyle name="40% - Accent4 8 2 2 4 4 3" xfId="54742"/>
    <cellStyle name="40% - Accent4 8 2 2 4 5" xfId="22373"/>
    <cellStyle name="40% - Accent4 8 2 2 4 5 2" xfId="43950"/>
    <cellStyle name="40% - Accent4 8 2 2 4 6" xfId="25226"/>
    <cellStyle name="40% - Accent4 8 2 2 4 6 2" xfId="46801"/>
    <cellStyle name="40% - Accent4 8 2 2 4 7" xfId="11573"/>
    <cellStyle name="40% - Accent4 8 2 2 4 7 2" xfId="33196"/>
    <cellStyle name="40% - Accent4 8 2 2 4 8" xfId="6310"/>
    <cellStyle name="40% - Accent4 8 2 2 4 9" xfId="28007"/>
    <cellStyle name="40% - Accent4 8 2 2 5" xfId="3689"/>
    <cellStyle name="40% - Accent4 8 2 2 5 10" xfId="54743"/>
    <cellStyle name="40% - Accent4 8 2 2 5 2" xfId="9734"/>
    <cellStyle name="40% - Accent4 8 2 2 5 2 2" xfId="15296"/>
    <cellStyle name="40% - Accent4 8 2 2 5 2 2 2" xfId="36908"/>
    <cellStyle name="40% - Accent4 8 2 2 5 2 3" xfId="31374"/>
    <cellStyle name="40% - Accent4 8 2 2 5 2 4" xfId="54744"/>
    <cellStyle name="40% - Accent4 8 2 2 5 3" xfId="17743"/>
    <cellStyle name="40% - Accent4 8 2 2 5 3 2" xfId="39336"/>
    <cellStyle name="40% - Accent4 8 2 2 5 4" xfId="20540"/>
    <cellStyle name="40% - Accent4 8 2 2 5 4 2" xfId="42119"/>
    <cellStyle name="40% - Accent4 8 2 2 5 5" xfId="23325"/>
    <cellStyle name="40% - Accent4 8 2 2 5 5 2" xfId="44902"/>
    <cellStyle name="40% - Accent4 8 2 2 5 6" xfId="26178"/>
    <cellStyle name="40% - Accent4 8 2 2 5 6 2" xfId="47753"/>
    <cellStyle name="40% - Accent4 8 2 2 5 7" xfId="12525"/>
    <cellStyle name="40% - Accent4 8 2 2 5 7 2" xfId="34148"/>
    <cellStyle name="40% - Accent4 8 2 2 5 8" xfId="7316"/>
    <cellStyle name="40% - Accent4 8 2 2 5 9" xfId="28959"/>
    <cellStyle name="40% - Accent4 8 2 2 6" xfId="7745"/>
    <cellStyle name="40% - Accent4 8 2 2 6 2" xfId="18088"/>
    <cellStyle name="40% - Accent4 8 2 2 6 2 2" xfId="39681"/>
    <cellStyle name="40% - Accent4 8 2 2 6 2 3" xfId="54746"/>
    <cellStyle name="40% - Accent4 8 2 2 6 3" xfId="20885"/>
    <cellStyle name="40% - Accent4 8 2 2 6 3 2" xfId="42464"/>
    <cellStyle name="40% - Accent4 8 2 2 6 4" xfId="23670"/>
    <cellStyle name="40% - Accent4 8 2 2 6 4 2" xfId="45247"/>
    <cellStyle name="40% - Accent4 8 2 2 6 5" xfId="26523"/>
    <cellStyle name="40% - Accent4 8 2 2 6 5 2" xfId="48098"/>
    <cellStyle name="40% - Accent4 8 2 2 6 6" xfId="12880"/>
    <cellStyle name="40% - Accent4 8 2 2 6 6 2" xfId="34493"/>
    <cellStyle name="40% - Accent4 8 2 2 6 7" xfId="29387"/>
    <cellStyle name="40% - Accent4 8 2 2 6 8" xfId="54745"/>
    <cellStyle name="40% - Accent4 8 2 2 7" xfId="10453"/>
    <cellStyle name="40% - Accent4 8 2 2 7 2" xfId="32078"/>
    <cellStyle name="40% - Accent4 8 2 2 7 3" xfId="54747"/>
    <cellStyle name="40% - Accent4 8 2 2 8" xfId="13309"/>
    <cellStyle name="40% - Accent4 8 2 2 8 2" xfId="34921"/>
    <cellStyle name="40% - Accent4 8 2 2 9" xfId="15672"/>
    <cellStyle name="40% - Accent4 8 2 2 9 2" xfId="37266"/>
    <cellStyle name="40% - Accent4 8 2 3" xfId="534"/>
    <cellStyle name="40% - Accent4 8 2 3 10" xfId="18562"/>
    <cellStyle name="40% - Accent4 8 2 3 10 2" xfId="40141"/>
    <cellStyle name="40% - Accent4 8 2 3 11" xfId="21345"/>
    <cellStyle name="40% - Accent4 8 2 3 11 2" xfId="42924"/>
    <cellStyle name="40% - Accent4 8 2 3 12" xfId="24200"/>
    <cellStyle name="40% - Accent4 8 2 3 12 2" xfId="45775"/>
    <cellStyle name="40% - Accent4 8 2 3 13" xfId="10173"/>
    <cellStyle name="40% - Accent4 8 2 3 13 2" xfId="31813"/>
    <cellStyle name="40% - Accent4 8 2 3 14" xfId="5271"/>
    <cellStyle name="40% - Accent4 8 2 3 15" xfId="26971"/>
    <cellStyle name="40% - Accent4 8 2 3 16" xfId="54748"/>
    <cellStyle name="40% - Accent4 8 2 3 2" xfId="2952"/>
    <cellStyle name="40% - Accent4 8 2 3 2 10" xfId="27326"/>
    <cellStyle name="40% - Accent4 8 2 3 2 11" xfId="54749"/>
    <cellStyle name="40% - Accent4 8 2 3 2 2" xfId="4585"/>
    <cellStyle name="40% - Accent4 8 2 3 2 2 10" xfId="54750"/>
    <cellStyle name="40% - Accent4 8 2 3 2 2 2" xfId="9134"/>
    <cellStyle name="40% - Accent4 8 2 3 2 2 2 2" xfId="14698"/>
    <cellStyle name="40% - Accent4 8 2 3 2 2 2 2 2" xfId="36310"/>
    <cellStyle name="40% - Accent4 8 2 3 2 2 2 2 3" xfId="54752"/>
    <cellStyle name="40% - Accent4 8 2 3 2 2 2 3" xfId="30776"/>
    <cellStyle name="40% - Accent4 8 2 3 2 2 2 4" xfId="54751"/>
    <cellStyle name="40% - Accent4 8 2 3 2 2 3" xfId="17145"/>
    <cellStyle name="40% - Accent4 8 2 3 2 2 3 2" xfId="38738"/>
    <cellStyle name="40% - Accent4 8 2 3 2 2 3 2 2" xfId="54754"/>
    <cellStyle name="40% - Accent4 8 2 3 2 2 3 3" xfId="54753"/>
    <cellStyle name="40% - Accent4 8 2 3 2 2 4" xfId="19942"/>
    <cellStyle name="40% - Accent4 8 2 3 2 2 4 2" xfId="41521"/>
    <cellStyle name="40% - Accent4 8 2 3 2 2 4 3" xfId="54755"/>
    <cellStyle name="40% - Accent4 8 2 3 2 2 5" xfId="22727"/>
    <cellStyle name="40% - Accent4 8 2 3 2 2 5 2" xfId="44304"/>
    <cellStyle name="40% - Accent4 8 2 3 2 2 6" xfId="25580"/>
    <cellStyle name="40% - Accent4 8 2 3 2 2 6 2" xfId="47155"/>
    <cellStyle name="40% - Accent4 8 2 3 2 2 7" xfId="11927"/>
    <cellStyle name="40% - Accent4 8 2 3 2 2 7 2" xfId="33550"/>
    <cellStyle name="40% - Accent4 8 2 3 2 2 8" xfId="6713"/>
    <cellStyle name="40% - Accent4 8 2 3 2 2 9" xfId="28361"/>
    <cellStyle name="40% - Accent4 8 2 3 2 3" xfId="8099"/>
    <cellStyle name="40% - Accent4 8 2 3 2 3 2" xfId="13663"/>
    <cellStyle name="40% - Accent4 8 2 3 2 3 2 2" xfId="35275"/>
    <cellStyle name="40% - Accent4 8 2 3 2 3 2 3" xfId="54757"/>
    <cellStyle name="40% - Accent4 8 2 3 2 3 3" xfId="29741"/>
    <cellStyle name="40% - Accent4 8 2 3 2 3 4" xfId="54756"/>
    <cellStyle name="40% - Accent4 8 2 3 2 4" xfId="16110"/>
    <cellStyle name="40% - Accent4 8 2 3 2 4 2" xfId="37703"/>
    <cellStyle name="40% - Accent4 8 2 3 2 4 2 2" xfId="54759"/>
    <cellStyle name="40% - Accent4 8 2 3 2 4 3" xfId="54758"/>
    <cellStyle name="40% - Accent4 8 2 3 2 5" xfId="18907"/>
    <cellStyle name="40% - Accent4 8 2 3 2 5 2" xfId="40486"/>
    <cellStyle name="40% - Accent4 8 2 3 2 5 3" xfId="54760"/>
    <cellStyle name="40% - Accent4 8 2 3 2 6" xfId="21690"/>
    <cellStyle name="40% - Accent4 8 2 3 2 6 2" xfId="43269"/>
    <cellStyle name="40% - Accent4 8 2 3 2 7" xfId="24545"/>
    <cellStyle name="40% - Accent4 8 2 3 2 7 2" xfId="46120"/>
    <cellStyle name="40% - Accent4 8 2 3 2 8" xfId="10892"/>
    <cellStyle name="40% - Accent4 8 2 3 2 8 2" xfId="32515"/>
    <cellStyle name="40% - Accent4 8 2 3 2 9" xfId="5629"/>
    <cellStyle name="40% - Accent4 8 2 3 3" xfId="3330"/>
    <cellStyle name="40% - Accent4 8 2 3 3 10" xfId="27671"/>
    <cellStyle name="40% - Accent4 8 2 3 3 11" xfId="54761"/>
    <cellStyle name="40% - Accent4 8 2 3 3 2" xfId="4930"/>
    <cellStyle name="40% - Accent4 8 2 3 3 2 10" xfId="54762"/>
    <cellStyle name="40% - Accent4 8 2 3 3 2 2" xfId="9479"/>
    <cellStyle name="40% - Accent4 8 2 3 3 2 2 2" xfId="15043"/>
    <cellStyle name="40% - Accent4 8 2 3 3 2 2 2 2" xfId="36655"/>
    <cellStyle name="40% - Accent4 8 2 3 3 2 2 3" xfId="31121"/>
    <cellStyle name="40% - Accent4 8 2 3 3 2 2 4" xfId="54763"/>
    <cellStyle name="40% - Accent4 8 2 3 3 2 3" xfId="17490"/>
    <cellStyle name="40% - Accent4 8 2 3 3 2 3 2" xfId="39083"/>
    <cellStyle name="40% - Accent4 8 2 3 3 2 4" xfId="20287"/>
    <cellStyle name="40% - Accent4 8 2 3 3 2 4 2" xfId="41866"/>
    <cellStyle name="40% - Accent4 8 2 3 3 2 5" xfId="23072"/>
    <cellStyle name="40% - Accent4 8 2 3 3 2 5 2" xfId="44649"/>
    <cellStyle name="40% - Accent4 8 2 3 3 2 6" xfId="25925"/>
    <cellStyle name="40% - Accent4 8 2 3 3 2 6 2" xfId="47500"/>
    <cellStyle name="40% - Accent4 8 2 3 3 2 7" xfId="12272"/>
    <cellStyle name="40% - Accent4 8 2 3 3 2 7 2" xfId="33895"/>
    <cellStyle name="40% - Accent4 8 2 3 3 2 8" xfId="7060"/>
    <cellStyle name="40% - Accent4 8 2 3 3 2 9" xfId="28706"/>
    <cellStyle name="40% - Accent4 8 2 3 3 3" xfId="8444"/>
    <cellStyle name="40% - Accent4 8 2 3 3 3 2" xfId="14008"/>
    <cellStyle name="40% - Accent4 8 2 3 3 3 2 2" xfId="35620"/>
    <cellStyle name="40% - Accent4 8 2 3 3 3 2 3" xfId="54765"/>
    <cellStyle name="40% - Accent4 8 2 3 3 3 3" xfId="30086"/>
    <cellStyle name="40% - Accent4 8 2 3 3 3 4" xfId="54764"/>
    <cellStyle name="40% - Accent4 8 2 3 3 4" xfId="16455"/>
    <cellStyle name="40% - Accent4 8 2 3 3 4 2" xfId="38048"/>
    <cellStyle name="40% - Accent4 8 2 3 3 4 3" xfId="54766"/>
    <cellStyle name="40% - Accent4 8 2 3 3 5" xfId="19252"/>
    <cellStyle name="40% - Accent4 8 2 3 3 5 2" xfId="40831"/>
    <cellStyle name="40% - Accent4 8 2 3 3 6" xfId="22037"/>
    <cellStyle name="40% - Accent4 8 2 3 3 6 2" xfId="43614"/>
    <cellStyle name="40% - Accent4 8 2 3 3 7" xfId="24890"/>
    <cellStyle name="40% - Accent4 8 2 3 3 7 2" xfId="46465"/>
    <cellStyle name="40% - Accent4 8 2 3 3 8" xfId="11237"/>
    <cellStyle name="40% - Accent4 8 2 3 3 8 2" xfId="32860"/>
    <cellStyle name="40% - Accent4 8 2 3 3 9" xfId="5974"/>
    <cellStyle name="40% - Accent4 8 2 3 4" xfId="2499"/>
    <cellStyle name="40% - Accent4 8 2 3 4 10" xfId="54767"/>
    <cellStyle name="40% - Accent4 8 2 3 4 2" xfId="4232"/>
    <cellStyle name="40% - Accent4 8 2 3 4 2 2" xfId="14345"/>
    <cellStyle name="40% - Accent4 8 2 3 4 2 2 2" xfId="35957"/>
    <cellStyle name="40% - Accent4 8 2 3 4 2 3" xfId="8781"/>
    <cellStyle name="40% - Accent4 8 2 3 4 2 4" xfId="30423"/>
    <cellStyle name="40% - Accent4 8 2 3 4 2 5" xfId="54768"/>
    <cellStyle name="40% - Accent4 8 2 3 4 3" xfId="16792"/>
    <cellStyle name="40% - Accent4 8 2 3 4 3 2" xfId="38385"/>
    <cellStyle name="40% - Accent4 8 2 3 4 4" xfId="19589"/>
    <cellStyle name="40% - Accent4 8 2 3 4 4 2" xfId="41168"/>
    <cellStyle name="40% - Accent4 8 2 3 4 5" xfId="22374"/>
    <cellStyle name="40% - Accent4 8 2 3 4 5 2" xfId="43951"/>
    <cellStyle name="40% - Accent4 8 2 3 4 6" xfId="25227"/>
    <cellStyle name="40% - Accent4 8 2 3 4 6 2" xfId="46802"/>
    <cellStyle name="40% - Accent4 8 2 3 4 7" xfId="11574"/>
    <cellStyle name="40% - Accent4 8 2 3 4 7 2" xfId="33197"/>
    <cellStyle name="40% - Accent4 8 2 3 4 8" xfId="6311"/>
    <cellStyle name="40% - Accent4 8 2 3 4 9" xfId="28008"/>
    <cellStyle name="40% - Accent4 8 2 3 5" xfId="3690"/>
    <cellStyle name="40% - Accent4 8 2 3 5 10" xfId="54769"/>
    <cellStyle name="40% - Accent4 8 2 3 5 2" xfId="9826"/>
    <cellStyle name="40% - Accent4 8 2 3 5 2 2" xfId="15388"/>
    <cellStyle name="40% - Accent4 8 2 3 5 2 2 2" xfId="37000"/>
    <cellStyle name="40% - Accent4 8 2 3 5 2 3" xfId="31466"/>
    <cellStyle name="40% - Accent4 8 2 3 5 2 4" xfId="54770"/>
    <cellStyle name="40% - Accent4 8 2 3 5 3" xfId="17835"/>
    <cellStyle name="40% - Accent4 8 2 3 5 3 2" xfId="39428"/>
    <cellStyle name="40% - Accent4 8 2 3 5 4" xfId="20632"/>
    <cellStyle name="40% - Accent4 8 2 3 5 4 2" xfId="42211"/>
    <cellStyle name="40% - Accent4 8 2 3 5 5" xfId="23417"/>
    <cellStyle name="40% - Accent4 8 2 3 5 5 2" xfId="44994"/>
    <cellStyle name="40% - Accent4 8 2 3 5 6" xfId="26270"/>
    <cellStyle name="40% - Accent4 8 2 3 5 6 2" xfId="47845"/>
    <cellStyle name="40% - Accent4 8 2 3 5 7" xfId="12617"/>
    <cellStyle name="40% - Accent4 8 2 3 5 7 2" xfId="34240"/>
    <cellStyle name="40% - Accent4 8 2 3 5 8" xfId="7408"/>
    <cellStyle name="40% - Accent4 8 2 3 5 9" xfId="29051"/>
    <cellStyle name="40% - Accent4 8 2 3 6" xfId="7746"/>
    <cellStyle name="40% - Accent4 8 2 3 6 2" xfId="18180"/>
    <cellStyle name="40% - Accent4 8 2 3 6 2 2" xfId="39773"/>
    <cellStyle name="40% - Accent4 8 2 3 6 3" xfId="20977"/>
    <cellStyle name="40% - Accent4 8 2 3 6 3 2" xfId="42556"/>
    <cellStyle name="40% - Accent4 8 2 3 6 4" xfId="23762"/>
    <cellStyle name="40% - Accent4 8 2 3 6 4 2" xfId="45339"/>
    <cellStyle name="40% - Accent4 8 2 3 6 5" xfId="26615"/>
    <cellStyle name="40% - Accent4 8 2 3 6 5 2" xfId="48190"/>
    <cellStyle name="40% - Accent4 8 2 3 6 6" xfId="12972"/>
    <cellStyle name="40% - Accent4 8 2 3 6 6 2" xfId="34585"/>
    <cellStyle name="40% - Accent4 8 2 3 6 7" xfId="29388"/>
    <cellStyle name="40% - Accent4 8 2 3 6 8" xfId="54771"/>
    <cellStyle name="40% - Accent4 8 2 3 7" xfId="10545"/>
    <cellStyle name="40% - Accent4 8 2 3 7 2" xfId="32170"/>
    <cellStyle name="40% - Accent4 8 2 3 8" xfId="13310"/>
    <cellStyle name="40% - Accent4 8 2 3 8 2" xfId="34922"/>
    <cellStyle name="40% - Accent4 8 2 3 9" xfId="15764"/>
    <cellStyle name="40% - Accent4 8 2 3 9 2" xfId="37358"/>
    <cellStyle name="40% - Accent4 8 2 4" xfId="2722"/>
    <cellStyle name="40% - Accent4 8 2 4 10" xfId="27096"/>
    <cellStyle name="40% - Accent4 8 2 4 11" xfId="54772"/>
    <cellStyle name="40% - Accent4 8 2 4 2" xfId="4355"/>
    <cellStyle name="40% - Accent4 8 2 4 2 10" xfId="54773"/>
    <cellStyle name="40% - Accent4 8 2 4 2 2" xfId="8904"/>
    <cellStyle name="40% - Accent4 8 2 4 2 2 2" xfId="14468"/>
    <cellStyle name="40% - Accent4 8 2 4 2 2 2 2" xfId="36080"/>
    <cellStyle name="40% - Accent4 8 2 4 2 2 2 3" xfId="54775"/>
    <cellStyle name="40% - Accent4 8 2 4 2 2 3" xfId="30546"/>
    <cellStyle name="40% - Accent4 8 2 4 2 2 4" xfId="54774"/>
    <cellStyle name="40% - Accent4 8 2 4 2 3" xfId="16915"/>
    <cellStyle name="40% - Accent4 8 2 4 2 3 2" xfId="38508"/>
    <cellStyle name="40% - Accent4 8 2 4 2 3 2 2" xfId="54777"/>
    <cellStyle name="40% - Accent4 8 2 4 2 3 3" xfId="54776"/>
    <cellStyle name="40% - Accent4 8 2 4 2 4" xfId="19712"/>
    <cellStyle name="40% - Accent4 8 2 4 2 4 2" xfId="41291"/>
    <cellStyle name="40% - Accent4 8 2 4 2 4 3" xfId="54778"/>
    <cellStyle name="40% - Accent4 8 2 4 2 5" xfId="22497"/>
    <cellStyle name="40% - Accent4 8 2 4 2 5 2" xfId="44074"/>
    <cellStyle name="40% - Accent4 8 2 4 2 6" xfId="25350"/>
    <cellStyle name="40% - Accent4 8 2 4 2 6 2" xfId="46925"/>
    <cellStyle name="40% - Accent4 8 2 4 2 7" xfId="11697"/>
    <cellStyle name="40% - Accent4 8 2 4 2 7 2" xfId="33320"/>
    <cellStyle name="40% - Accent4 8 2 4 2 8" xfId="6483"/>
    <cellStyle name="40% - Accent4 8 2 4 2 9" xfId="28131"/>
    <cellStyle name="40% - Accent4 8 2 4 3" xfId="7869"/>
    <cellStyle name="40% - Accent4 8 2 4 3 2" xfId="13433"/>
    <cellStyle name="40% - Accent4 8 2 4 3 2 2" xfId="35045"/>
    <cellStyle name="40% - Accent4 8 2 4 3 2 3" xfId="54780"/>
    <cellStyle name="40% - Accent4 8 2 4 3 3" xfId="29511"/>
    <cellStyle name="40% - Accent4 8 2 4 3 4" xfId="54779"/>
    <cellStyle name="40% - Accent4 8 2 4 4" xfId="15880"/>
    <cellStyle name="40% - Accent4 8 2 4 4 2" xfId="37473"/>
    <cellStyle name="40% - Accent4 8 2 4 4 2 2" xfId="54782"/>
    <cellStyle name="40% - Accent4 8 2 4 4 3" xfId="54781"/>
    <cellStyle name="40% - Accent4 8 2 4 5" xfId="18677"/>
    <cellStyle name="40% - Accent4 8 2 4 5 2" xfId="40256"/>
    <cellStyle name="40% - Accent4 8 2 4 5 3" xfId="54783"/>
    <cellStyle name="40% - Accent4 8 2 4 6" xfId="21460"/>
    <cellStyle name="40% - Accent4 8 2 4 6 2" xfId="43039"/>
    <cellStyle name="40% - Accent4 8 2 4 7" xfId="24315"/>
    <cellStyle name="40% - Accent4 8 2 4 7 2" xfId="45890"/>
    <cellStyle name="40% - Accent4 8 2 4 8" xfId="10662"/>
    <cellStyle name="40% - Accent4 8 2 4 8 2" xfId="32285"/>
    <cellStyle name="40% - Accent4 8 2 4 9" xfId="5399"/>
    <cellStyle name="40% - Accent4 8 2 5" xfId="3080"/>
    <cellStyle name="40% - Accent4 8 2 5 10" xfId="27441"/>
    <cellStyle name="40% - Accent4 8 2 5 11" xfId="54784"/>
    <cellStyle name="40% - Accent4 8 2 5 2" xfId="4700"/>
    <cellStyle name="40% - Accent4 8 2 5 2 10" xfId="54785"/>
    <cellStyle name="40% - Accent4 8 2 5 2 2" xfId="9249"/>
    <cellStyle name="40% - Accent4 8 2 5 2 2 2" xfId="14813"/>
    <cellStyle name="40% - Accent4 8 2 5 2 2 2 2" xfId="36425"/>
    <cellStyle name="40% - Accent4 8 2 5 2 2 3" xfId="30891"/>
    <cellStyle name="40% - Accent4 8 2 5 2 2 4" xfId="54786"/>
    <cellStyle name="40% - Accent4 8 2 5 2 3" xfId="17260"/>
    <cellStyle name="40% - Accent4 8 2 5 2 3 2" xfId="38853"/>
    <cellStyle name="40% - Accent4 8 2 5 2 4" xfId="20057"/>
    <cellStyle name="40% - Accent4 8 2 5 2 4 2" xfId="41636"/>
    <cellStyle name="40% - Accent4 8 2 5 2 5" xfId="22842"/>
    <cellStyle name="40% - Accent4 8 2 5 2 5 2" xfId="44419"/>
    <cellStyle name="40% - Accent4 8 2 5 2 6" xfId="25695"/>
    <cellStyle name="40% - Accent4 8 2 5 2 6 2" xfId="47270"/>
    <cellStyle name="40% - Accent4 8 2 5 2 7" xfId="12042"/>
    <cellStyle name="40% - Accent4 8 2 5 2 7 2" xfId="33665"/>
    <cellStyle name="40% - Accent4 8 2 5 2 8" xfId="6830"/>
    <cellStyle name="40% - Accent4 8 2 5 2 9" xfId="28476"/>
    <cellStyle name="40% - Accent4 8 2 5 3" xfId="8214"/>
    <cellStyle name="40% - Accent4 8 2 5 3 2" xfId="13778"/>
    <cellStyle name="40% - Accent4 8 2 5 3 2 2" xfId="35390"/>
    <cellStyle name="40% - Accent4 8 2 5 3 2 3" xfId="54788"/>
    <cellStyle name="40% - Accent4 8 2 5 3 3" xfId="29856"/>
    <cellStyle name="40% - Accent4 8 2 5 3 4" xfId="54787"/>
    <cellStyle name="40% - Accent4 8 2 5 4" xfId="16225"/>
    <cellStyle name="40% - Accent4 8 2 5 4 2" xfId="37818"/>
    <cellStyle name="40% - Accent4 8 2 5 4 3" xfId="54789"/>
    <cellStyle name="40% - Accent4 8 2 5 5" xfId="19022"/>
    <cellStyle name="40% - Accent4 8 2 5 5 2" xfId="40601"/>
    <cellStyle name="40% - Accent4 8 2 5 6" xfId="21807"/>
    <cellStyle name="40% - Accent4 8 2 5 6 2" xfId="43384"/>
    <cellStyle name="40% - Accent4 8 2 5 7" xfId="24660"/>
    <cellStyle name="40% - Accent4 8 2 5 7 2" xfId="46235"/>
    <cellStyle name="40% - Accent4 8 2 5 8" xfId="11007"/>
    <cellStyle name="40% - Accent4 8 2 5 8 2" xfId="32630"/>
    <cellStyle name="40% - Accent4 8 2 5 9" xfId="5744"/>
    <cellStyle name="40% - Accent4 8 2 6" xfId="2497"/>
    <cellStyle name="40% - Accent4 8 2 6 10" xfId="54790"/>
    <cellStyle name="40% - Accent4 8 2 6 2" xfId="4230"/>
    <cellStyle name="40% - Accent4 8 2 6 2 2" xfId="14343"/>
    <cellStyle name="40% - Accent4 8 2 6 2 2 2" xfId="35955"/>
    <cellStyle name="40% - Accent4 8 2 6 2 3" xfId="8779"/>
    <cellStyle name="40% - Accent4 8 2 6 2 4" xfId="30421"/>
    <cellStyle name="40% - Accent4 8 2 6 2 5" xfId="54791"/>
    <cellStyle name="40% - Accent4 8 2 6 3" xfId="16790"/>
    <cellStyle name="40% - Accent4 8 2 6 3 2" xfId="38383"/>
    <cellStyle name="40% - Accent4 8 2 6 4" xfId="19587"/>
    <cellStyle name="40% - Accent4 8 2 6 4 2" xfId="41166"/>
    <cellStyle name="40% - Accent4 8 2 6 5" xfId="22372"/>
    <cellStyle name="40% - Accent4 8 2 6 5 2" xfId="43949"/>
    <cellStyle name="40% - Accent4 8 2 6 6" xfId="25225"/>
    <cellStyle name="40% - Accent4 8 2 6 6 2" xfId="46800"/>
    <cellStyle name="40% - Accent4 8 2 6 7" xfId="11572"/>
    <cellStyle name="40% - Accent4 8 2 6 7 2" xfId="33195"/>
    <cellStyle name="40% - Accent4 8 2 6 8" xfId="6309"/>
    <cellStyle name="40% - Accent4 8 2 6 9" xfId="28006"/>
    <cellStyle name="40% - Accent4 8 2 7" xfId="3688"/>
    <cellStyle name="40% - Accent4 8 2 7 10" xfId="54792"/>
    <cellStyle name="40% - Accent4 8 2 7 2" xfId="9596"/>
    <cellStyle name="40% - Accent4 8 2 7 2 2" xfId="15158"/>
    <cellStyle name="40% - Accent4 8 2 7 2 2 2" xfId="36770"/>
    <cellStyle name="40% - Accent4 8 2 7 2 3" xfId="31236"/>
    <cellStyle name="40% - Accent4 8 2 7 2 4" xfId="54793"/>
    <cellStyle name="40% - Accent4 8 2 7 3" xfId="17605"/>
    <cellStyle name="40% - Accent4 8 2 7 3 2" xfId="39198"/>
    <cellStyle name="40% - Accent4 8 2 7 4" xfId="20402"/>
    <cellStyle name="40% - Accent4 8 2 7 4 2" xfId="41981"/>
    <cellStyle name="40% - Accent4 8 2 7 5" xfId="23187"/>
    <cellStyle name="40% - Accent4 8 2 7 5 2" xfId="44764"/>
    <cellStyle name="40% - Accent4 8 2 7 6" xfId="26040"/>
    <cellStyle name="40% - Accent4 8 2 7 6 2" xfId="47615"/>
    <cellStyle name="40% - Accent4 8 2 7 7" xfId="12387"/>
    <cellStyle name="40% - Accent4 8 2 7 7 2" xfId="34010"/>
    <cellStyle name="40% - Accent4 8 2 7 8" xfId="7178"/>
    <cellStyle name="40% - Accent4 8 2 7 9" xfId="28821"/>
    <cellStyle name="40% - Accent4 8 2 8" xfId="7744"/>
    <cellStyle name="40% - Accent4 8 2 8 2" xfId="17950"/>
    <cellStyle name="40% - Accent4 8 2 8 2 2" xfId="39543"/>
    <cellStyle name="40% - Accent4 8 2 8 3" xfId="20747"/>
    <cellStyle name="40% - Accent4 8 2 8 3 2" xfId="42326"/>
    <cellStyle name="40% - Accent4 8 2 8 4" xfId="23532"/>
    <cellStyle name="40% - Accent4 8 2 8 4 2" xfId="45109"/>
    <cellStyle name="40% - Accent4 8 2 8 5" xfId="26385"/>
    <cellStyle name="40% - Accent4 8 2 8 5 2" xfId="47960"/>
    <cellStyle name="40% - Accent4 8 2 8 6" xfId="12742"/>
    <cellStyle name="40% - Accent4 8 2 8 6 2" xfId="34355"/>
    <cellStyle name="40% - Accent4 8 2 8 7" xfId="29386"/>
    <cellStyle name="40% - Accent4 8 2 8 8" xfId="54794"/>
    <cellStyle name="40% - Accent4 8 2 9" xfId="10315"/>
    <cellStyle name="40% - Accent4 8 2 9 2" xfId="31940"/>
    <cellStyle name="40% - Accent4 8 3" xfId="535"/>
    <cellStyle name="40% - Accent4 8 3 10" xfId="13311"/>
    <cellStyle name="40% - Accent4 8 3 10 2" xfId="34923"/>
    <cellStyle name="40% - Accent4 8 3 11" xfId="15561"/>
    <cellStyle name="40% - Accent4 8 3 11 2" xfId="37155"/>
    <cellStyle name="40% - Accent4 8 3 12" xfId="18359"/>
    <cellStyle name="40% - Accent4 8 3 12 2" xfId="39938"/>
    <cellStyle name="40% - Accent4 8 3 13" xfId="21142"/>
    <cellStyle name="40% - Accent4 8 3 13 2" xfId="42721"/>
    <cellStyle name="40% - Accent4 8 3 14" xfId="23997"/>
    <cellStyle name="40% - Accent4 8 3 14 2" xfId="45572"/>
    <cellStyle name="40% - Accent4 8 3 15" xfId="9970"/>
    <cellStyle name="40% - Accent4 8 3 15 2" xfId="31610"/>
    <cellStyle name="40% - Accent4 8 3 16" xfId="5272"/>
    <cellStyle name="40% - Accent4 8 3 17" xfId="26972"/>
    <cellStyle name="40% - Accent4 8 3 18" xfId="54795"/>
    <cellStyle name="40% - Accent4 8 3 2" xfId="536"/>
    <cellStyle name="40% - Accent4 8 3 2 10" xfId="18497"/>
    <cellStyle name="40% - Accent4 8 3 2 10 2" xfId="40076"/>
    <cellStyle name="40% - Accent4 8 3 2 11" xfId="21280"/>
    <cellStyle name="40% - Accent4 8 3 2 11 2" xfId="42859"/>
    <cellStyle name="40% - Accent4 8 3 2 12" xfId="24135"/>
    <cellStyle name="40% - Accent4 8 3 2 12 2" xfId="45710"/>
    <cellStyle name="40% - Accent4 8 3 2 13" xfId="10108"/>
    <cellStyle name="40% - Accent4 8 3 2 13 2" xfId="31748"/>
    <cellStyle name="40% - Accent4 8 3 2 14" xfId="5273"/>
    <cellStyle name="40% - Accent4 8 3 2 15" xfId="26973"/>
    <cellStyle name="40% - Accent4 8 3 2 16" xfId="54796"/>
    <cellStyle name="40% - Accent4 8 3 2 2" xfId="2887"/>
    <cellStyle name="40% - Accent4 8 3 2 2 10" xfId="27261"/>
    <cellStyle name="40% - Accent4 8 3 2 2 11" xfId="54797"/>
    <cellStyle name="40% - Accent4 8 3 2 2 2" xfId="4520"/>
    <cellStyle name="40% - Accent4 8 3 2 2 2 10" xfId="54798"/>
    <cellStyle name="40% - Accent4 8 3 2 2 2 2" xfId="9069"/>
    <cellStyle name="40% - Accent4 8 3 2 2 2 2 2" xfId="14633"/>
    <cellStyle name="40% - Accent4 8 3 2 2 2 2 2 2" xfId="36245"/>
    <cellStyle name="40% - Accent4 8 3 2 2 2 2 2 3" xfId="54800"/>
    <cellStyle name="40% - Accent4 8 3 2 2 2 2 3" xfId="30711"/>
    <cellStyle name="40% - Accent4 8 3 2 2 2 2 4" xfId="54799"/>
    <cellStyle name="40% - Accent4 8 3 2 2 2 3" xfId="17080"/>
    <cellStyle name="40% - Accent4 8 3 2 2 2 3 2" xfId="38673"/>
    <cellStyle name="40% - Accent4 8 3 2 2 2 3 2 2" xfId="54802"/>
    <cellStyle name="40% - Accent4 8 3 2 2 2 3 3" xfId="54801"/>
    <cellStyle name="40% - Accent4 8 3 2 2 2 4" xfId="19877"/>
    <cellStyle name="40% - Accent4 8 3 2 2 2 4 2" xfId="41456"/>
    <cellStyle name="40% - Accent4 8 3 2 2 2 4 3" xfId="54803"/>
    <cellStyle name="40% - Accent4 8 3 2 2 2 5" xfId="22662"/>
    <cellStyle name="40% - Accent4 8 3 2 2 2 5 2" xfId="44239"/>
    <cellStyle name="40% - Accent4 8 3 2 2 2 6" xfId="25515"/>
    <cellStyle name="40% - Accent4 8 3 2 2 2 6 2" xfId="47090"/>
    <cellStyle name="40% - Accent4 8 3 2 2 2 7" xfId="11862"/>
    <cellStyle name="40% - Accent4 8 3 2 2 2 7 2" xfId="33485"/>
    <cellStyle name="40% - Accent4 8 3 2 2 2 8" xfId="6648"/>
    <cellStyle name="40% - Accent4 8 3 2 2 2 9" xfId="28296"/>
    <cellStyle name="40% - Accent4 8 3 2 2 3" xfId="8034"/>
    <cellStyle name="40% - Accent4 8 3 2 2 3 2" xfId="13598"/>
    <cellStyle name="40% - Accent4 8 3 2 2 3 2 2" xfId="35210"/>
    <cellStyle name="40% - Accent4 8 3 2 2 3 2 3" xfId="54805"/>
    <cellStyle name="40% - Accent4 8 3 2 2 3 3" xfId="29676"/>
    <cellStyle name="40% - Accent4 8 3 2 2 3 4" xfId="54804"/>
    <cellStyle name="40% - Accent4 8 3 2 2 4" xfId="16045"/>
    <cellStyle name="40% - Accent4 8 3 2 2 4 2" xfId="37638"/>
    <cellStyle name="40% - Accent4 8 3 2 2 4 2 2" xfId="54807"/>
    <cellStyle name="40% - Accent4 8 3 2 2 4 3" xfId="54806"/>
    <cellStyle name="40% - Accent4 8 3 2 2 5" xfId="18842"/>
    <cellStyle name="40% - Accent4 8 3 2 2 5 2" xfId="40421"/>
    <cellStyle name="40% - Accent4 8 3 2 2 5 3" xfId="54808"/>
    <cellStyle name="40% - Accent4 8 3 2 2 6" xfId="21625"/>
    <cellStyle name="40% - Accent4 8 3 2 2 6 2" xfId="43204"/>
    <cellStyle name="40% - Accent4 8 3 2 2 7" xfId="24480"/>
    <cellStyle name="40% - Accent4 8 3 2 2 7 2" xfId="46055"/>
    <cellStyle name="40% - Accent4 8 3 2 2 8" xfId="10827"/>
    <cellStyle name="40% - Accent4 8 3 2 2 8 2" xfId="32450"/>
    <cellStyle name="40% - Accent4 8 3 2 2 9" xfId="5564"/>
    <cellStyle name="40% - Accent4 8 3 2 3" xfId="3265"/>
    <cellStyle name="40% - Accent4 8 3 2 3 10" xfId="27606"/>
    <cellStyle name="40% - Accent4 8 3 2 3 11" xfId="54809"/>
    <cellStyle name="40% - Accent4 8 3 2 3 2" xfId="4865"/>
    <cellStyle name="40% - Accent4 8 3 2 3 2 10" xfId="54810"/>
    <cellStyle name="40% - Accent4 8 3 2 3 2 2" xfId="9414"/>
    <cellStyle name="40% - Accent4 8 3 2 3 2 2 2" xfId="14978"/>
    <cellStyle name="40% - Accent4 8 3 2 3 2 2 2 2" xfId="36590"/>
    <cellStyle name="40% - Accent4 8 3 2 3 2 2 3" xfId="31056"/>
    <cellStyle name="40% - Accent4 8 3 2 3 2 2 4" xfId="54811"/>
    <cellStyle name="40% - Accent4 8 3 2 3 2 3" xfId="17425"/>
    <cellStyle name="40% - Accent4 8 3 2 3 2 3 2" xfId="39018"/>
    <cellStyle name="40% - Accent4 8 3 2 3 2 4" xfId="20222"/>
    <cellStyle name="40% - Accent4 8 3 2 3 2 4 2" xfId="41801"/>
    <cellStyle name="40% - Accent4 8 3 2 3 2 5" xfId="23007"/>
    <cellStyle name="40% - Accent4 8 3 2 3 2 5 2" xfId="44584"/>
    <cellStyle name="40% - Accent4 8 3 2 3 2 6" xfId="25860"/>
    <cellStyle name="40% - Accent4 8 3 2 3 2 6 2" xfId="47435"/>
    <cellStyle name="40% - Accent4 8 3 2 3 2 7" xfId="12207"/>
    <cellStyle name="40% - Accent4 8 3 2 3 2 7 2" xfId="33830"/>
    <cellStyle name="40% - Accent4 8 3 2 3 2 8" xfId="6995"/>
    <cellStyle name="40% - Accent4 8 3 2 3 2 9" xfId="28641"/>
    <cellStyle name="40% - Accent4 8 3 2 3 3" xfId="8379"/>
    <cellStyle name="40% - Accent4 8 3 2 3 3 2" xfId="13943"/>
    <cellStyle name="40% - Accent4 8 3 2 3 3 2 2" xfId="35555"/>
    <cellStyle name="40% - Accent4 8 3 2 3 3 2 3" xfId="54813"/>
    <cellStyle name="40% - Accent4 8 3 2 3 3 3" xfId="30021"/>
    <cellStyle name="40% - Accent4 8 3 2 3 3 4" xfId="54812"/>
    <cellStyle name="40% - Accent4 8 3 2 3 4" xfId="16390"/>
    <cellStyle name="40% - Accent4 8 3 2 3 4 2" xfId="37983"/>
    <cellStyle name="40% - Accent4 8 3 2 3 4 3" xfId="54814"/>
    <cellStyle name="40% - Accent4 8 3 2 3 5" xfId="19187"/>
    <cellStyle name="40% - Accent4 8 3 2 3 5 2" xfId="40766"/>
    <cellStyle name="40% - Accent4 8 3 2 3 6" xfId="21972"/>
    <cellStyle name="40% - Accent4 8 3 2 3 6 2" xfId="43549"/>
    <cellStyle name="40% - Accent4 8 3 2 3 7" xfId="24825"/>
    <cellStyle name="40% - Accent4 8 3 2 3 7 2" xfId="46400"/>
    <cellStyle name="40% - Accent4 8 3 2 3 8" xfId="11172"/>
    <cellStyle name="40% - Accent4 8 3 2 3 8 2" xfId="32795"/>
    <cellStyle name="40% - Accent4 8 3 2 3 9" xfId="5909"/>
    <cellStyle name="40% - Accent4 8 3 2 4" xfId="2501"/>
    <cellStyle name="40% - Accent4 8 3 2 4 10" xfId="54815"/>
    <cellStyle name="40% - Accent4 8 3 2 4 2" xfId="4234"/>
    <cellStyle name="40% - Accent4 8 3 2 4 2 2" xfId="14347"/>
    <cellStyle name="40% - Accent4 8 3 2 4 2 2 2" xfId="35959"/>
    <cellStyle name="40% - Accent4 8 3 2 4 2 3" xfId="8783"/>
    <cellStyle name="40% - Accent4 8 3 2 4 2 4" xfId="30425"/>
    <cellStyle name="40% - Accent4 8 3 2 4 2 5" xfId="54816"/>
    <cellStyle name="40% - Accent4 8 3 2 4 3" xfId="16794"/>
    <cellStyle name="40% - Accent4 8 3 2 4 3 2" xfId="38387"/>
    <cellStyle name="40% - Accent4 8 3 2 4 4" xfId="19591"/>
    <cellStyle name="40% - Accent4 8 3 2 4 4 2" xfId="41170"/>
    <cellStyle name="40% - Accent4 8 3 2 4 5" xfId="22376"/>
    <cellStyle name="40% - Accent4 8 3 2 4 5 2" xfId="43953"/>
    <cellStyle name="40% - Accent4 8 3 2 4 6" xfId="25229"/>
    <cellStyle name="40% - Accent4 8 3 2 4 6 2" xfId="46804"/>
    <cellStyle name="40% - Accent4 8 3 2 4 7" xfId="11576"/>
    <cellStyle name="40% - Accent4 8 3 2 4 7 2" xfId="33199"/>
    <cellStyle name="40% - Accent4 8 3 2 4 8" xfId="6313"/>
    <cellStyle name="40% - Accent4 8 3 2 4 9" xfId="28010"/>
    <cellStyle name="40% - Accent4 8 3 2 5" xfId="3692"/>
    <cellStyle name="40% - Accent4 8 3 2 5 10" xfId="54817"/>
    <cellStyle name="40% - Accent4 8 3 2 5 2" xfId="9761"/>
    <cellStyle name="40% - Accent4 8 3 2 5 2 2" xfId="15323"/>
    <cellStyle name="40% - Accent4 8 3 2 5 2 2 2" xfId="36935"/>
    <cellStyle name="40% - Accent4 8 3 2 5 2 3" xfId="31401"/>
    <cellStyle name="40% - Accent4 8 3 2 5 2 4" xfId="54818"/>
    <cellStyle name="40% - Accent4 8 3 2 5 3" xfId="17770"/>
    <cellStyle name="40% - Accent4 8 3 2 5 3 2" xfId="39363"/>
    <cellStyle name="40% - Accent4 8 3 2 5 4" xfId="20567"/>
    <cellStyle name="40% - Accent4 8 3 2 5 4 2" xfId="42146"/>
    <cellStyle name="40% - Accent4 8 3 2 5 5" xfId="23352"/>
    <cellStyle name="40% - Accent4 8 3 2 5 5 2" xfId="44929"/>
    <cellStyle name="40% - Accent4 8 3 2 5 6" xfId="26205"/>
    <cellStyle name="40% - Accent4 8 3 2 5 6 2" xfId="47780"/>
    <cellStyle name="40% - Accent4 8 3 2 5 7" xfId="12552"/>
    <cellStyle name="40% - Accent4 8 3 2 5 7 2" xfId="34175"/>
    <cellStyle name="40% - Accent4 8 3 2 5 8" xfId="7343"/>
    <cellStyle name="40% - Accent4 8 3 2 5 9" xfId="28986"/>
    <cellStyle name="40% - Accent4 8 3 2 6" xfId="7748"/>
    <cellStyle name="40% - Accent4 8 3 2 6 2" xfId="18115"/>
    <cellStyle name="40% - Accent4 8 3 2 6 2 2" xfId="39708"/>
    <cellStyle name="40% - Accent4 8 3 2 6 3" xfId="20912"/>
    <cellStyle name="40% - Accent4 8 3 2 6 3 2" xfId="42491"/>
    <cellStyle name="40% - Accent4 8 3 2 6 4" xfId="23697"/>
    <cellStyle name="40% - Accent4 8 3 2 6 4 2" xfId="45274"/>
    <cellStyle name="40% - Accent4 8 3 2 6 5" xfId="26550"/>
    <cellStyle name="40% - Accent4 8 3 2 6 5 2" xfId="48125"/>
    <cellStyle name="40% - Accent4 8 3 2 6 6" xfId="12907"/>
    <cellStyle name="40% - Accent4 8 3 2 6 6 2" xfId="34520"/>
    <cellStyle name="40% - Accent4 8 3 2 6 7" xfId="29390"/>
    <cellStyle name="40% - Accent4 8 3 2 6 8" xfId="54819"/>
    <cellStyle name="40% - Accent4 8 3 2 7" xfId="10480"/>
    <cellStyle name="40% - Accent4 8 3 2 7 2" xfId="32105"/>
    <cellStyle name="40% - Accent4 8 3 2 8" xfId="13312"/>
    <cellStyle name="40% - Accent4 8 3 2 8 2" xfId="34924"/>
    <cellStyle name="40% - Accent4 8 3 2 9" xfId="15699"/>
    <cellStyle name="40% - Accent4 8 3 2 9 2" xfId="37293"/>
    <cellStyle name="40% - Accent4 8 3 3" xfId="537"/>
    <cellStyle name="40% - Accent4 8 3 3 10" xfId="18589"/>
    <cellStyle name="40% - Accent4 8 3 3 10 2" xfId="40168"/>
    <cellStyle name="40% - Accent4 8 3 3 11" xfId="21372"/>
    <cellStyle name="40% - Accent4 8 3 3 11 2" xfId="42951"/>
    <cellStyle name="40% - Accent4 8 3 3 12" xfId="24227"/>
    <cellStyle name="40% - Accent4 8 3 3 12 2" xfId="45802"/>
    <cellStyle name="40% - Accent4 8 3 3 13" xfId="10200"/>
    <cellStyle name="40% - Accent4 8 3 3 13 2" xfId="31840"/>
    <cellStyle name="40% - Accent4 8 3 3 14" xfId="5274"/>
    <cellStyle name="40% - Accent4 8 3 3 15" xfId="26974"/>
    <cellStyle name="40% - Accent4 8 3 3 16" xfId="54820"/>
    <cellStyle name="40% - Accent4 8 3 3 2" xfId="2979"/>
    <cellStyle name="40% - Accent4 8 3 3 2 10" xfId="27353"/>
    <cellStyle name="40% - Accent4 8 3 3 2 11" xfId="54821"/>
    <cellStyle name="40% - Accent4 8 3 3 2 2" xfId="4612"/>
    <cellStyle name="40% - Accent4 8 3 3 2 2 10" xfId="54822"/>
    <cellStyle name="40% - Accent4 8 3 3 2 2 2" xfId="9161"/>
    <cellStyle name="40% - Accent4 8 3 3 2 2 2 2" xfId="14725"/>
    <cellStyle name="40% - Accent4 8 3 3 2 2 2 2 2" xfId="36337"/>
    <cellStyle name="40% - Accent4 8 3 3 2 2 2 3" xfId="30803"/>
    <cellStyle name="40% - Accent4 8 3 3 2 2 2 4" xfId="54823"/>
    <cellStyle name="40% - Accent4 8 3 3 2 2 3" xfId="17172"/>
    <cellStyle name="40% - Accent4 8 3 3 2 2 3 2" xfId="38765"/>
    <cellStyle name="40% - Accent4 8 3 3 2 2 4" xfId="19969"/>
    <cellStyle name="40% - Accent4 8 3 3 2 2 4 2" xfId="41548"/>
    <cellStyle name="40% - Accent4 8 3 3 2 2 5" xfId="22754"/>
    <cellStyle name="40% - Accent4 8 3 3 2 2 5 2" xfId="44331"/>
    <cellStyle name="40% - Accent4 8 3 3 2 2 6" xfId="25607"/>
    <cellStyle name="40% - Accent4 8 3 3 2 2 6 2" xfId="47182"/>
    <cellStyle name="40% - Accent4 8 3 3 2 2 7" xfId="11954"/>
    <cellStyle name="40% - Accent4 8 3 3 2 2 7 2" xfId="33577"/>
    <cellStyle name="40% - Accent4 8 3 3 2 2 8" xfId="6740"/>
    <cellStyle name="40% - Accent4 8 3 3 2 2 9" xfId="28388"/>
    <cellStyle name="40% - Accent4 8 3 3 2 3" xfId="8126"/>
    <cellStyle name="40% - Accent4 8 3 3 2 3 2" xfId="13690"/>
    <cellStyle name="40% - Accent4 8 3 3 2 3 2 2" xfId="35302"/>
    <cellStyle name="40% - Accent4 8 3 3 2 3 2 3" xfId="54825"/>
    <cellStyle name="40% - Accent4 8 3 3 2 3 3" xfId="29768"/>
    <cellStyle name="40% - Accent4 8 3 3 2 3 4" xfId="54824"/>
    <cellStyle name="40% - Accent4 8 3 3 2 4" xfId="16137"/>
    <cellStyle name="40% - Accent4 8 3 3 2 4 2" xfId="37730"/>
    <cellStyle name="40% - Accent4 8 3 3 2 4 3" xfId="54826"/>
    <cellStyle name="40% - Accent4 8 3 3 2 5" xfId="18934"/>
    <cellStyle name="40% - Accent4 8 3 3 2 5 2" xfId="40513"/>
    <cellStyle name="40% - Accent4 8 3 3 2 6" xfId="21717"/>
    <cellStyle name="40% - Accent4 8 3 3 2 6 2" xfId="43296"/>
    <cellStyle name="40% - Accent4 8 3 3 2 7" xfId="24572"/>
    <cellStyle name="40% - Accent4 8 3 3 2 7 2" xfId="46147"/>
    <cellStyle name="40% - Accent4 8 3 3 2 8" xfId="10919"/>
    <cellStyle name="40% - Accent4 8 3 3 2 8 2" xfId="32542"/>
    <cellStyle name="40% - Accent4 8 3 3 2 9" xfId="5656"/>
    <cellStyle name="40% - Accent4 8 3 3 3" xfId="3357"/>
    <cellStyle name="40% - Accent4 8 3 3 3 10" xfId="27698"/>
    <cellStyle name="40% - Accent4 8 3 3 3 11" xfId="54827"/>
    <cellStyle name="40% - Accent4 8 3 3 3 2" xfId="4957"/>
    <cellStyle name="40% - Accent4 8 3 3 3 2 10" xfId="54828"/>
    <cellStyle name="40% - Accent4 8 3 3 3 2 2" xfId="9506"/>
    <cellStyle name="40% - Accent4 8 3 3 3 2 2 2" xfId="15070"/>
    <cellStyle name="40% - Accent4 8 3 3 3 2 2 2 2" xfId="36682"/>
    <cellStyle name="40% - Accent4 8 3 3 3 2 2 3" xfId="31148"/>
    <cellStyle name="40% - Accent4 8 3 3 3 2 3" xfId="17517"/>
    <cellStyle name="40% - Accent4 8 3 3 3 2 3 2" xfId="39110"/>
    <cellStyle name="40% - Accent4 8 3 3 3 2 4" xfId="20314"/>
    <cellStyle name="40% - Accent4 8 3 3 3 2 4 2" xfId="41893"/>
    <cellStyle name="40% - Accent4 8 3 3 3 2 5" xfId="23099"/>
    <cellStyle name="40% - Accent4 8 3 3 3 2 5 2" xfId="44676"/>
    <cellStyle name="40% - Accent4 8 3 3 3 2 6" xfId="25952"/>
    <cellStyle name="40% - Accent4 8 3 3 3 2 6 2" xfId="47527"/>
    <cellStyle name="40% - Accent4 8 3 3 3 2 7" xfId="12299"/>
    <cellStyle name="40% - Accent4 8 3 3 3 2 7 2" xfId="33922"/>
    <cellStyle name="40% - Accent4 8 3 3 3 2 8" xfId="7087"/>
    <cellStyle name="40% - Accent4 8 3 3 3 2 9" xfId="28733"/>
    <cellStyle name="40% - Accent4 8 3 3 3 3" xfId="8471"/>
    <cellStyle name="40% - Accent4 8 3 3 3 3 2" xfId="14035"/>
    <cellStyle name="40% - Accent4 8 3 3 3 3 2 2" xfId="35647"/>
    <cellStyle name="40% - Accent4 8 3 3 3 3 3" xfId="30113"/>
    <cellStyle name="40% - Accent4 8 3 3 3 4" xfId="16482"/>
    <cellStyle name="40% - Accent4 8 3 3 3 4 2" xfId="38075"/>
    <cellStyle name="40% - Accent4 8 3 3 3 5" xfId="19279"/>
    <cellStyle name="40% - Accent4 8 3 3 3 5 2" xfId="40858"/>
    <cellStyle name="40% - Accent4 8 3 3 3 6" xfId="22064"/>
    <cellStyle name="40% - Accent4 8 3 3 3 6 2" xfId="43641"/>
    <cellStyle name="40% - Accent4 8 3 3 3 7" xfId="24917"/>
    <cellStyle name="40% - Accent4 8 3 3 3 7 2" xfId="46492"/>
    <cellStyle name="40% - Accent4 8 3 3 3 8" xfId="11264"/>
    <cellStyle name="40% - Accent4 8 3 3 3 8 2" xfId="32887"/>
    <cellStyle name="40% - Accent4 8 3 3 3 9" xfId="6001"/>
    <cellStyle name="40% - Accent4 8 3 3 4" xfId="2502"/>
    <cellStyle name="40% - Accent4 8 3 3 4 10" xfId="54829"/>
    <cellStyle name="40% - Accent4 8 3 3 4 2" xfId="4235"/>
    <cellStyle name="40% - Accent4 8 3 3 4 2 2" xfId="14348"/>
    <cellStyle name="40% - Accent4 8 3 3 4 2 2 2" xfId="35960"/>
    <cellStyle name="40% - Accent4 8 3 3 4 2 3" xfId="8784"/>
    <cellStyle name="40% - Accent4 8 3 3 4 2 4" xfId="30426"/>
    <cellStyle name="40% - Accent4 8 3 3 4 2 5" xfId="54830"/>
    <cellStyle name="40% - Accent4 8 3 3 4 3" xfId="16795"/>
    <cellStyle name="40% - Accent4 8 3 3 4 3 2" xfId="38388"/>
    <cellStyle name="40% - Accent4 8 3 3 4 4" xfId="19592"/>
    <cellStyle name="40% - Accent4 8 3 3 4 4 2" xfId="41171"/>
    <cellStyle name="40% - Accent4 8 3 3 4 5" xfId="22377"/>
    <cellStyle name="40% - Accent4 8 3 3 4 5 2" xfId="43954"/>
    <cellStyle name="40% - Accent4 8 3 3 4 6" xfId="25230"/>
    <cellStyle name="40% - Accent4 8 3 3 4 6 2" xfId="46805"/>
    <cellStyle name="40% - Accent4 8 3 3 4 7" xfId="11577"/>
    <cellStyle name="40% - Accent4 8 3 3 4 7 2" xfId="33200"/>
    <cellStyle name="40% - Accent4 8 3 3 4 8" xfId="6314"/>
    <cellStyle name="40% - Accent4 8 3 3 4 9" xfId="28011"/>
    <cellStyle name="40% - Accent4 8 3 3 5" xfId="3693"/>
    <cellStyle name="40% - Accent4 8 3 3 5 10" xfId="54831"/>
    <cellStyle name="40% - Accent4 8 3 3 5 2" xfId="9853"/>
    <cellStyle name="40% - Accent4 8 3 3 5 2 2" xfId="15415"/>
    <cellStyle name="40% - Accent4 8 3 3 5 2 2 2" xfId="37027"/>
    <cellStyle name="40% - Accent4 8 3 3 5 2 3" xfId="31493"/>
    <cellStyle name="40% - Accent4 8 3 3 5 3" xfId="17862"/>
    <cellStyle name="40% - Accent4 8 3 3 5 3 2" xfId="39455"/>
    <cellStyle name="40% - Accent4 8 3 3 5 4" xfId="20659"/>
    <cellStyle name="40% - Accent4 8 3 3 5 4 2" xfId="42238"/>
    <cellStyle name="40% - Accent4 8 3 3 5 5" xfId="23444"/>
    <cellStyle name="40% - Accent4 8 3 3 5 5 2" xfId="45021"/>
    <cellStyle name="40% - Accent4 8 3 3 5 6" xfId="26297"/>
    <cellStyle name="40% - Accent4 8 3 3 5 6 2" xfId="47872"/>
    <cellStyle name="40% - Accent4 8 3 3 5 7" xfId="12644"/>
    <cellStyle name="40% - Accent4 8 3 3 5 7 2" xfId="34267"/>
    <cellStyle name="40% - Accent4 8 3 3 5 8" xfId="7435"/>
    <cellStyle name="40% - Accent4 8 3 3 5 9" xfId="29078"/>
    <cellStyle name="40% - Accent4 8 3 3 6" xfId="7749"/>
    <cellStyle name="40% - Accent4 8 3 3 6 2" xfId="18207"/>
    <cellStyle name="40% - Accent4 8 3 3 6 2 2" xfId="39800"/>
    <cellStyle name="40% - Accent4 8 3 3 6 3" xfId="21004"/>
    <cellStyle name="40% - Accent4 8 3 3 6 3 2" xfId="42583"/>
    <cellStyle name="40% - Accent4 8 3 3 6 4" xfId="23789"/>
    <cellStyle name="40% - Accent4 8 3 3 6 4 2" xfId="45366"/>
    <cellStyle name="40% - Accent4 8 3 3 6 5" xfId="26642"/>
    <cellStyle name="40% - Accent4 8 3 3 6 5 2" xfId="48217"/>
    <cellStyle name="40% - Accent4 8 3 3 6 6" xfId="12999"/>
    <cellStyle name="40% - Accent4 8 3 3 6 6 2" xfId="34612"/>
    <cellStyle name="40% - Accent4 8 3 3 6 7" xfId="29391"/>
    <cellStyle name="40% - Accent4 8 3 3 7" xfId="10572"/>
    <cellStyle name="40% - Accent4 8 3 3 7 2" xfId="32197"/>
    <cellStyle name="40% - Accent4 8 3 3 8" xfId="13313"/>
    <cellStyle name="40% - Accent4 8 3 3 8 2" xfId="34925"/>
    <cellStyle name="40% - Accent4 8 3 3 9" xfId="15791"/>
    <cellStyle name="40% - Accent4 8 3 3 9 2" xfId="37385"/>
    <cellStyle name="40% - Accent4 8 3 4" xfId="2749"/>
    <cellStyle name="40% - Accent4 8 3 4 10" xfId="27123"/>
    <cellStyle name="40% - Accent4 8 3 4 11" xfId="54832"/>
    <cellStyle name="40% - Accent4 8 3 4 2" xfId="4382"/>
    <cellStyle name="40% - Accent4 8 3 4 2 10" xfId="54833"/>
    <cellStyle name="40% - Accent4 8 3 4 2 2" xfId="8931"/>
    <cellStyle name="40% - Accent4 8 3 4 2 2 2" xfId="14495"/>
    <cellStyle name="40% - Accent4 8 3 4 2 2 2 2" xfId="36107"/>
    <cellStyle name="40% - Accent4 8 3 4 2 2 3" xfId="30573"/>
    <cellStyle name="40% - Accent4 8 3 4 2 2 4" xfId="54834"/>
    <cellStyle name="40% - Accent4 8 3 4 2 3" xfId="16942"/>
    <cellStyle name="40% - Accent4 8 3 4 2 3 2" xfId="38535"/>
    <cellStyle name="40% - Accent4 8 3 4 2 4" xfId="19739"/>
    <cellStyle name="40% - Accent4 8 3 4 2 4 2" xfId="41318"/>
    <cellStyle name="40% - Accent4 8 3 4 2 5" xfId="22524"/>
    <cellStyle name="40% - Accent4 8 3 4 2 5 2" xfId="44101"/>
    <cellStyle name="40% - Accent4 8 3 4 2 6" xfId="25377"/>
    <cellStyle name="40% - Accent4 8 3 4 2 6 2" xfId="46952"/>
    <cellStyle name="40% - Accent4 8 3 4 2 7" xfId="11724"/>
    <cellStyle name="40% - Accent4 8 3 4 2 7 2" xfId="33347"/>
    <cellStyle name="40% - Accent4 8 3 4 2 8" xfId="6510"/>
    <cellStyle name="40% - Accent4 8 3 4 2 9" xfId="28158"/>
    <cellStyle name="40% - Accent4 8 3 4 3" xfId="7896"/>
    <cellStyle name="40% - Accent4 8 3 4 3 2" xfId="13460"/>
    <cellStyle name="40% - Accent4 8 3 4 3 2 2" xfId="35072"/>
    <cellStyle name="40% - Accent4 8 3 4 3 2 3" xfId="54836"/>
    <cellStyle name="40% - Accent4 8 3 4 3 3" xfId="29538"/>
    <cellStyle name="40% - Accent4 8 3 4 3 4" xfId="54835"/>
    <cellStyle name="40% - Accent4 8 3 4 4" xfId="15907"/>
    <cellStyle name="40% - Accent4 8 3 4 4 2" xfId="37500"/>
    <cellStyle name="40% - Accent4 8 3 4 4 3" xfId="54837"/>
    <cellStyle name="40% - Accent4 8 3 4 5" xfId="18704"/>
    <cellStyle name="40% - Accent4 8 3 4 5 2" xfId="40283"/>
    <cellStyle name="40% - Accent4 8 3 4 6" xfId="21487"/>
    <cellStyle name="40% - Accent4 8 3 4 6 2" xfId="43066"/>
    <cellStyle name="40% - Accent4 8 3 4 7" xfId="24342"/>
    <cellStyle name="40% - Accent4 8 3 4 7 2" xfId="45917"/>
    <cellStyle name="40% - Accent4 8 3 4 8" xfId="10689"/>
    <cellStyle name="40% - Accent4 8 3 4 8 2" xfId="32312"/>
    <cellStyle name="40% - Accent4 8 3 4 9" xfId="5426"/>
    <cellStyle name="40% - Accent4 8 3 5" xfId="3107"/>
    <cellStyle name="40% - Accent4 8 3 5 10" xfId="27468"/>
    <cellStyle name="40% - Accent4 8 3 5 11" xfId="54838"/>
    <cellStyle name="40% - Accent4 8 3 5 2" xfId="4727"/>
    <cellStyle name="40% - Accent4 8 3 5 2 10" xfId="54839"/>
    <cellStyle name="40% - Accent4 8 3 5 2 2" xfId="9276"/>
    <cellStyle name="40% - Accent4 8 3 5 2 2 2" xfId="14840"/>
    <cellStyle name="40% - Accent4 8 3 5 2 2 2 2" xfId="36452"/>
    <cellStyle name="40% - Accent4 8 3 5 2 2 3" xfId="30918"/>
    <cellStyle name="40% - Accent4 8 3 5 2 3" xfId="17287"/>
    <cellStyle name="40% - Accent4 8 3 5 2 3 2" xfId="38880"/>
    <cellStyle name="40% - Accent4 8 3 5 2 4" xfId="20084"/>
    <cellStyle name="40% - Accent4 8 3 5 2 4 2" xfId="41663"/>
    <cellStyle name="40% - Accent4 8 3 5 2 5" xfId="22869"/>
    <cellStyle name="40% - Accent4 8 3 5 2 5 2" xfId="44446"/>
    <cellStyle name="40% - Accent4 8 3 5 2 6" xfId="25722"/>
    <cellStyle name="40% - Accent4 8 3 5 2 6 2" xfId="47297"/>
    <cellStyle name="40% - Accent4 8 3 5 2 7" xfId="12069"/>
    <cellStyle name="40% - Accent4 8 3 5 2 7 2" xfId="33692"/>
    <cellStyle name="40% - Accent4 8 3 5 2 8" xfId="6857"/>
    <cellStyle name="40% - Accent4 8 3 5 2 9" xfId="28503"/>
    <cellStyle name="40% - Accent4 8 3 5 3" xfId="8241"/>
    <cellStyle name="40% - Accent4 8 3 5 3 2" xfId="13805"/>
    <cellStyle name="40% - Accent4 8 3 5 3 2 2" xfId="35417"/>
    <cellStyle name="40% - Accent4 8 3 5 3 3" xfId="29883"/>
    <cellStyle name="40% - Accent4 8 3 5 4" xfId="16252"/>
    <cellStyle name="40% - Accent4 8 3 5 4 2" xfId="37845"/>
    <cellStyle name="40% - Accent4 8 3 5 5" xfId="19049"/>
    <cellStyle name="40% - Accent4 8 3 5 5 2" xfId="40628"/>
    <cellStyle name="40% - Accent4 8 3 5 6" xfId="21834"/>
    <cellStyle name="40% - Accent4 8 3 5 6 2" xfId="43411"/>
    <cellStyle name="40% - Accent4 8 3 5 7" xfId="24687"/>
    <cellStyle name="40% - Accent4 8 3 5 7 2" xfId="46262"/>
    <cellStyle name="40% - Accent4 8 3 5 8" xfId="11034"/>
    <cellStyle name="40% - Accent4 8 3 5 8 2" xfId="32657"/>
    <cellStyle name="40% - Accent4 8 3 5 9" xfId="5771"/>
    <cellStyle name="40% - Accent4 8 3 6" xfId="2500"/>
    <cellStyle name="40% - Accent4 8 3 6 10" xfId="54840"/>
    <cellStyle name="40% - Accent4 8 3 6 2" xfId="4233"/>
    <cellStyle name="40% - Accent4 8 3 6 2 2" xfId="14346"/>
    <cellStyle name="40% - Accent4 8 3 6 2 2 2" xfId="35958"/>
    <cellStyle name="40% - Accent4 8 3 6 2 3" xfId="8782"/>
    <cellStyle name="40% - Accent4 8 3 6 2 4" xfId="30424"/>
    <cellStyle name="40% - Accent4 8 3 6 2 5" xfId="54841"/>
    <cellStyle name="40% - Accent4 8 3 6 3" xfId="16793"/>
    <cellStyle name="40% - Accent4 8 3 6 3 2" xfId="38386"/>
    <cellStyle name="40% - Accent4 8 3 6 4" xfId="19590"/>
    <cellStyle name="40% - Accent4 8 3 6 4 2" xfId="41169"/>
    <cellStyle name="40% - Accent4 8 3 6 5" xfId="22375"/>
    <cellStyle name="40% - Accent4 8 3 6 5 2" xfId="43952"/>
    <cellStyle name="40% - Accent4 8 3 6 6" xfId="25228"/>
    <cellStyle name="40% - Accent4 8 3 6 6 2" xfId="46803"/>
    <cellStyle name="40% - Accent4 8 3 6 7" xfId="11575"/>
    <cellStyle name="40% - Accent4 8 3 6 7 2" xfId="33198"/>
    <cellStyle name="40% - Accent4 8 3 6 8" xfId="6312"/>
    <cellStyle name="40% - Accent4 8 3 6 9" xfId="28009"/>
    <cellStyle name="40% - Accent4 8 3 7" xfId="3691"/>
    <cellStyle name="40% - Accent4 8 3 7 10" xfId="54842"/>
    <cellStyle name="40% - Accent4 8 3 7 2" xfId="9623"/>
    <cellStyle name="40% - Accent4 8 3 7 2 2" xfId="15185"/>
    <cellStyle name="40% - Accent4 8 3 7 2 2 2" xfId="36797"/>
    <cellStyle name="40% - Accent4 8 3 7 2 3" xfId="31263"/>
    <cellStyle name="40% - Accent4 8 3 7 3" xfId="17632"/>
    <cellStyle name="40% - Accent4 8 3 7 3 2" xfId="39225"/>
    <cellStyle name="40% - Accent4 8 3 7 4" xfId="20429"/>
    <cellStyle name="40% - Accent4 8 3 7 4 2" xfId="42008"/>
    <cellStyle name="40% - Accent4 8 3 7 5" xfId="23214"/>
    <cellStyle name="40% - Accent4 8 3 7 5 2" xfId="44791"/>
    <cellStyle name="40% - Accent4 8 3 7 6" xfId="26067"/>
    <cellStyle name="40% - Accent4 8 3 7 6 2" xfId="47642"/>
    <cellStyle name="40% - Accent4 8 3 7 7" xfId="12414"/>
    <cellStyle name="40% - Accent4 8 3 7 7 2" xfId="34037"/>
    <cellStyle name="40% - Accent4 8 3 7 8" xfId="7205"/>
    <cellStyle name="40% - Accent4 8 3 7 9" xfId="28848"/>
    <cellStyle name="40% - Accent4 8 3 8" xfId="7747"/>
    <cellStyle name="40% - Accent4 8 3 8 2" xfId="17977"/>
    <cellStyle name="40% - Accent4 8 3 8 2 2" xfId="39570"/>
    <cellStyle name="40% - Accent4 8 3 8 3" xfId="20774"/>
    <cellStyle name="40% - Accent4 8 3 8 3 2" xfId="42353"/>
    <cellStyle name="40% - Accent4 8 3 8 4" xfId="23559"/>
    <cellStyle name="40% - Accent4 8 3 8 4 2" xfId="45136"/>
    <cellStyle name="40% - Accent4 8 3 8 5" xfId="26412"/>
    <cellStyle name="40% - Accent4 8 3 8 5 2" xfId="47987"/>
    <cellStyle name="40% - Accent4 8 3 8 6" xfId="12769"/>
    <cellStyle name="40% - Accent4 8 3 8 6 2" xfId="34382"/>
    <cellStyle name="40% - Accent4 8 3 8 7" xfId="29389"/>
    <cellStyle name="40% - Accent4 8 3 9" xfId="10342"/>
    <cellStyle name="40% - Accent4 8 3 9 2" xfId="31967"/>
    <cellStyle name="40% - Accent4 8 4" xfId="538"/>
    <cellStyle name="40% - Accent4 8 4 10" xfId="13314"/>
    <cellStyle name="40% - Accent4 8 4 10 2" xfId="34926"/>
    <cellStyle name="40% - Accent4 8 4 11" xfId="15585"/>
    <cellStyle name="40% - Accent4 8 4 11 2" xfId="37179"/>
    <cellStyle name="40% - Accent4 8 4 12" xfId="18383"/>
    <cellStyle name="40% - Accent4 8 4 12 2" xfId="39962"/>
    <cellStyle name="40% - Accent4 8 4 13" xfId="21166"/>
    <cellStyle name="40% - Accent4 8 4 13 2" xfId="42745"/>
    <cellStyle name="40% - Accent4 8 4 14" xfId="24021"/>
    <cellStyle name="40% - Accent4 8 4 14 2" xfId="45596"/>
    <cellStyle name="40% - Accent4 8 4 15" xfId="9994"/>
    <cellStyle name="40% - Accent4 8 4 15 2" xfId="31634"/>
    <cellStyle name="40% - Accent4 8 4 16" xfId="5275"/>
    <cellStyle name="40% - Accent4 8 4 17" xfId="26975"/>
    <cellStyle name="40% - Accent4 8 4 18" xfId="54843"/>
    <cellStyle name="40% - Accent4 8 4 2" xfId="539"/>
    <cellStyle name="40% - Accent4 8 4 2 10" xfId="18521"/>
    <cellStyle name="40% - Accent4 8 4 2 10 2" xfId="40100"/>
    <cellStyle name="40% - Accent4 8 4 2 11" xfId="21304"/>
    <cellStyle name="40% - Accent4 8 4 2 11 2" xfId="42883"/>
    <cellStyle name="40% - Accent4 8 4 2 12" xfId="24159"/>
    <cellStyle name="40% - Accent4 8 4 2 12 2" xfId="45734"/>
    <cellStyle name="40% - Accent4 8 4 2 13" xfId="10132"/>
    <cellStyle name="40% - Accent4 8 4 2 13 2" xfId="31772"/>
    <cellStyle name="40% - Accent4 8 4 2 14" xfId="5276"/>
    <cellStyle name="40% - Accent4 8 4 2 15" xfId="26976"/>
    <cellStyle name="40% - Accent4 8 4 2 16" xfId="54844"/>
    <cellStyle name="40% - Accent4 8 4 2 2" xfId="2911"/>
    <cellStyle name="40% - Accent4 8 4 2 2 10" xfId="27285"/>
    <cellStyle name="40% - Accent4 8 4 2 2 11" xfId="54845"/>
    <cellStyle name="40% - Accent4 8 4 2 2 2" xfId="4544"/>
    <cellStyle name="40% - Accent4 8 4 2 2 2 10" xfId="54846"/>
    <cellStyle name="40% - Accent4 8 4 2 2 2 2" xfId="9093"/>
    <cellStyle name="40% - Accent4 8 4 2 2 2 2 2" xfId="14657"/>
    <cellStyle name="40% - Accent4 8 4 2 2 2 2 2 2" xfId="36269"/>
    <cellStyle name="40% - Accent4 8 4 2 2 2 2 3" xfId="30735"/>
    <cellStyle name="40% - Accent4 8 4 2 2 2 2 4" xfId="54847"/>
    <cellStyle name="40% - Accent4 8 4 2 2 2 3" xfId="17104"/>
    <cellStyle name="40% - Accent4 8 4 2 2 2 3 2" xfId="38697"/>
    <cellStyle name="40% - Accent4 8 4 2 2 2 4" xfId="19901"/>
    <cellStyle name="40% - Accent4 8 4 2 2 2 4 2" xfId="41480"/>
    <cellStyle name="40% - Accent4 8 4 2 2 2 5" xfId="22686"/>
    <cellStyle name="40% - Accent4 8 4 2 2 2 5 2" xfId="44263"/>
    <cellStyle name="40% - Accent4 8 4 2 2 2 6" xfId="25539"/>
    <cellStyle name="40% - Accent4 8 4 2 2 2 6 2" xfId="47114"/>
    <cellStyle name="40% - Accent4 8 4 2 2 2 7" xfId="11886"/>
    <cellStyle name="40% - Accent4 8 4 2 2 2 7 2" xfId="33509"/>
    <cellStyle name="40% - Accent4 8 4 2 2 2 8" xfId="6672"/>
    <cellStyle name="40% - Accent4 8 4 2 2 2 9" xfId="28320"/>
    <cellStyle name="40% - Accent4 8 4 2 2 3" xfId="8058"/>
    <cellStyle name="40% - Accent4 8 4 2 2 3 2" xfId="13622"/>
    <cellStyle name="40% - Accent4 8 4 2 2 3 2 2" xfId="35234"/>
    <cellStyle name="40% - Accent4 8 4 2 2 3 2 3" xfId="54849"/>
    <cellStyle name="40% - Accent4 8 4 2 2 3 3" xfId="29700"/>
    <cellStyle name="40% - Accent4 8 4 2 2 3 4" xfId="54848"/>
    <cellStyle name="40% - Accent4 8 4 2 2 4" xfId="16069"/>
    <cellStyle name="40% - Accent4 8 4 2 2 4 2" xfId="37662"/>
    <cellStyle name="40% - Accent4 8 4 2 2 4 3" xfId="54850"/>
    <cellStyle name="40% - Accent4 8 4 2 2 5" xfId="18866"/>
    <cellStyle name="40% - Accent4 8 4 2 2 5 2" xfId="40445"/>
    <cellStyle name="40% - Accent4 8 4 2 2 6" xfId="21649"/>
    <cellStyle name="40% - Accent4 8 4 2 2 6 2" xfId="43228"/>
    <cellStyle name="40% - Accent4 8 4 2 2 7" xfId="24504"/>
    <cellStyle name="40% - Accent4 8 4 2 2 7 2" xfId="46079"/>
    <cellStyle name="40% - Accent4 8 4 2 2 8" xfId="10851"/>
    <cellStyle name="40% - Accent4 8 4 2 2 8 2" xfId="32474"/>
    <cellStyle name="40% - Accent4 8 4 2 2 9" xfId="5588"/>
    <cellStyle name="40% - Accent4 8 4 2 3" xfId="3289"/>
    <cellStyle name="40% - Accent4 8 4 2 3 10" xfId="27630"/>
    <cellStyle name="40% - Accent4 8 4 2 3 11" xfId="54851"/>
    <cellStyle name="40% - Accent4 8 4 2 3 2" xfId="4889"/>
    <cellStyle name="40% - Accent4 8 4 2 3 2 10" xfId="54852"/>
    <cellStyle name="40% - Accent4 8 4 2 3 2 2" xfId="9438"/>
    <cellStyle name="40% - Accent4 8 4 2 3 2 2 2" xfId="15002"/>
    <cellStyle name="40% - Accent4 8 4 2 3 2 2 2 2" xfId="36614"/>
    <cellStyle name="40% - Accent4 8 4 2 3 2 2 3" xfId="31080"/>
    <cellStyle name="40% - Accent4 8 4 2 3 2 3" xfId="17449"/>
    <cellStyle name="40% - Accent4 8 4 2 3 2 3 2" xfId="39042"/>
    <cellStyle name="40% - Accent4 8 4 2 3 2 4" xfId="20246"/>
    <cellStyle name="40% - Accent4 8 4 2 3 2 4 2" xfId="41825"/>
    <cellStyle name="40% - Accent4 8 4 2 3 2 5" xfId="23031"/>
    <cellStyle name="40% - Accent4 8 4 2 3 2 5 2" xfId="44608"/>
    <cellStyle name="40% - Accent4 8 4 2 3 2 6" xfId="25884"/>
    <cellStyle name="40% - Accent4 8 4 2 3 2 6 2" xfId="47459"/>
    <cellStyle name="40% - Accent4 8 4 2 3 2 7" xfId="12231"/>
    <cellStyle name="40% - Accent4 8 4 2 3 2 7 2" xfId="33854"/>
    <cellStyle name="40% - Accent4 8 4 2 3 2 8" xfId="7019"/>
    <cellStyle name="40% - Accent4 8 4 2 3 2 9" xfId="28665"/>
    <cellStyle name="40% - Accent4 8 4 2 3 3" xfId="8403"/>
    <cellStyle name="40% - Accent4 8 4 2 3 3 2" xfId="13967"/>
    <cellStyle name="40% - Accent4 8 4 2 3 3 2 2" xfId="35579"/>
    <cellStyle name="40% - Accent4 8 4 2 3 3 3" xfId="30045"/>
    <cellStyle name="40% - Accent4 8 4 2 3 4" xfId="16414"/>
    <cellStyle name="40% - Accent4 8 4 2 3 4 2" xfId="38007"/>
    <cellStyle name="40% - Accent4 8 4 2 3 5" xfId="19211"/>
    <cellStyle name="40% - Accent4 8 4 2 3 5 2" xfId="40790"/>
    <cellStyle name="40% - Accent4 8 4 2 3 6" xfId="21996"/>
    <cellStyle name="40% - Accent4 8 4 2 3 6 2" xfId="43573"/>
    <cellStyle name="40% - Accent4 8 4 2 3 7" xfId="24849"/>
    <cellStyle name="40% - Accent4 8 4 2 3 7 2" xfId="46424"/>
    <cellStyle name="40% - Accent4 8 4 2 3 8" xfId="11196"/>
    <cellStyle name="40% - Accent4 8 4 2 3 8 2" xfId="32819"/>
    <cellStyle name="40% - Accent4 8 4 2 3 9" xfId="5933"/>
    <cellStyle name="40% - Accent4 8 4 2 4" xfId="2504"/>
    <cellStyle name="40% - Accent4 8 4 2 4 10" xfId="54853"/>
    <cellStyle name="40% - Accent4 8 4 2 4 2" xfId="4237"/>
    <cellStyle name="40% - Accent4 8 4 2 4 2 2" xfId="14350"/>
    <cellStyle name="40% - Accent4 8 4 2 4 2 2 2" xfId="35962"/>
    <cellStyle name="40% - Accent4 8 4 2 4 2 3" xfId="8786"/>
    <cellStyle name="40% - Accent4 8 4 2 4 2 4" xfId="30428"/>
    <cellStyle name="40% - Accent4 8 4 2 4 2 5" xfId="54854"/>
    <cellStyle name="40% - Accent4 8 4 2 4 3" xfId="16797"/>
    <cellStyle name="40% - Accent4 8 4 2 4 3 2" xfId="38390"/>
    <cellStyle name="40% - Accent4 8 4 2 4 4" xfId="19594"/>
    <cellStyle name="40% - Accent4 8 4 2 4 4 2" xfId="41173"/>
    <cellStyle name="40% - Accent4 8 4 2 4 5" xfId="22379"/>
    <cellStyle name="40% - Accent4 8 4 2 4 5 2" xfId="43956"/>
    <cellStyle name="40% - Accent4 8 4 2 4 6" xfId="25232"/>
    <cellStyle name="40% - Accent4 8 4 2 4 6 2" xfId="46807"/>
    <cellStyle name="40% - Accent4 8 4 2 4 7" xfId="11579"/>
    <cellStyle name="40% - Accent4 8 4 2 4 7 2" xfId="33202"/>
    <cellStyle name="40% - Accent4 8 4 2 4 8" xfId="6316"/>
    <cellStyle name="40% - Accent4 8 4 2 4 9" xfId="28013"/>
    <cellStyle name="40% - Accent4 8 4 2 5" xfId="3695"/>
    <cellStyle name="40% - Accent4 8 4 2 5 10" xfId="54855"/>
    <cellStyle name="40% - Accent4 8 4 2 5 2" xfId="9785"/>
    <cellStyle name="40% - Accent4 8 4 2 5 2 2" xfId="15347"/>
    <cellStyle name="40% - Accent4 8 4 2 5 2 2 2" xfId="36959"/>
    <cellStyle name="40% - Accent4 8 4 2 5 2 3" xfId="31425"/>
    <cellStyle name="40% - Accent4 8 4 2 5 3" xfId="17794"/>
    <cellStyle name="40% - Accent4 8 4 2 5 3 2" xfId="39387"/>
    <cellStyle name="40% - Accent4 8 4 2 5 4" xfId="20591"/>
    <cellStyle name="40% - Accent4 8 4 2 5 4 2" xfId="42170"/>
    <cellStyle name="40% - Accent4 8 4 2 5 5" xfId="23376"/>
    <cellStyle name="40% - Accent4 8 4 2 5 5 2" xfId="44953"/>
    <cellStyle name="40% - Accent4 8 4 2 5 6" xfId="26229"/>
    <cellStyle name="40% - Accent4 8 4 2 5 6 2" xfId="47804"/>
    <cellStyle name="40% - Accent4 8 4 2 5 7" xfId="12576"/>
    <cellStyle name="40% - Accent4 8 4 2 5 7 2" xfId="34199"/>
    <cellStyle name="40% - Accent4 8 4 2 5 8" xfId="7367"/>
    <cellStyle name="40% - Accent4 8 4 2 5 9" xfId="29010"/>
    <cellStyle name="40% - Accent4 8 4 2 6" xfId="7751"/>
    <cellStyle name="40% - Accent4 8 4 2 6 2" xfId="18139"/>
    <cellStyle name="40% - Accent4 8 4 2 6 2 2" xfId="39732"/>
    <cellStyle name="40% - Accent4 8 4 2 6 3" xfId="20936"/>
    <cellStyle name="40% - Accent4 8 4 2 6 3 2" xfId="42515"/>
    <cellStyle name="40% - Accent4 8 4 2 6 4" xfId="23721"/>
    <cellStyle name="40% - Accent4 8 4 2 6 4 2" xfId="45298"/>
    <cellStyle name="40% - Accent4 8 4 2 6 5" xfId="26574"/>
    <cellStyle name="40% - Accent4 8 4 2 6 5 2" xfId="48149"/>
    <cellStyle name="40% - Accent4 8 4 2 6 6" xfId="12931"/>
    <cellStyle name="40% - Accent4 8 4 2 6 6 2" xfId="34544"/>
    <cellStyle name="40% - Accent4 8 4 2 6 7" xfId="29393"/>
    <cellStyle name="40% - Accent4 8 4 2 7" xfId="10504"/>
    <cellStyle name="40% - Accent4 8 4 2 7 2" xfId="32129"/>
    <cellStyle name="40% - Accent4 8 4 2 8" xfId="13315"/>
    <cellStyle name="40% - Accent4 8 4 2 8 2" xfId="34927"/>
    <cellStyle name="40% - Accent4 8 4 2 9" xfId="15723"/>
    <cellStyle name="40% - Accent4 8 4 2 9 2" xfId="37317"/>
    <cellStyle name="40% - Accent4 8 4 3" xfId="540"/>
    <cellStyle name="40% - Accent4 8 4 3 10" xfId="18613"/>
    <cellStyle name="40% - Accent4 8 4 3 10 2" xfId="40192"/>
    <cellStyle name="40% - Accent4 8 4 3 11" xfId="21396"/>
    <cellStyle name="40% - Accent4 8 4 3 11 2" xfId="42975"/>
    <cellStyle name="40% - Accent4 8 4 3 12" xfId="24251"/>
    <cellStyle name="40% - Accent4 8 4 3 12 2" xfId="45826"/>
    <cellStyle name="40% - Accent4 8 4 3 13" xfId="10224"/>
    <cellStyle name="40% - Accent4 8 4 3 13 2" xfId="31864"/>
    <cellStyle name="40% - Accent4 8 4 3 14" xfId="5277"/>
    <cellStyle name="40% - Accent4 8 4 3 15" xfId="26977"/>
    <cellStyle name="40% - Accent4 8 4 3 16" xfId="54856"/>
    <cellStyle name="40% - Accent4 8 4 3 2" xfId="3003"/>
    <cellStyle name="40% - Accent4 8 4 3 2 10" xfId="27377"/>
    <cellStyle name="40% - Accent4 8 4 3 2 11" xfId="54857"/>
    <cellStyle name="40% - Accent4 8 4 3 2 2" xfId="4636"/>
    <cellStyle name="40% - Accent4 8 4 3 2 2 10" xfId="54858"/>
    <cellStyle name="40% - Accent4 8 4 3 2 2 2" xfId="9185"/>
    <cellStyle name="40% - Accent4 8 4 3 2 2 2 2" xfId="14749"/>
    <cellStyle name="40% - Accent4 8 4 3 2 2 2 2 2" xfId="36361"/>
    <cellStyle name="40% - Accent4 8 4 3 2 2 2 3" xfId="30827"/>
    <cellStyle name="40% - Accent4 8 4 3 2 2 3" xfId="17196"/>
    <cellStyle name="40% - Accent4 8 4 3 2 2 3 2" xfId="38789"/>
    <cellStyle name="40% - Accent4 8 4 3 2 2 4" xfId="19993"/>
    <cellStyle name="40% - Accent4 8 4 3 2 2 4 2" xfId="41572"/>
    <cellStyle name="40% - Accent4 8 4 3 2 2 5" xfId="22778"/>
    <cellStyle name="40% - Accent4 8 4 3 2 2 5 2" xfId="44355"/>
    <cellStyle name="40% - Accent4 8 4 3 2 2 6" xfId="25631"/>
    <cellStyle name="40% - Accent4 8 4 3 2 2 6 2" xfId="47206"/>
    <cellStyle name="40% - Accent4 8 4 3 2 2 7" xfId="11978"/>
    <cellStyle name="40% - Accent4 8 4 3 2 2 7 2" xfId="33601"/>
    <cellStyle name="40% - Accent4 8 4 3 2 2 8" xfId="6764"/>
    <cellStyle name="40% - Accent4 8 4 3 2 2 9" xfId="28412"/>
    <cellStyle name="40% - Accent4 8 4 3 2 3" xfId="8150"/>
    <cellStyle name="40% - Accent4 8 4 3 2 3 2" xfId="13714"/>
    <cellStyle name="40% - Accent4 8 4 3 2 3 2 2" xfId="35326"/>
    <cellStyle name="40% - Accent4 8 4 3 2 3 3" xfId="29792"/>
    <cellStyle name="40% - Accent4 8 4 3 2 4" xfId="16161"/>
    <cellStyle name="40% - Accent4 8 4 3 2 4 2" xfId="37754"/>
    <cellStyle name="40% - Accent4 8 4 3 2 5" xfId="18958"/>
    <cellStyle name="40% - Accent4 8 4 3 2 5 2" xfId="40537"/>
    <cellStyle name="40% - Accent4 8 4 3 2 6" xfId="21741"/>
    <cellStyle name="40% - Accent4 8 4 3 2 6 2" xfId="43320"/>
    <cellStyle name="40% - Accent4 8 4 3 2 7" xfId="24596"/>
    <cellStyle name="40% - Accent4 8 4 3 2 7 2" xfId="46171"/>
    <cellStyle name="40% - Accent4 8 4 3 2 8" xfId="10943"/>
    <cellStyle name="40% - Accent4 8 4 3 2 8 2" xfId="32566"/>
    <cellStyle name="40% - Accent4 8 4 3 2 9" xfId="5680"/>
    <cellStyle name="40% - Accent4 8 4 3 3" xfId="3381"/>
    <cellStyle name="40% - Accent4 8 4 3 3 10" xfId="27722"/>
    <cellStyle name="40% - Accent4 8 4 3 3 11" xfId="54859"/>
    <cellStyle name="40% - Accent4 8 4 3 3 2" xfId="4981"/>
    <cellStyle name="40% - Accent4 8 4 3 3 2 10" xfId="54860"/>
    <cellStyle name="40% - Accent4 8 4 3 3 2 2" xfId="9530"/>
    <cellStyle name="40% - Accent4 8 4 3 3 2 2 2" xfId="15094"/>
    <cellStyle name="40% - Accent4 8 4 3 3 2 2 2 2" xfId="36706"/>
    <cellStyle name="40% - Accent4 8 4 3 3 2 2 3" xfId="31172"/>
    <cellStyle name="40% - Accent4 8 4 3 3 2 3" xfId="17541"/>
    <cellStyle name="40% - Accent4 8 4 3 3 2 3 2" xfId="39134"/>
    <cellStyle name="40% - Accent4 8 4 3 3 2 4" xfId="20338"/>
    <cellStyle name="40% - Accent4 8 4 3 3 2 4 2" xfId="41917"/>
    <cellStyle name="40% - Accent4 8 4 3 3 2 5" xfId="23123"/>
    <cellStyle name="40% - Accent4 8 4 3 3 2 5 2" xfId="44700"/>
    <cellStyle name="40% - Accent4 8 4 3 3 2 6" xfId="25976"/>
    <cellStyle name="40% - Accent4 8 4 3 3 2 6 2" xfId="47551"/>
    <cellStyle name="40% - Accent4 8 4 3 3 2 7" xfId="12323"/>
    <cellStyle name="40% - Accent4 8 4 3 3 2 7 2" xfId="33946"/>
    <cellStyle name="40% - Accent4 8 4 3 3 2 8" xfId="7111"/>
    <cellStyle name="40% - Accent4 8 4 3 3 2 9" xfId="28757"/>
    <cellStyle name="40% - Accent4 8 4 3 3 3" xfId="8495"/>
    <cellStyle name="40% - Accent4 8 4 3 3 3 2" xfId="14059"/>
    <cellStyle name="40% - Accent4 8 4 3 3 3 2 2" xfId="35671"/>
    <cellStyle name="40% - Accent4 8 4 3 3 3 3" xfId="30137"/>
    <cellStyle name="40% - Accent4 8 4 3 3 4" xfId="16506"/>
    <cellStyle name="40% - Accent4 8 4 3 3 4 2" xfId="38099"/>
    <cellStyle name="40% - Accent4 8 4 3 3 5" xfId="19303"/>
    <cellStyle name="40% - Accent4 8 4 3 3 5 2" xfId="40882"/>
    <cellStyle name="40% - Accent4 8 4 3 3 6" xfId="22088"/>
    <cellStyle name="40% - Accent4 8 4 3 3 6 2" xfId="43665"/>
    <cellStyle name="40% - Accent4 8 4 3 3 7" xfId="24941"/>
    <cellStyle name="40% - Accent4 8 4 3 3 7 2" xfId="46516"/>
    <cellStyle name="40% - Accent4 8 4 3 3 8" xfId="11288"/>
    <cellStyle name="40% - Accent4 8 4 3 3 8 2" xfId="32911"/>
    <cellStyle name="40% - Accent4 8 4 3 3 9" xfId="6025"/>
    <cellStyle name="40% - Accent4 8 4 3 4" xfId="2505"/>
    <cellStyle name="40% - Accent4 8 4 3 4 10" xfId="54861"/>
    <cellStyle name="40% - Accent4 8 4 3 4 2" xfId="4238"/>
    <cellStyle name="40% - Accent4 8 4 3 4 2 2" xfId="14351"/>
    <cellStyle name="40% - Accent4 8 4 3 4 2 2 2" xfId="35963"/>
    <cellStyle name="40% - Accent4 8 4 3 4 2 3" xfId="8787"/>
    <cellStyle name="40% - Accent4 8 4 3 4 2 4" xfId="30429"/>
    <cellStyle name="40% - Accent4 8 4 3 4 3" xfId="16798"/>
    <cellStyle name="40% - Accent4 8 4 3 4 3 2" xfId="38391"/>
    <cellStyle name="40% - Accent4 8 4 3 4 4" xfId="19595"/>
    <cellStyle name="40% - Accent4 8 4 3 4 4 2" xfId="41174"/>
    <cellStyle name="40% - Accent4 8 4 3 4 5" xfId="22380"/>
    <cellStyle name="40% - Accent4 8 4 3 4 5 2" xfId="43957"/>
    <cellStyle name="40% - Accent4 8 4 3 4 6" xfId="25233"/>
    <cellStyle name="40% - Accent4 8 4 3 4 6 2" xfId="46808"/>
    <cellStyle name="40% - Accent4 8 4 3 4 7" xfId="11580"/>
    <cellStyle name="40% - Accent4 8 4 3 4 7 2" xfId="33203"/>
    <cellStyle name="40% - Accent4 8 4 3 4 8" xfId="6317"/>
    <cellStyle name="40% - Accent4 8 4 3 4 9" xfId="28014"/>
    <cellStyle name="40% - Accent4 8 4 3 5" xfId="3696"/>
    <cellStyle name="40% - Accent4 8 4 3 5 2" xfId="9877"/>
    <cellStyle name="40% - Accent4 8 4 3 5 2 2" xfId="15439"/>
    <cellStyle name="40% - Accent4 8 4 3 5 2 2 2" xfId="37051"/>
    <cellStyle name="40% - Accent4 8 4 3 5 2 3" xfId="31517"/>
    <cellStyle name="40% - Accent4 8 4 3 5 3" xfId="17886"/>
    <cellStyle name="40% - Accent4 8 4 3 5 3 2" xfId="39479"/>
    <cellStyle name="40% - Accent4 8 4 3 5 4" xfId="20683"/>
    <cellStyle name="40% - Accent4 8 4 3 5 4 2" xfId="42262"/>
    <cellStyle name="40% - Accent4 8 4 3 5 5" xfId="23468"/>
    <cellStyle name="40% - Accent4 8 4 3 5 5 2" xfId="45045"/>
    <cellStyle name="40% - Accent4 8 4 3 5 6" xfId="26321"/>
    <cellStyle name="40% - Accent4 8 4 3 5 6 2" xfId="47896"/>
    <cellStyle name="40% - Accent4 8 4 3 5 7" xfId="12668"/>
    <cellStyle name="40% - Accent4 8 4 3 5 7 2" xfId="34291"/>
    <cellStyle name="40% - Accent4 8 4 3 5 8" xfId="7459"/>
    <cellStyle name="40% - Accent4 8 4 3 5 9" xfId="29102"/>
    <cellStyle name="40% - Accent4 8 4 3 6" xfId="7752"/>
    <cellStyle name="40% - Accent4 8 4 3 6 2" xfId="18231"/>
    <cellStyle name="40% - Accent4 8 4 3 6 2 2" xfId="39824"/>
    <cellStyle name="40% - Accent4 8 4 3 6 3" xfId="21028"/>
    <cellStyle name="40% - Accent4 8 4 3 6 3 2" xfId="42607"/>
    <cellStyle name="40% - Accent4 8 4 3 6 4" xfId="23813"/>
    <cellStyle name="40% - Accent4 8 4 3 6 4 2" xfId="45390"/>
    <cellStyle name="40% - Accent4 8 4 3 6 5" xfId="26666"/>
    <cellStyle name="40% - Accent4 8 4 3 6 5 2" xfId="48241"/>
    <cellStyle name="40% - Accent4 8 4 3 6 6" xfId="13023"/>
    <cellStyle name="40% - Accent4 8 4 3 6 6 2" xfId="34636"/>
    <cellStyle name="40% - Accent4 8 4 3 6 7" xfId="29394"/>
    <cellStyle name="40% - Accent4 8 4 3 7" xfId="10596"/>
    <cellStyle name="40% - Accent4 8 4 3 7 2" xfId="32221"/>
    <cellStyle name="40% - Accent4 8 4 3 8" xfId="13316"/>
    <cellStyle name="40% - Accent4 8 4 3 8 2" xfId="34928"/>
    <cellStyle name="40% - Accent4 8 4 3 9" xfId="15815"/>
    <cellStyle name="40% - Accent4 8 4 3 9 2" xfId="37409"/>
    <cellStyle name="40% - Accent4 8 4 4" xfId="2773"/>
    <cellStyle name="40% - Accent4 8 4 4 10" xfId="27147"/>
    <cellStyle name="40% - Accent4 8 4 4 11" xfId="54862"/>
    <cellStyle name="40% - Accent4 8 4 4 2" xfId="4406"/>
    <cellStyle name="40% - Accent4 8 4 4 2 10" xfId="54863"/>
    <cellStyle name="40% - Accent4 8 4 4 2 2" xfId="8955"/>
    <cellStyle name="40% - Accent4 8 4 4 2 2 2" xfId="14519"/>
    <cellStyle name="40% - Accent4 8 4 4 2 2 2 2" xfId="36131"/>
    <cellStyle name="40% - Accent4 8 4 4 2 2 3" xfId="30597"/>
    <cellStyle name="40% - Accent4 8 4 4 2 3" xfId="16966"/>
    <cellStyle name="40% - Accent4 8 4 4 2 3 2" xfId="38559"/>
    <cellStyle name="40% - Accent4 8 4 4 2 4" xfId="19763"/>
    <cellStyle name="40% - Accent4 8 4 4 2 4 2" xfId="41342"/>
    <cellStyle name="40% - Accent4 8 4 4 2 5" xfId="22548"/>
    <cellStyle name="40% - Accent4 8 4 4 2 5 2" xfId="44125"/>
    <cellStyle name="40% - Accent4 8 4 4 2 6" xfId="25401"/>
    <cellStyle name="40% - Accent4 8 4 4 2 6 2" xfId="46976"/>
    <cellStyle name="40% - Accent4 8 4 4 2 7" xfId="11748"/>
    <cellStyle name="40% - Accent4 8 4 4 2 7 2" xfId="33371"/>
    <cellStyle name="40% - Accent4 8 4 4 2 8" xfId="6534"/>
    <cellStyle name="40% - Accent4 8 4 4 2 9" xfId="28182"/>
    <cellStyle name="40% - Accent4 8 4 4 3" xfId="7920"/>
    <cellStyle name="40% - Accent4 8 4 4 3 2" xfId="13484"/>
    <cellStyle name="40% - Accent4 8 4 4 3 2 2" xfId="35096"/>
    <cellStyle name="40% - Accent4 8 4 4 3 3" xfId="29562"/>
    <cellStyle name="40% - Accent4 8 4 4 4" xfId="15931"/>
    <cellStyle name="40% - Accent4 8 4 4 4 2" xfId="37524"/>
    <cellStyle name="40% - Accent4 8 4 4 5" xfId="18728"/>
    <cellStyle name="40% - Accent4 8 4 4 5 2" xfId="40307"/>
    <cellStyle name="40% - Accent4 8 4 4 6" xfId="21511"/>
    <cellStyle name="40% - Accent4 8 4 4 6 2" xfId="43090"/>
    <cellStyle name="40% - Accent4 8 4 4 7" xfId="24366"/>
    <cellStyle name="40% - Accent4 8 4 4 7 2" xfId="45941"/>
    <cellStyle name="40% - Accent4 8 4 4 8" xfId="10713"/>
    <cellStyle name="40% - Accent4 8 4 4 8 2" xfId="32336"/>
    <cellStyle name="40% - Accent4 8 4 4 9" xfId="5450"/>
    <cellStyle name="40% - Accent4 8 4 5" xfId="3131"/>
    <cellStyle name="40% - Accent4 8 4 5 10" xfId="27492"/>
    <cellStyle name="40% - Accent4 8 4 5 11" xfId="54864"/>
    <cellStyle name="40% - Accent4 8 4 5 2" xfId="4751"/>
    <cellStyle name="40% - Accent4 8 4 5 2 10" xfId="54865"/>
    <cellStyle name="40% - Accent4 8 4 5 2 2" xfId="9300"/>
    <cellStyle name="40% - Accent4 8 4 5 2 2 2" xfId="14864"/>
    <cellStyle name="40% - Accent4 8 4 5 2 2 2 2" xfId="36476"/>
    <cellStyle name="40% - Accent4 8 4 5 2 2 3" xfId="30942"/>
    <cellStyle name="40% - Accent4 8 4 5 2 3" xfId="17311"/>
    <cellStyle name="40% - Accent4 8 4 5 2 3 2" xfId="38904"/>
    <cellStyle name="40% - Accent4 8 4 5 2 4" xfId="20108"/>
    <cellStyle name="40% - Accent4 8 4 5 2 4 2" xfId="41687"/>
    <cellStyle name="40% - Accent4 8 4 5 2 5" xfId="22893"/>
    <cellStyle name="40% - Accent4 8 4 5 2 5 2" xfId="44470"/>
    <cellStyle name="40% - Accent4 8 4 5 2 6" xfId="25746"/>
    <cellStyle name="40% - Accent4 8 4 5 2 6 2" xfId="47321"/>
    <cellStyle name="40% - Accent4 8 4 5 2 7" xfId="12093"/>
    <cellStyle name="40% - Accent4 8 4 5 2 7 2" xfId="33716"/>
    <cellStyle name="40% - Accent4 8 4 5 2 8" xfId="6881"/>
    <cellStyle name="40% - Accent4 8 4 5 2 9" xfId="28527"/>
    <cellStyle name="40% - Accent4 8 4 5 3" xfId="8265"/>
    <cellStyle name="40% - Accent4 8 4 5 3 2" xfId="13829"/>
    <cellStyle name="40% - Accent4 8 4 5 3 2 2" xfId="35441"/>
    <cellStyle name="40% - Accent4 8 4 5 3 3" xfId="29907"/>
    <cellStyle name="40% - Accent4 8 4 5 4" xfId="16276"/>
    <cellStyle name="40% - Accent4 8 4 5 4 2" xfId="37869"/>
    <cellStyle name="40% - Accent4 8 4 5 5" xfId="19073"/>
    <cellStyle name="40% - Accent4 8 4 5 5 2" xfId="40652"/>
    <cellStyle name="40% - Accent4 8 4 5 6" xfId="21858"/>
    <cellStyle name="40% - Accent4 8 4 5 6 2" xfId="43435"/>
    <cellStyle name="40% - Accent4 8 4 5 7" xfId="24711"/>
    <cellStyle name="40% - Accent4 8 4 5 7 2" xfId="46286"/>
    <cellStyle name="40% - Accent4 8 4 5 8" xfId="11058"/>
    <cellStyle name="40% - Accent4 8 4 5 8 2" xfId="32681"/>
    <cellStyle name="40% - Accent4 8 4 5 9" xfId="5795"/>
    <cellStyle name="40% - Accent4 8 4 6" xfId="2503"/>
    <cellStyle name="40% - Accent4 8 4 6 10" xfId="54866"/>
    <cellStyle name="40% - Accent4 8 4 6 2" xfId="4236"/>
    <cellStyle name="40% - Accent4 8 4 6 2 2" xfId="14349"/>
    <cellStyle name="40% - Accent4 8 4 6 2 2 2" xfId="35961"/>
    <cellStyle name="40% - Accent4 8 4 6 2 3" xfId="8785"/>
    <cellStyle name="40% - Accent4 8 4 6 2 4" xfId="30427"/>
    <cellStyle name="40% - Accent4 8 4 6 3" xfId="16796"/>
    <cellStyle name="40% - Accent4 8 4 6 3 2" xfId="38389"/>
    <cellStyle name="40% - Accent4 8 4 6 4" xfId="19593"/>
    <cellStyle name="40% - Accent4 8 4 6 4 2" xfId="41172"/>
    <cellStyle name="40% - Accent4 8 4 6 5" xfId="22378"/>
    <cellStyle name="40% - Accent4 8 4 6 5 2" xfId="43955"/>
    <cellStyle name="40% - Accent4 8 4 6 6" xfId="25231"/>
    <cellStyle name="40% - Accent4 8 4 6 6 2" xfId="46806"/>
    <cellStyle name="40% - Accent4 8 4 6 7" xfId="11578"/>
    <cellStyle name="40% - Accent4 8 4 6 7 2" xfId="33201"/>
    <cellStyle name="40% - Accent4 8 4 6 8" xfId="6315"/>
    <cellStyle name="40% - Accent4 8 4 6 9" xfId="28012"/>
    <cellStyle name="40% - Accent4 8 4 7" xfId="3694"/>
    <cellStyle name="40% - Accent4 8 4 7 2" xfId="9647"/>
    <cellStyle name="40% - Accent4 8 4 7 2 2" xfId="15209"/>
    <cellStyle name="40% - Accent4 8 4 7 2 2 2" xfId="36821"/>
    <cellStyle name="40% - Accent4 8 4 7 2 3" xfId="31287"/>
    <cellStyle name="40% - Accent4 8 4 7 3" xfId="17656"/>
    <cellStyle name="40% - Accent4 8 4 7 3 2" xfId="39249"/>
    <cellStyle name="40% - Accent4 8 4 7 4" xfId="20453"/>
    <cellStyle name="40% - Accent4 8 4 7 4 2" xfId="42032"/>
    <cellStyle name="40% - Accent4 8 4 7 5" xfId="23238"/>
    <cellStyle name="40% - Accent4 8 4 7 5 2" xfId="44815"/>
    <cellStyle name="40% - Accent4 8 4 7 6" xfId="26091"/>
    <cellStyle name="40% - Accent4 8 4 7 6 2" xfId="47666"/>
    <cellStyle name="40% - Accent4 8 4 7 7" xfId="12438"/>
    <cellStyle name="40% - Accent4 8 4 7 7 2" xfId="34061"/>
    <cellStyle name="40% - Accent4 8 4 7 8" xfId="7229"/>
    <cellStyle name="40% - Accent4 8 4 7 9" xfId="28872"/>
    <cellStyle name="40% - Accent4 8 4 8" xfId="7750"/>
    <cellStyle name="40% - Accent4 8 4 8 2" xfId="18001"/>
    <cellStyle name="40% - Accent4 8 4 8 2 2" xfId="39594"/>
    <cellStyle name="40% - Accent4 8 4 8 3" xfId="20798"/>
    <cellStyle name="40% - Accent4 8 4 8 3 2" xfId="42377"/>
    <cellStyle name="40% - Accent4 8 4 8 4" xfId="23583"/>
    <cellStyle name="40% - Accent4 8 4 8 4 2" xfId="45160"/>
    <cellStyle name="40% - Accent4 8 4 8 5" xfId="26436"/>
    <cellStyle name="40% - Accent4 8 4 8 5 2" xfId="48011"/>
    <cellStyle name="40% - Accent4 8 4 8 6" xfId="12793"/>
    <cellStyle name="40% - Accent4 8 4 8 6 2" xfId="34406"/>
    <cellStyle name="40% - Accent4 8 4 8 7" xfId="29392"/>
    <cellStyle name="40% - Accent4 8 4 9" xfId="10366"/>
    <cellStyle name="40% - Accent4 8 4 9 2" xfId="31991"/>
    <cellStyle name="40% - Accent4 8 5" xfId="541"/>
    <cellStyle name="40% - Accent4 8 5 10" xfId="13317"/>
    <cellStyle name="40% - Accent4 8 5 10 2" xfId="34929"/>
    <cellStyle name="40% - Accent4 8 5 11" xfId="15609"/>
    <cellStyle name="40% - Accent4 8 5 11 2" xfId="37203"/>
    <cellStyle name="40% - Accent4 8 5 12" xfId="18407"/>
    <cellStyle name="40% - Accent4 8 5 12 2" xfId="39986"/>
    <cellStyle name="40% - Accent4 8 5 13" xfId="21190"/>
    <cellStyle name="40% - Accent4 8 5 13 2" xfId="42769"/>
    <cellStyle name="40% - Accent4 8 5 14" xfId="24045"/>
    <cellStyle name="40% - Accent4 8 5 14 2" xfId="45620"/>
    <cellStyle name="40% - Accent4 8 5 15" xfId="10018"/>
    <cellStyle name="40% - Accent4 8 5 15 2" xfId="31658"/>
    <cellStyle name="40% - Accent4 8 5 16" xfId="5278"/>
    <cellStyle name="40% - Accent4 8 5 17" xfId="26978"/>
    <cellStyle name="40% - Accent4 8 5 18" xfId="54867"/>
    <cellStyle name="40% - Accent4 8 5 2" xfId="542"/>
    <cellStyle name="40% - Accent4 8 5 2 10" xfId="18545"/>
    <cellStyle name="40% - Accent4 8 5 2 10 2" xfId="40124"/>
    <cellStyle name="40% - Accent4 8 5 2 11" xfId="21328"/>
    <cellStyle name="40% - Accent4 8 5 2 11 2" xfId="42907"/>
    <cellStyle name="40% - Accent4 8 5 2 12" xfId="24183"/>
    <cellStyle name="40% - Accent4 8 5 2 12 2" xfId="45758"/>
    <cellStyle name="40% - Accent4 8 5 2 13" xfId="10156"/>
    <cellStyle name="40% - Accent4 8 5 2 13 2" xfId="31796"/>
    <cellStyle name="40% - Accent4 8 5 2 14" xfId="5279"/>
    <cellStyle name="40% - Accent4 8 5 2 15" xfId="26979"/>
    <cellStyle name="40% - Accent4 8 5 2 16" xfId="54868"/>
    <cellStyle name="40% - Accent4 8 5 2 2" xfId="2935"/>
    <cellStyle name="40% - Accent4 8 5 2 2 10" xfId="27309"/>
    <cellStyle name="40% - Accent4 8 5 2 2 11" xfId="54869"/>
    <cellStyle name="40% - Accent4 8 5 2 2 2" xfId="4568"/>
    <cellStyle name="40% - Accent4 8 5 2 2 2 10" xfId="54870"/>
    <cellStyle name="40% - Accent4 8 5 2 2 2 2" xfId="9117"/>
    <cellStyle name="40% - Accent4 8 5 2 2 2 2 2" xfId="14681"/>
    <cellStyle name="40% - Accent4 8 5 2 2 2 2 2 2" xfId="36293"/>
    <cellStyle name="40% - Accent4 8 5 2 2 2 2 3" xfId="30759"/>
    <cellStyle name="40% - Accent4 8 5 2 2 2 3" xfId="17128"/>
    <cellStyle name="40% - Accent4 8 5 2 2 2 3 2" xfId="38721"/>
    <cellStyle name="40% - Accent4 8 5 2 2 2 4" xfId="19925"/>
    <cellStyle name="40% - Accent4 8 5 2 2 2 4 2" xfId="41504"/>
    <cellStyle name="40% - Accent4 8 5 2 2 2 5" xfId="22710"/>
    <cellStyle name="40% - Accent4 8 5 2 2 2 5 2" xfId="44287"/>
    <cellStyle name="40% - Accent4 8 5 2 2 2 6" xfId="25563"/>
    <cellStyle name="40% - Accent4 8 5 2 2 2 6 2" xfId="47138"/>
    <cellStyle name="40% - Accent4 8 5 2 2 2 7" xfId="11910"/>
    <cellStyle name="40% - Accent4 8 5 2 2 2 7 2" xfId="33533"/>
    <cellStyle name="40% - Accent4 8 5 2 2 2 8" xfId="6696"/>
    <cellStyle name="40% - Accent4 8 5 2 2 2 9" xfId="28344"/>
    <cellStyle name="40% - Accent4 8 5 2 2 3" xfId="8082"/>
    <cellStyle name="40% - Accent4 8 5 2 2 3 2" xfId="13646"/>
    <cellStyle name="40% - Accent4 8 5 2 2 3 2 2" xfId="35258"/>
    <cellStyle name="40% - Accent4 8 5 2 2 3 3" xfId="29724"/>
    <cellStyle name="40% - Accent4 8 5 2 2 4" xfId="16093"/>
    <cellStyle name="40% - Accent4 8 5 2 2 4 2" xfId="37686"/>
    <cellStyle name="40% - Accent4 8 5 2 2 5" xfId="18890"/>
    <cellStyle name="40% - Accent4 8 5 2 2 5 2" xfId="40469"/>
    <cellStyle name="40% - Accent4 8 5 2 2 6" xfId="21673"/>
    <cellStyle name="40% - Accent4 8 5 2 2 6 2" xfId="43252"/>
    <cellStyle name="40% - Accent4 8 5 2 2 7" xfId="24528"/>
    <cellStyle name="40% - Accent4 8 5 2 2 7 2" xfId="46103"/>
    <cellStyle name="40% - Accent4 8 5 2 2 8" xfId="10875"/>
    <cellStyle name="40% - Accent4 8 5 2 2 8 2" xfId="32498"/>
    <cellStyle name="40% - Accent4 8 5 2 2 9" xfId="5612"/>
    <cellStyle name="40% - Accent4 8 5 2 3" xfId="3313"/>
    <cellStyle name="40% - Accent4 8 5 2 3 10" xfId="27654"/>
    <cellStyle name="40% - Accent4 8 5 2 3 11" xfId="54871"/>
    <cellStyle name="40% - Accent4 8 5 2 3 2" xfId="4913"/>
    <cellStyle name="40% - Accent4 8 5 2 3 2 10" xfId="54872"/>
    <cellStyle name="40% - Accent4 8 5 2 3 2 2" xfId="9462"/>
    <cellStyle name="40% - Accent4 8 5 2 3 2 2 2" xfId="15026"/>
    <cellStyle name="40% - Accent4 8 5 2 3 2 2 2 2" xfId="36638"/>
    <cellStyle name="40% - Accent4 8 5 2 3 2 2 3" xfId="31104"/>
    <cellStyle name="40% - Accent4 8 5 2 3 2 3" xfId="17473"/>
    <cellStyle name="40% - Accent4 8 5 2 3 2 3 2" xfId="39066"/>
    <cellStyle name="40% - Accent4 8 5 2 3 2 4" xfId="20270"/>
    <cellStyle name="40% - Accent4 8 5 2 3 2 4 2" xfId="41849"/>
    <cellStyle name="40% - Accent4 8 5 2 3 2 5" xfId="23055"/>
    <cellStyle name="40% - Accent4 8 5 2 3 2 5 2" xfId="44632"/>
    <cellStyle name="40% - Accent4 8 5 2 3 2 6" xfId="25908"/>
    <cellStyle name="40% - Accent4 8 5 2 3 2 6 2" xfId="47483"/>
    <cellStyle name="40% - Accent4 8 5 2 3 2 7" xfId="12255"/>
    <cellStyle name="40% - Accent4 8 5 2 3 2 7 2" xfId="33878"/>
    <cellStyle name="40% - Accent4 8 5 2 3 2 8" xfId="7043"/>
    <cellStyle name="40% - Accent4 8 5 2 3 2 9" xfId="28689"/>
    <cellStyle name="40% - Accent4 8 5 2 3 3" xfId="8427"/>
    <cellStyle name="40% - Accent4 8 5 2 3 3 2" xfId="13991"/>
    <cellStyle name="40% - Accent4 8 5 2 3 3 2 2" xfId="35603"/>
    <cellStyle name="40% - Accent4 8 5 2 3 3 3" xfId="30069"/>
    <cellStyle name="40% - Accent4 8 5 2 3 4" xfId="16438"/>
    <cellStyle name="40% - Accent4 8 5 2 3 4 2" xfId="38031"/>
    <cellStyle name="40% - Accent4 8 5 2 3 5" xfId="19235"/>
    <cellStyle name="40% - Accent4 8 5 2 3 5 2" xfId="40814"/>
    <cellStyle name="40% - Accent4 8 5 2 3 6" xfId="22020"/>
    <cellStyle name="40% - Accent4 8 5 2 3 6 2" xfId="43597"/>
    <cellStyle name="40% - Accent4 8 5 2 3 7" xfId="24873"/>
    <cellStyle name="40% - Accent4 8 5 2 3 7 2" xfId="46448"/>
    <cellStyle name="40% - Accent4 8 5 2 3 8" xfId="11220"/>
    <cellStyle name="40% - Accent4 8 5 2 3 8 2" xfId="32843"/>
    <cellStyle name="40% - Accent4 8 5 2 3 9" xfId="5957"/>
    <cellStyle name="40% - Accent4 8 5 2 4" xfId="2507"/>
    <cellStyle name="40% - Accent4 8 5 2 4 10" xfId="54873"/>
    <cellStyle name="40% - Accent4 8 5 2 4 2" xfId="4240"/>
    <cellStyle name="40% - Accent4 8 5 2 4 2 2" xfId="14353"/>
    <cellStyle name="40% - Accent4 8 5 2 4 2 2 2" xfId="35965"/>
    <cellStyle name="40% - Accent4 8 5 2 4 2 3" xfId="8789"/>
    <cellStyle name="40% - Accent4 8 5 2 4 2 4" xfId="30431"/>
    <cellStyle name="40% - Accent4 8 5 2 4 3" xfId="16800"/>
    <cellStyle name="40% - Accent4 8 5 2 4 3 2" xfId="38393"/>
    <cellStyle name="40% - Accent4 8 5 2 4 4" xfId="19597"/>
    <cellStyle name="40% - Accent4 8 5 2 4 4 2" xfId="41176"/>
    <cellStyle name="40% - Accent4 8 5 2 4 5" xfId="22382"/>
    <cellStyle name="40% - Accent4 8 5 2 4 5 2" xfId="43959"/>
    <cellStyle name="40% - Accent4 8 5 2 4 6" xfId="25235"/>
    <cellStyle name="40% - Accent4 8 5 2 4 6 2" xfId="46810"/>
    <cellStyle name="40% - Accent4 8 5 2 4 7" xfId="11582"/>
    <cellStyle name="40% - Accent4 8 5 2 4 7 2" xfId="33205"/>
    <cellStyle name="40% - Accent4 8 5 2 4 8" xfId="6319"/>
    <cellStyle name="40% - Accent4 8 5 2 4 9" xfId="28016"/>
    <cellStyle name="40% - Accent4 8 5 2 5" xfId="3698"/>
    <cellStyle name="40% - Accent4 8 5 2 5 2" xfId="9809"/>
    <cellStyle name="40% - Accent4 8 5 2 5 2 2" xfId="15371"/>
    <cellStyle name="40% - Accent4 8 5 2 5 2 2 2" xfId="36983"/>
    <cellStyle name="40% - Accent4 8 5 2 5 2 3" xfId="31449"/>
    <cellStyle name="40% - Accent4 8 5 2 5 3" xfId="17818"/>
    <cellStyle name="40% - Accent4 8 5 2 5 3 2" xfId="39411"/>
    <cellStyle name="40% - Accent4 8 5 2 5 4" xfId="20615"/>
    <cellStyle name="40% - Accent4 8 5 2 5 4 2" xfId="42194"/>
    <cellStyle name="40% - Accent4 8 5 2 5 5" xfId="23400"/>
    <cellStyle name="40% - Accent4 8 5 2 5 5 2" xfId="44977"/>
    <cellStyle name="40% - Accent4 8 5 2 5 6" xfId="26253"/>
    <cellStyle name="40% - Accent4 8 5 2 5 6 2" xfId="47828"/>
    <cellStyle name="40% - Accent4 8 5 2 5 7" xfId="12600"/>
    <cellStyle name="40% - Accent4 8 5 2 5 7 2" xfId="34223"/>
    <cellStyle name="40% - Accent4 8 5 2 5 8" xfId="7391"/>
    <cellStyle name="40% - Accent4 8 5 2 5 9" xfId="29034"/>
    <cellStyle name="40% - Accent4 8 5 2 6" xfId="7754"/>
    <cellStyle name="40% - Accent4 8 5 2 6 2" xfId="18163"/>
    <cellStyle name="40% - Accent4 8 5 2 6 2 2" xfId="39756"/>
    <cellStyle name="40% - Accent4 8 5 2 6 3" xfId="20960"/>
    <cellStyle name="40% - Accent4 8 5 2 6 3 2" xfId="42539"/>
    <cellStyle name="40% - Accent4 8 5 2 6 4" xfId="23745"/>
    <cellStyle name="40% - Accent4 8 5 2 6 4 2" xfId="45322"/>
    <cellStyle name="40% - Accent4 8 5 2 6 5" xfId="26598"/>
    <cellStyle name="40% - Accent4 8 5 2 6 5 2" xfId="48173"/>
    <cellStyle name="40% - Accent4 8 5 2 6 6" xfId="12955"/>
    <cellStyle name="40% - Accent4 8 5 2 6 6 2" xfId="34568"/>
    <cellStyle name="40% - Accent4 8 5 2 6 7" xfId="29396"/>
    <cellStyle name="40% - Accent4 8 5 2 7" xfId="10528"/>
    <cellStyle name="40% - Accent4 8 5 2 7 2" xfId="32153"/>
    <cellStyle name="40% - Accent4 8 5 2 8" xfId="13318"/>
    <cellStyle name="40% - Accent4 8 5 2 8 2" xfId="34930"/>
    <cellStyle name="40% - Accent4 8 5 2 9" xfId="15747"/>
    <cellStyle name="40% - Accent4 8 5 2 9 2" xfId="37341"/>
    <cellStyle name="40% - Accent4 8 5 3" xfId="543"/>
    <cellStyle name="40% - Accent4 8 5 3 10" xfId="18637"/>
    <cellStyle name="40% - Accent4 8 5 3 10 2" xfId="40216"/>
    <cellStyle name="40% - Accent4 8 5 3 11" xfId="21420"/>
    <cellStyle name="40% - Accent4 8 5 3 11 2" xfId="42999"/>
    <cellStyle name="40% - Accent4 8 5 3 12" xfId="24275"/>
    <cellStyle name="40% - Accent4 8 5 3 12 2" xfId="45850"/>
    <cellStyle name="40% - Accent4 8 5 3 13" xfId="10248"/>
    <cellStyle name="40% - Accent4 8 5 3 13 2" xfId="31888"/>
    <cellStyle name="40% - Accent4 8 5 3 14" xfId="5280"/>
    <cellStyle name="40% - Accent4 8 5 3 15" xfId="26980"/>
    <cellStyle name="40% - Accent4 8 5 3 16" xfId="54874"/>
    <cellStyle name="40% - Accent4 8 5 3 2" xfId="3027"/>
    <cellStyle name="40% - Accent4 8 5 3 2 10" xfId="27401"/>
    <cellStyle name="40% - Accent4 8 5 3 2 11" xfId="54875"/>
    <cellStyle name="40% - Accent4 8 5 3 2 2" xfId="4660"/>
    <cellStyle name="40% - Accent4 8 5 3 2 2 2" xfId="9209"/>
    <cellStyle name="40% - Accent4 8 5 3 2 2 2 2" xfId="14773"/>
    <cellStyle name="40% - Accent4 8 5 3 2 2 2 2 2" xfId="36385"/>
    <cellStyle name="40% - Accent4 8 5 3 2 2 2 3" xfId="30851"/>
    <cellStyle name="40% - Accent4 8 5 3 2 2 3" xfId="17220"/>
    <cellStyle name="40% - Accent4 8 5 3 2 2 3 2" xfId="38813"/>
    <cellStyle name="40% - Accent4 8 5 3 2 2 4" xfId="20017"/>
    <cellStyle name="40% - Accent4 8 5 3 2 2 4 2" xfId="41596"/>
    <cellStyle name="40% - Accent4 8 5 3 2 2 5" xfId="22802"/>
    <cellStyle name="40% - Accent4 8 5 3 2 2 5 2" xfId="44379"/>
    <cellStyle name="40% - Accent4 8 5 3 2 2 6" xfId="25655"/>
    <cellStyle name="40% - Accent4 8 5 3 2 2 6 2" xfId="47230"/>
    <cellStyle name="40% - Accent4 8 5 3 2 2 7" xfId="12002"/>
    <cellStyle name="40% - Accent4 8 5 3 2 2 7 2" xfId="33625"/>
    <cellStyle name="40% - Accent4 8 5 3 2 2 8" xfId="6788"/>
    <cellStyle name="40% - Accent4 8 5 3 2 2 9" xfId="28436"/>
    <cellStyle name="40% - Accent4 8 5 3 2 3" xfId="8174"/>
    <cellStyle name="40% - Accent4 8 5 3 2 3 2" xfId="13738"/>
    <cellStyle name="40% - Accent4 8 5 3 2 3 2 2" xfId="35350"/>
    <cellStyle name="40% - Accent4 8 5 3 2 3 3" xfId="29816"/>
    <cellStyle name="40% - Accent4 8 5 3 2 4" xfId="16185"/>
    <cellStyle name="40% - Accent4 8 5 3 2 4 2" xfId="37778"/>
    <cellStyle name="40% - Accent4 8 5 3 2 5" xfId="18982"/>
    <cellStyle name="40% - Accent4 8 5 3 2 5 2" xfId="40561"/>
    <cellStyle name="40% - Accent4 8 5 3 2 6" xfId="21765"/>
    <cellStyle name="40% - Accent4 8 5 3 2 6 2" xfId="43344"/>
    <cellStyle name="40% - Accent4 8 5 3 2 7" xfId="24620"/>
    <cellStyle name="40% - Accent4 8 5 3 2 7 2" xfId="46195"/>
    <cellStyle name="40% - Accent4 8 5 3 2 8" xfId="10967"/>
    <cellStyle name="40% - Accent4 8 5 3 2 8 2" xfId="32590"/>
    <cellStyle name="40% - Accent4 8 5 3 2 9" xfId="5704"/>
    <cellStyle name="40% - Accent4 8 5 3 3" xfId="3405"/>
    <cellStyle name="40% - Accent4 8 5 3 3 10" xfId="27746"/>
    <cellStyle name="40% - Accent4 8 5 3 3 2" xfId="5005"/>
    <cellStyle name="40% - Accent4 8 5 3 3 2 2" xfId="9554"/>
    <cellStyle name="40% - Accent4 8 5 3 3 2 2 2" xfId="15118"/>
    <cellStyle name="40% - Accent4 8 5 3 3 2 2 2 2" xfId="36730"/>
    <cellStyle name="40% - Accent4 8 5 3 3 2 2 3" xfId="31196"/>
    <cellStyle name="40% - Accent4 8 5 3 3 2 3" xfId="17565"/>
    <cellStyle name="40% - Accent4 8 5 3 3 2 3 2" xfId="39158"/>
    <cellStyle name="40% - Accent4 8 5 3 3 2 4" xfId="20362"/>
    <cellStyle name="40% - Accent4 8 5 3 3 2 4 2" xfId="41941"/>
    <cellStyle name="40% - Accent4 8 5 3 3 2 5" xfId="23147"/>
    <cellStyle name="40% - Accent4 8 5 3 3 2 5 2" xfId="44724"/>
    <cellStyle name="40% - Accent4 8 5 3 3 2 6" xfId="26000"/>
    <cellStyle name="40% - Accent4 8 5 3 3 2 6 2" xfId="47575"/>
    <cellStyle name="40% - Accent4 8 5 3 3 2 7" xfId="12347"/>
    <cellStyle name="40% - Accent4 8 5 3 3 2 7 2" xfId="33970"/>
    <cellStyle name="40% - Accent4 8 5 3 3 2 8" xfId="7135"/>
    <cellStyle name="40% - Accent4 8 5 3 3 2 9" xfId="28781"/>
    <cellStyle name="40% - Accent4 8 5 3 3 3" xfId="8519"/>
    <cellStyle name="40% - Accent4 8 5 3 3 3 2" xfId="14083"/>
    <cellStyle name="40% - Accent4 8 5 3 3 3 2 2" xfId="35695"/>
    <cellStyle name="40% - Accent4 8 5 3 3 3 3" xfId="30161"/>
    <cellStyle name="40% - Accent4 8 5 3 3 4" xfId="16530"/>
    <cellStyle name="40% - Accent4 8 5 3 3 4 2" xfId="38123"/>
    <cellStyle name="40% - Accent4 8 5 3 3 5" xfId="19327"/>
    <cellStyle name="40% - Accent4 8 5 3 3 5 2" xfId="40906"/>
    <cellStyle name="40% - Accent4 8 5 3 3 6" xfId="22112"/>
    <cellStyle name="40% - Accent4 8 5 3 3 6 2" xfId="43689"/>
    <cellStyle name="40% - Accent4 8 5 3 3 7" xfId="24965"/>
    <cellStyle name="40% - Accent4 8 5 3 3 7 2" xfId="46540"/>
    <cellStyle name="40% - Accent4 8 5 3 3 8" xfId="11312"/>
    <cellStyle name="40% - Accent4 8 5 3 3 8 2" xfId="32935"/>
    <cellStyle name="40% - Accent4 8 5 3 3 9" xfId="6049"/>
    <cellStyle name="40% - Accent4 8 5 3 4" xfId="2508"/>
    <cellStyle name="40% - Accent4 8 5 3 4 2" xfId="4241"/>
    <cellStyle name="40% - Accent4 8 5 3 4 2 2" xfId="14354"/>
    <cellStyle name="40% - Accent4 8 5 3 4 2 2 2" xfId="35966"/>
    <cellStyle name="40% - Accent4 8 5 3 4 2 3" xfId="8790"/>
    <cellStyle name="40% - Accent4 8 5 3 4 2 4" xfId="30432"/>
    <cellStyle name="40% - Accent4 8 5 3 4 3" xfId="16801"/>
    <cellStyle name="40% - Accent4 8 5 3 4 3 2" xfId="38394"/>
    <cellStyle name="40% - Accent4 8 5 3 4 4" xfId="19598"/>
    <cellStyle name="40% - Accent4 8 5 3 4 4 2" xfId="41177"/>
    <cellStyle name="40% - Accent4 8 5 3 4 5" xfId="22383"/>
    <cellStyle name="40% - Accent4 8 5 3 4 5 2" xfId="43960"/>
    <cellStyle name="40% - Accent4 8 5 3 4 6" xfId="25236"/>
    <cellStyle name="40% - Accent4 8 5 3 4 6 2" xfId="46811"/>
    <cellStyle name="40% - Accent4 8 5 3 4 7" xfId="11583"/>
    <cellStyle name="40% - Accent4 8 5 3 4 7 2" xfId="33206"/>
    <cellStyle name="40% - Accent4 8 5 3 4 8" xfId="6320"/>
    <cellStyle name="40% - Accent4 8 5 3 4 9" xfId="28017"/>
    <cellStyle name="40% - Accent4 8 5 3 5" xfId="3699"/>
    <cellStyle name="40% - Accent4 8 5 3 5 2" xfId="9901"/>
    <cellStyle name="40% - Accent4 8 5 3 5 2 2" xfId="15463"/>
    <cellStyle name="40% - Accent4 8 5 3 5 2 2 2" xfId="37075"/>
    <cellStyle name="40% - Accent4 8 5 3 5 2 3" xfId="31541"/>
    <cellStyle name="40% - Accent4 8 5 3 5 3" xfId="17910"/>
    <cellStyle name="40% - Accent4 8 5 3 5 3 2" xfId="39503"/>
    <cellStyle name="40% - Accent4 8 5 3 5 4" xfId="20707"/>
    <cellStyle name="40% - Accent4 8 5 3 5 4 2" xfId="42286"/>
    <cellStyle name="40% - Accent4 8 5 3 5 5" xfId="23492"/>
    <cellStyle name="40% - Accent4 8 5 3 5 5 2" xfId="45069"/>
    <cellStyle name="40% - Accent4 8 5 3 5 6" xfId="26345"/>
    <cellStyle name="40% - Accent4 8 5 3 5 6 2" xfId="47920"/>
    <cellStyle name="40% - Accent4 8 5 3 5 7" xfId="12692"/>
    <cellStyle name="40% - Accent4 8 5 3 5 7 2" xfId="34315"/>
    <cellStyle name="40% - Accent4 8 5 3 5 8" xfId="7483"/>
    <cellStyle name="40% - Accent4 8 5 3 5 9" xfId="29126"/>
    <cellStyle name="40% - Accent4 8 5 3 6" xfId="7755"/>
    <cellStyle name="40% - Accent4 8 5 3 6 2" xfId="18255"/>
    <cellStyle name="40% - Accent4 8 5 3 6 2 2" xfId="39848"/>
    <cellStyle name="40% - Accent4 8 5 3 6 3" xfId="21052"/>
    <cellStyle name="40% - Accent4 8 5 3 6 3 2" xfId="42631"/>
    <cellStyle name="40% - Accent4 8 5 3 6 4" xfId="23837"/>
    <cellStyle name="40% - Accent4 8 5 3 6 4 2" xfId="45414"/>
    <cellStyle name="40% - Accent4 8 5 3 6 5" xfId="26690"/>
    <cellStyle name="40% - Accent4 8 5 3 6 5 2" xfId="48265"/>
    <cellStyle name="40% - Accent4 8 5 3 6 6" xfId="13047"/>
    <cellStyle name="40% - Accent4 8 5 3 6 6 2" xfId="34660"/>
    <cellStyle name="40% - Accent4 8 5 3 6 7" xfId="29397"/>
    <cellStyle name="40% - Accent4 8 5 3 7" xfId="10620"/>
    <cellStyle name="40% - Accent4 8 5 3 7 2" xfId="32245"/>
    <cellStyle name="40% - Accent4 8 5 3 8" xfId="13319"/>
    <cellStyle name="40% - Accent4 8 5 3 8 2" xfId="34931"/>
    <cellStyle name="40% - Accent4 8 5 3 9" xfId="15839"/>
    <cellStyle name="40% - Accent4 8 5 3 9 2" xfId="37433"/>
    <cellStyle name="40% - Accent4 8 5 4" xfId="2797"/>
    <cellStyle name="40% - Accent4 8 5 4 10" xfId="27171"/>
    <cellStyle name="40% - Accent4 8 5 4 11" xfId="54876"/>
    <cellStyle name="40% - Accent4 8 5 4 2" xfId="4430"/>
    <cellStyle name="40% - Accent4 8 5 4 2 10" xfId="54877"/>
    <cellStyle name="40% - Accent4 8 5 4 2 2" xfId="8979"/>
    <cellStyle name="40% - Accent4 8 5 4 2 2 2" xfId="14543"/>
    <cellStyle name="40% - Accent4 8 5 4 2 2 2 2" xfId="36155"/>
    <cellStyle name="40% - Accent4 8 5 4 2 2 3" xfId="30621"/>
    <cellStyle name="40% - Accent4 8 5 4 2 3" xfId="16990"/>
    <cellStyle name="40% - Accent4 8 5 4 2 3 2" xfId="38583"/>
    <cellStyle name="40% - Accent4 8 5 4 2 4" xfId="19787"/>
    <cellStyle name="40% - Accent4 8 5 4 2 4 2" xfId="41366"/>
    <cellStyle name="40% - Accent4 8 5 4 2 5" xfId="22572"/>
    <cellStyle name="40% - Accent4 8 5 4 2 5 2" xfId="44149"/>
    <cellStyle name="40% - Accent4 8 5 4 2 6" xfId="25425"/>
    <cellStyle name="40% - Accent4 8 5 4 2 6 2" xfId="47000"/>
    <cellStyle name="40% - Accent4 8 5 4 2 7" xfId="11772"/>
    <cellStyle name="40% - Accent4 8 5 4 2 7 2" xfId="33395"/>
    <cellStyle name="40% - Accent4 8 5 4 2 8" xfId="6558"/>
    <cellStyle name="40% - Accent4 8 5 4 2 9" xfId="28206"/>
    <cellStyle name="40% - Accent4 8 5 4 3" xfId="7944"/>
    <cellStyle name="40% - Accent4 8 5 4 3 2" xfId="13508"/>
    <cellStyle name="40% - Accent4 8 5 4 3 2 2" xfId="35120"/>
    <cellStyle name="40% - Accent4 8 5 4 3 3" xfId="29586"/>
    <cellStyle name="40% - Accent4 8 5 4 4" xfId="15955"/>
    <cellStyle name="40% - Accent4 8 5 4 4 2" xfId="37548"/>
    <cellStyle name="40% - Accent4 8 5 4 5" xfId="18752"/>
    <cellStyle name="40% - Accent4 8 5 4 5 2" xfId="40331"/>
    <cellStyle name="40% - Accent4 8 5 4 6" xfId="21535"/>
    <cellStyle name="40% - Accent4 8 5 4 6 2" xfId="43114"/>
    <cellStyle name="40% - Accent4 8 5 4 7" xfId="24390"/>
    <cellStyle name="40% - Accent4 8 5 4 7 2" xfId="45965"/>
    <cellStyle name="40% - Accent4 8 5 4 8" xfId="10737"/>
    <cellStyle name="40% - Accent4 8 5 4 8 2" xfId="32360"/>
    <cellStyle name="40% - Accent4 8 5 4 9" xfId="5474"/>
    <cellStyle name="40% - Accent4 8 5 5" xfId="3155"/>
    <cellStyle name="40% - Accent4 8 5 5 10" xfId="27516"/>
    <cellStyle name="40% - Accent4 8 5 5 11" xfId="54878"/>
    <cellStyle name="40% - Accent4 8 5 5 2" xfId="4775"/>
    <cellStyle name="40% - Accent4 8 5 5 2 2" xfId="9324"/>
    <cellStyle name="40% - Accent4 8 5 5 2 2 2" xfId="14888"/>
    <cellStyle name="40% - Accent4 8 5 5 2 2 2 2" xfId="36500"/>
    <cellStyle name="40% - Accent4 8 5 5 2 2 3" xfId="30966"/>
    <cellStyle name="40% - Accent4 8 5 5 2 3" xfId="17335"/>
    <cellStyle name="40% - Accent4 8 5 5 2 3 2" xfId="38928"/>
    <cellStyle name="40% - Accent4 8 5 5 2 4" xfId="20132"/>
    <cellStyle name="40% - Accent4 8 5 5 2 4 2" xfId="41711"/>
    <cellStyle name="40% - Accent4 8 5 5 2 5" xfId="22917"/>
    <cellStyle name="40% - Accent4 8 5 5 2 5 2" xfId="44494"/>
    <cellStyle name="40% - Accent4 8 5 5 2 6" xfId="25770"/>
    <cellStyle name="40% - Accent4 8 5 5 2 6 2" xfId="47345"/>
    <cellStyle name="40% - Accent4 8 5 5 2 7" xfId="12117"/>
    <cellStyle name="40% - Accent4 8 5 5 2 7 2" xfId="33740"/>
    <cellStyle name="40% - Accent4 8 5 5 2 8" xfId="6905"/>
    <cellStyle name="40% - Accent4 8 5 5 2 9" xfId="28551"/>
    <cellStyle name="40% - Accent4 8 5 5 3" xfId="8289"/>
    <cellStyle name="40% - Accent4 8 5 5 3 2" xfId="13853"/>
    <cellStyle name="40% - Accent4 8 5 5 3 2 2" xfId="35465"/>
    <cellStyle name="40% - Accent4 8 5 5 3 3" xfId="29931"/>
    <cellStyle name="40% - Accent4 8 5 5 4" xfId="16300"/>
    <cellStyle name="40% - Accent4 8 5 5 4 2" xfId="37893"/>
    <cellStyle name="40% - Accent4 8 5 5 5" xfId="19097"/>
    <cellStyle name="40% - Accent4 8 5 5 5 2" xfId="40676"/>
    <cellStyle name="40% - Accent4 8 5 5 6" xfId="21882"/>
    <cellStyle name="40% - Accent4 8 5 5 6 2" xfId="43459"/>
    <cellStyle name="40% - Accent4 8 5 5 7" xfId="24735"/>
    <cellStyle name="40% - Accent4 8 5 5 7 2" xfId="46310"/>
    <cellStyle name="40% - Accent4 8 5 5 8" xfId="11082"/>
    <cellStyle name="40% - Accent4 8 5 5 8 2" xfId="32705"/>
    <cellStyle name="40% - Accent4 8 5 5 9" xfId="5819"/>
    <cellStyle name="40% - Accent4 8 5 6" xfId="2506"/>
    <cellStyle name="40% - Accent4 8 5 6 2" xfId="4239"/>
    <cellStyle name="40% - Accent4 8 5 6 2 2" xfId="14352"/>
    <cellStyle name="40% - Accent4 8 5 6 2 2 2" xfId="35964"/>
    <cellStyle name="40% - Accent4 8 5 6 2 3" xfId="8788"/>
    <cellStyle name="40% - Accent4 8 5 6 2 4" xfId="30430"/>
    <cellStyle name="40% - Accent4 8 5 6 3" xfId="16799"/>
    <cellStyle name="40% - Accent4 8 5 6 3 2" xfId="38392"/>
    <cellStyle name="40% - Accent4 8 5 6 4" xfId="19596"/>
    <cellStyle name="40% - Accent4 8 5 6 4 2" xfId="41175"/>
    <cellStyle name="40% - Accent4 8 5 6 5" xfId="22381"/>
    <cellStyle name="40% - Accent4 8 5 6 5 2" xfId="43958"/>
    <cellStyle name="40% - Accent4 8 5 6 6" xfId="25234"/>
    <cellStyle name="40% - Accent4 8 5 6 6 2" xfId="46809"/>
    <cellStyle name="40% - Accent4 8 5 6 7" xfId="11581"/>
    <cellStyle name="40% - Accent4 8 5 6 7 2" xfId="33204"/>
    <cellStyle name="40% - Accent4 8 5 6 8" xfId="6318"/>
    <cellStyle name="40% - Accent4 8 5 6 9" xfId="28015"/>
    <cellStyle name="40% - Accent4 8 5 7" xfId="3697"/>
    <cellStyle name="40% - Accent4 8 5 7 2" xfId="9671"/>
    <cellStyle name="40% - Accent4 8 5 7 2 2" xfId="15233"/>
    <cellStyle name="40% - Accent4 8 5 7 2 2 2" xfId="36845"/>
    <cellStyle name="40% - Accent4 8 5 7 2 3" xfId="31311"/>
    <cellStyle name="40% - Accent4 8 5 7 3" xfId="17680"/>
    <cellStyle name="40% - Accent4 8 5 7 3 2" xfId="39273"/>
    <cellStyle name="40% - Accent4 8 5 7 4" xfId="20477"/>
    <cellStyle name="40% - Accent4 8 5 7 4 2" xfId="42056"/>
    <cellStyle name="40% - Accent4 8 5 7 5" xfId="23262"/>
    <cellStyle name="40% - Accent4 8 5 7 5 2" xfId="44839"/>
    <cellStyle name="40% - Accent4 8 5 7 6" xfId="26115"/>
    <cellStyle name="40% - Accent4 8 5 7 6 2" xfId="47690"/>
    <cellStyle name="40% - Accent4 8 5 7 7" xfId="12462"/>
    <cellStyle name="40% - Accent4 8 5 7 7 2" xfId="34085"/>
    <cellStyle name="40% - Accent4 8 5 7 8" xfId="7253"/>
    <cellStyle name="40% - Accent4 8 5 7 9" xfId="28896"/>
    <cellStyle name="40% - Accent4 8 5 8" xfId="7753"/>
    <cellStyle name="40% - Accent4 8 5 8 2" xfId="18025"/>
    <cellStyle name="40% - Accent4 8 5 8 2 2" xfId="39618"/>
    <cellStyle name="40% - Accent4 8 5 8 3" xfId="20822"/>
    <cellStyle name="40% - Accent4 8 5 8 3 2" xfId="42401"/>
    <cellStyle name="40% - Accent4 8 5 8 4" xfId="23607"/>
    <cellStyle name="40% - Accent4 8 5 8 4 2" xfId="45184"/>
    <cellStyle name="40% - Accent4 8 5 8 5" xfId="26460"/>
    <cellStyle name="40% - Accent4 8 5 8 5 2" xfId="48035"/>
    <cellStyle name="40% - Accent4 8 5 8 6" xfId="12817"/>
    <cellStyle name="40% - Accent4 8 5 8 6 2" xfId="34430"/>
    <cellStyle name="40% - Accent4 8 5 8 7" xfId="29395"/>
    <cellStyle name="40% - Accent4 8 5 9" xfId="10390"/>
    <cellStyle name="40% - Accent4 8 5 9 2" xfId="32015"/>
    <cellStyle name="40% - Accent4 8 6" xfId="54879"/>
    <cellStyle name="40% - Accent4 8 6 2" xfId="54880"/>
    <cellStyle name="40% - Accent4 8 6 2 2" xfId="54881"/>
    <cellStyle name="40% - Accent4 8 6 3" xfId="54882"/>
    <cellStyle name="40% - Accent4 8 6 3 2" xfId="54883"/>
    <cellStyle name="40% - Accent4 8 6 4" xfId="54884"/>
    <cellStyle name="40% - Accent4 8 7" xfId="54885"/>
    <cellStyle name="40% - Accent4 8 7 2" xfId="54886"/>
    <cellStyle name="40% - Accent4 8 8" xfId="54887"/>
    <cellStyle name="40% - Accent4 8 8 2" xfId="54888"/>
    <cellStyle name="40% - Accent4 8 9" xfId="54889"/>
    <cellStyle name="40% - Accent4 8 9 2" xfId="54890"/>
    <cellStyle name="40% - Accent4 9" xfId="544"/>
    <cellStyle name="40% - Accent4 9 10" xfId="54892"/>
    <cellStyle name="40% - Accent4 9 11" xfId="54891"/>
    <cellStyle name="40% - Accent4 9 2" xfId="545"/>
    <cellStyle name="40% - Accent4 9 2 10" xfId="13320"/>
    <cellStyle name="40% - Accent4 9 2 10 2" xfId="34932"/>
    <cellStyle name="40% - Accent4 9 2 11" xfId="15544"/>
    <cellStyle name="40% - Accent4 9 2 11 2" xfId="37138"/>
    <cellStyle name="40% - Accent4 9 2 12" xfId="18342"/>
    <cellStyle name="40% - Accent4 9 2 12 2" xfId="39921"/>
    <cellStyle name="40% - Accent4 9 2 13" xfId="21125"/>
    <cellStyle name="40% - Accent4 9 2 13 2" xfId="42704"/>
    <cellStyle name="40% - Accent4 9 2 14" xfId="23980"/>
    <cellStyle name="40% - Accent4 9 2 14 2" xfId="45555"/>
    <cellStyle name="40% - Accent4 9 2 15" xfId="9953"/>
    <cellStyle name="40% - Accent4 9 2 15 2" xfId="31593"/>
    <cellStyle name="40% - Accent4 9 2 16" xfId="5281"/>
    <cellStyle name="40% - Accent4 9 2 17" xfId="26981"/>
    <cellStyle name="40% - Accent4 9 2 18" xfId="54893"/>
    <cellStyle name="40% - Accent4 9 2 2" xfId="546"/>
    <cellStyle name="40% - Accent4 9 2 2 10" xfId="18480"/>
    <cellStyle name="40% - Accent4 9 2 2 10 2" xfId="40059"/>
    <cellStyle name="40% - Accent4 9 2 2 11" xfId="21263"/>
    <cellStyle name="40% - Accent4 9 2 2 11 2" xfId="42842"/>
    <cellStyle name="40% - Accent4 9 2 2 12" xfId="24118"/>
    <cellStyle name="40% - Accent4 9 2 2 12 2" xfId="45693"/>
    <cellStyle name="40% - Accent4 9 2 2 13" xfId="10091"/>
    <cellStyle name="40% - Accent4 9 2 2 13 2" xfId="31731"/>
    <cellStyle name="40% - Accent4 9 2 2 14" xfId="5282"/>
    <cellStyle name="40% - Accent4 9 2 2 15" xfId="26982"/>
    <cellStyle name="40% - Accent4 9 2 2 16" xfId="54894"/>
    <cellStyle name="40% - Accent4 9 2 2 2" xfId="2870"/>
    <cellStyle name="40% - Accent4 9 2 2 2 10" xfId="27244"/>
    <cellStyle name="40% - Accent4 9 2 2 2 11" xfId="54895"/>
    <cellStyle name="40% - Accent4 9 2 2 2 2" xfId="4503"/>
    <cellStyle name="40% - Accent4 9 2 2 2 2 10" xfId="54896"/>
    <cellStyle name="40% - Accent4 9 2 2 2 2 2" xfId="9052"/>
    <cellStyle name="40% - Accent4 9 2 2 2 2 2 2" xfId="14616"/>
    <cellStyle name="40% - Accent4 9 2 2 2 2 2 2 2" xfId="36228"/>
    <cellStyle name="40% - Accent4 9 2 2 2 2 2 2 2 2" xfId="54899"/>
    <cellStyle name="40% - Accent4 9 2 2 2 2 2 2 3" xfId="54898"/>
    <cellStyle name="40% - Accent4 9 2 2 2 2 2 3" xfId="30694"/>
    <cellStyle name="40% - Accent4 9 2 2 2 2 2 3 2" xfId="54901"/>
    <cellStyle name="40% - Accent4 9 2 2 2 2 2 3 3" xfId="54900"/>
    <cellStyle name="40% - Accent4 9 2 2 2 2 2 4" xfId="54902"/>
    <cellStyle name="40% - Accent4 9 2 2 2 2 2 5" xfId="54897"/>
    <cellStyle name="40% - Accent4 9 2 2 2 2 3" xfId="17063"/>
    <cellStyle name="40% - Accent4 9 2 2 2 2 3 2" xfId="38656"/>
    <cellStyle name="40% - Accent4 9 2 2 2 2 3 2 2" xfId="54904"/>
    <cellStyle name="40% - Accent4 9 2 2 2 2 3 3" xfId="54903"/>
    <cellStyle name="40% - Accent4 9 2 2 2 2 4" xfId="19860"/>
    <cellStyle name="40% - Accent4 9 2 2 2 2 4 2" xfId="41439"/>
    <cellStyle name="40% - Accent4 9 2 2 2 2 4 2 2" xfId="54906"/>
    <cellStyle name="40% - Accent4 9 2 2 2 2 4 3" xfId="54905"/>
    <cellStyle name="40% - Accent4 9 2 2 2 2 5" xfId="22645"/>
    <cellStyle name="40% - Accent4 9 2 2 2 2 5 2" xfId="44222"/>
    <cellStyle name="40% - Accent4 9 2 2 2 2 5 3" xfId="54907"/>
    <cellStyle name="40% - Accent4 9 2 2 2 2 6" xfId="25498"/>
    <cellStyle name="40% - Accent4 9 2 2 2 2 6 2" xfId="47073"/>
    <cellStyle name="40% - Accent4 9 2 2 2 2 7" xfId="11845"/>
    <cellStyle name="40% - Accent4 9 2 2 2 2 7 2" xfId="33468"/>
    <cellStyle name="40% - Accent4 9 2 2 2 2 8" xfId="6631"/>
    <cellStyle name="40% - Accent4 9 2 2 2 2 9" xfId="28279"/>
    <cellStyle name="40% - Accent4 9 2 2 2 3" xfId="8017"/>
    <cellStyle name="40% - Accent4 9 2 2 2 3 2" xfId="13581"/>
    <cellStyle name="40% - Accent4 9 2 2 2 3 2 2" xfId="35193"/>
    <cellStyle name="40% - Accent4 9 2 2 2 3 2 2 2" xfId="54910"/>
    <cellStyle name="40% - Accent4 9 2 2 2 3 2 3" xfId="54909"/>
    <cellStyle name="40% - Accent4 9 2 2 2 3 3" xfId="29659"/>
    <cellStyle name="40% - Accent4 9 2 2 2 3 3 2" xfId="54912"/>
    <cellStyle name="40% - Accent4 9 2 2 2 3 3 3" xfId="54911"/>
    <cellStyle name="40% - Accent4 9 2 2 2 3 4" xfId="54913"/>
    <cellStyle name="40% - Accent4 9 2 2 2 3 5" xfId="54908"/>
    <cellStyle name="40% - Accent4 9 2 2 2 4" xfId="16028"/>
    <cellStyle name="40% - Accent4 9 2 2 2 4 2" xfId="37621"/>
    <cellStyle name="40% - Accent4 9 2 2 2 4 2 2" xfId="54915"/>
    <cellStyle name="40% - Accent4 9 2 2 2 4 3" xfId="54914"/>
    <cellStyle name="40% - Accent4 9 2 2 2 5" xfId="18825"/>
    <cellStyle name="40% - Accent4 9 2 2 2 5 2" xfId="40404"/>
    <cellStyle name="40% - Accent4 9 2 2 2 5 2 2" xfId="54917"/>
    <cellStyle name="40% - Accent4 9 2 2 2 5 3" xfId="54916"/>
    <cellStyle name="40% - Accent4 9 2 2 2 6" xfId="21608"/>
    <cellStyle name="40% - Accent4 9 2 2 2 6 2" xfId="43187"/>
    <cellStyle name="40% - Accent4 9 2 2 2 6 3" xfId="54918"/>
    <cellStyle name="40% - Accent4 9 2 2 2 7" xfId="24463"/>
    <cellStyle name="40% - Accent4 9 2 2 2 7 2" xfId="46038"/>
    <cellStyle name="40% - Accent4 9 2 2 2 8" xfId="10810"/>
    <cellStyle name="40% - Accent4 9 2 2 2 8 2" xfId="32433"/>
    <cellStyle name="40% - Accent4 9 2 2 2 9" xfId="5547"/>
    <cellStyle name="40% - Accent4 9 2 2 3" xfId="3248"/>
    <cellStyle name="40% - Accent4 9 2 2 3 10" xfId="27589"/>
    <cellStyle name="40% - Accent4 9 2 2 3 11" xfId="54919"/>
    <cellStyle name="40% - Accent4 9 2 2 3 2" xfId="4848"/>
    <cellStyle name="40% - Accent4 9 2 2 3 2 10" xfId="54920"/>
    <cellStyle name="40% - Accent4 9 2 2 3 2 2" xfId="9397"/>
    <cellStyle name="40% - Accent4 9 2 2 3 2 2 2" xfId="14961"/>
    <cellStyle name="40% - Accent4 9 2 2 3 2 2 2 2" xfId="36573"/>
    <cellStyle name="40% - Accent4 9 2 2 3 2 2 2 3" xfId="54922"/>
    <cellStyle name="40% - Accent4 9 2 2 3 2 2 3" xfId="31039"/>
    <cellStyle name="40% - Accent4 9 2 2 3 2 2 4" xfId="54921"/>
    <cellStyle name="40% - Accent4 9 2 2 3 2 3" xfId="17408"/>
    <cellStyle name="40% - Accent4 9 2 2 3 2 3 2" xfId="39001"/>
    <cellStyle name="40% - Accent4 9 2 2 3 2 3 2 2" xfId="54924"/>
    <cellStyle name="40% - Accent4 9 2 2 3 2 3 3" xfId="54923"/>
    <cellStyle name="40% - Accent4 9 2 2 3 2 4" xfId="20205"/>
    <cellStyle name="40% - Accent4 9 2 2 3 2 4 2" xfId="41784"/>
    <cellStyle name="40% - Accent4 9 2 2 3 2 4 3" xfId="54925"/>
    <cellStyle name="40% - Accent4 9 2 2 3 2 5" xfId="22990"/>
    <cellStyle name="40% - Accent4 9 2 2 3 2 5 2" xfId="44567"/>
    <cellStyle name="40% - Accent4 9 2 2 3 2 6" xfId="25843"/>
    <cellStyle name="40% - Accent4 9 2 2 3 2 6 2" xfId="47418"/>
    <cellStyle name="40% - Accent4 9 2 2 3 2 7" xfId="12190"/>
    <cellStyle name="40% - Accent4 9 2 2 3 2 7 2" xfId="33813"/>
    <cellStyle name="40% - Accent4 9 2 2 3 2 8" xfId="6978"/>
    <cellStyle name="40% - Accent4 9 2 2 3 2 9" xfId="28624"/>
    <cellStyle name="40% - Accent4 9 2 2 3 3" xfId="8362"/>
    <cellStyle name="40% - Accent4 9 2 2 3 3 2" xfId="13926"/>
    <cellStyle name="40% - Accent4 9 2 2 3 3 2 2" xfId="35538"/>
    <cellStyle name="40% - Accent4 9 2 2 3 3 2 3" xfId="54927"/>
    <cellStyle name="40% - Accent4 9 2 2 3 3 3" xfId="30004"/>
    <cellStyle name="40% - Accent4 9 2 2 3 3 4" xfId="54926"/>
    <cellStyle name="40% - Accent4 9 2 2 3 4" xfId="16373"/>
    <cellStyle name="40% - Accent4 9 2 2 3 4 2" xfId="37966"/>
    <cellStyle name="40% - Accent4 9 2 2 3 4 2 2" xfId="54929"/>
    <cellStyle name="40% - Accent4 9 2 2 3 4 3" xfId="54928"/>
    <cellStyle name="40% - Accent4 9 2 2 3 5" xfId="19170"/>
    <cellStyle name="40% - Accent4 9 2 2 3 5 2" xfId="40749"/>
    <cellStyle name="40% - Accent4 9 2 2 3 5 3" xfId="54930"/>
    <cellStyle name="40% - Accent4 9 2 2 3 6" xfId="21955"/>
    <cellStyle name="40% - Accent4 9 2 2 3 6 2" xfId="43532"/>
    <cellStyle name="40% - Accent4 9 2 2 3 7" xfId="24808"/>
    <cellStyle name="40% - Accent4 9 2 2 3 7 2" xfId="46383"/>
    <cellStyle name="40% - Accent4 9 2 2 3 8" xfId="11155"/>
    <cellStyle name="40% - Accent4 9 2 2 3 8 2" xfId="32778"/>
    <cellStyle name="40% - Accent4 9 2 2 3 9" xfId="5892"/>
    <cellStyle name="40% - Accent4 9 2 2 4" xfId="2510"/>
    <cellStyle name="40% - Accent4 9 2 2 4 10" xfId="54931"/>
    <cellStyle name="40% - Accent4 9 2 2 4 2" xfId="4243"/>
    <cellStyle name="40% - Accent4 9 2 2 4 2 2" xfId="14356"/>
    <cellStyle name="40% - Accent4 9 2 2 4 2 2 2" xfId="35968"/>
    <cellStyle name="40% - Accent4 9 2 2 4 2 2 3" xfId="54933"/>
    <cellStyle name="40% - Accent4 9 2 2 4 2 3" xfId="8792"/>
    <cellStyle name="40% - Accent4 9 2 2 4 2 4" xfId="30434"/>
    <cellStyle name="40% - Accent4 9 2 2 4 2 5" xfId="54932"/>
    <cellStyle name="40% - Accent4 9 2 2 4 3" xfId="16803"/>
    <cellStyle name="40% - Accent4 9 2 2 4 3 2" xfId="38396"/>
    <cellStyle name="40% - Accent4 9 2 2 4 3 2 2" xfId="54935"/>
    <cellStyle name="40% - Accent4 9 2 2 4 3 3" xfId="54934"/>
    <cellStyle name="40% - Accent4 9 2 2 4 4" xfId="19600"/>
    <cellStyle name="40% - Accent4 9 2 2 4 4 2" xfId="41179"/>
    <cellStyle name="40% - Accent4 9 2 2 4 4 3" xfId="54936"/>
    <cellStyle name="40% - Accent4 9 2 2 4 5" xfId="22385"/>
    <cellStyle name="40% - Accent4 9 2 2 4 5 2" xfId="43962"/>
    <cellStyle name="40% - Accent4 9 2 2 4 6" xfId="25238"/>
    <cellStyle name="40% - Accent4 9 2 2 4 6 2" xfId="46813"/>
    <cellStyle name="40% - Accent4 9 2 2 4 7" xfId="11585"/>
    <cellStyle name="40% - Accent4 9 2 2 4 7 2" xfId="33208"/>
    <cellStyle name="40% - Accent4 9 2 2 4 8" xfId="6322"/>
    <cellStyle name="40% - Accent4 9 2 2 4 9" xfId="28019"/>
    <cellStyle name="40% - Accent4 9 2 2 5" xfId="3701"/>
    <cellStyle name="40% - Accent4 9 2 2 5 10" xfId="54937"/>
    <cellStyle name="40% - Accent4 9 2 2 5 2" xfId="9744"/>
    <cellStyle name="40% - Accent4 9 2 2 5 2 2" xfId="15306"/>
    <cellStyle name="40% - Accent4 9 2 2 5 2 2 2" xfId="36918"/>
    <cellStyle name="40% - Accent4 9 2 2 5 2 3" xfId="31384"/>
    <cellStyle name="40% - Accent4 9 2 2 5 2 4" xfId="54938"/>
    <cellStyle name="40% - Accent4 9 2 2 5 3" xfId="17753"/>
    <cellStyle name="40% - Accent4 9 2 2 5 3 2" xfId="39346"/>
    <cellStyle name="40% - Accent4 9 2 2 5 4" xfId="20550"/>
    <cellStyle name="40% - Accent4 9 2 2 5 4 2" xfId="42129"/>
    <cellStyle name="40% - Accent4 9 2 2 5 5" xfId="23335"/>
    <cellStyle name="40% - Accent4 9 2 2 5 5 2" xfId="44912"/>
    <cellStyle name="40% - Accent4 9 2 2 5 6" xfId="26188"/>
    <cellStyle name="40% - Accent4 9 2 2 5 6 2" xfId="47763"/>
    <cellStyle name="40% - Accent4 9 2 2 5 7" xfId="12535"/>
    <cellStyle name="40% - Accent4 9 2 2 5 7 2" xfId="34158"/>
    <cellStyle name="40% - Accent4 9 2 2 5 8" xfId="7326"/>
    <cellStyle name="40% - Accent4 9 2 2 5 9" xfId="28969"/>
    <cellStyle name="40% - Accent4 9 2 2 6" xfId="7757"/>
    <cellStyle name="40% - Accent4 9 2 2 6 2" xfId="18098"/>
    <cellStyle name="40% - Accent4 9 2 2 6 2 2" xfId="39691"/>
    <cellStyle name="40% - Accent4 9 2 2 6 2 3" xfId="54940"/>
    <cellStyle name="40% - Accent4 9 2 2 6 3" xfId="20895"/>
    <cellStyle name="40% - Accent4 9 2 2 6 3 2" xfId="42474"/>
    <cellStyle name="40% - Accent4 9 2 2 6 4" xfId="23680"/>
    <cellStyle name="40% - Accent4 9 2 2 6 4 2" xfId="45257"/>
    <cellStyle name="40% - Accent4 9 2 2 6 5" xfId="26533"/>
    <cellStyle name="40% - Accent4 9 2 2 6 5 2" xfId="48108"/>
    <cellStyle name="40% - Accent4 9 2 2 6 6" xfId="12890"/>
    <cellStyle name="40% - Accent4 9 2 2 6 6 2" xfId="34503"/>
    <cellStyle name="40% - Accent4 9 2 2 6 7" xfId="29399"/>
    <cellStyle name="40% - Accent4 9 2 2 6 8" xfId="54939"/>
    <cellStyle name="40% - Accent4 9 2 2 7" xfId="10463"/>
    <cellStyle name="40% - Accent4 9 2 2 7 2" xfId="32088"/>
    <cellStyle name="40% - Accent4 9 2 2 7 3" xfId="54941"/>
    <cellStyle name="40% - Accent4 9 2 2 8" xfId="13321"/>
    <cellStyle name="40% - Accent4 9 2 2 8 2" xfId="34933"/>
    <cellStyle name="40% - Accent4 9 2 2 9" xfId="15682"/>
    <cellStyle name="40% - Accent4 9 2 2 9 2" xfId="37276"/>
    <cellStyle name="40% - Accent4 9 2 3" xfId="547"/>
    <cellStyle name="40% - Accent4 9 2 3 10" xfId="18572"/>
    <cellStyle name="40% - Accent4 9 2 3 10 2" xfId="40151"/>
    <cellStyle name="40% - Accent4 9 2 3 11" xfId="21355"/>
    <cellStyle name="40% - Accent4 9 2 3 11 2" xfId="42934"/>
    <cellStyle name="40% - Accent4 9 2 3 12" xfId="24210"/>
    <cellStyle name="40% - Accent4 9 2 3 12 2" xfId="45785"/>
    <cellStyle name="40% - Accent4 9 2 3 13" xfId="10183"/>
    <cellStyle name="40% - Accent4 9 2 3 13 2" xfId="31823"/>
    <cellStyle name="40% - Accent4 9 2 3 14" xfId="5283"/>
    <cellStyle name="40% - Accent4 9 2 3 15" xfId="26983"/>
    <cellStyle name="40% - Accent4 9 2 3 16" xfId="54942"/>
    <cellStyle name="40% - Accent4 9 2 3 2" xfId="2962"/>
    <cellStyle name="40% - Accent4 9 2 3 2 10" xfId="27336"/>
    <cellStyle name="40% - Accent4 9 2 3 2 11" xfId="54943"/>
    <cellStyle name="40% - Accent4 9 2 3 2 2" xfId="4595"/>
    <cellStyle name="40% - Accent4 9 2 3 2 2 10" xfId="54944"/>
    <cellStyle name="40% - Accent4 9 2 3 2 2 2" xfId="9144"/>
    <cellStyle name="40% - Accent4 9 2 3 2 2 2 2" xfId="14708"/>
    <cellStyle name="40% - Accent4 9 2 3 2 2 2 2 2" xfId="36320"/>
    <cellStyle name="40% - Accent4 9 2 3 2 2 2 2 3" xfId="54946"/>
    <cellStyle name="40% - Accent4 9 2 3 2 2 2 3" xfId="30786"/>
    <cellStyle name="40% - Accent4 9 2 3 2 2 2 4" xfId="54945"/>
    <cellStyle name="40% - Accent4 9 2 3 2 2 3" xfId="17155"/>
    <cellStyle name="40% - Accent4 9 2 3 2 2 3 2" xfId="38748"/>
    <cellStyle name="40% - Accent4 9 2 3 2 2 3 2 2" xfId="54948"/>
    <cellStyle name="40% - Accent4 9 2 3 2 2 3 3" xfId="54947"/>
    <cellStyle name="40% - Accent4 9 2 3 2 2 4" xfId="19952"/>
    <cellStyle name="40% - Accent4 9 2 3 2 2 4 2" xfId="41531"/>
    <cellStyle name="40% - Accent4 9 2 3 2 2 4 3" xfId="54949"/>
    <cellStyle name="40% - Accent4 9 2 3 2 2 5" xfId="22737"/>
    <cellStyle name="40% - Accent4 9 2 3 2 2 5 2" xfId="44314"/>
    <cellStyle name="40% - Accent4 9 2 3 2 2 6" xfId="25590"/>
    <cellStyle name="40% - Accent4 9 2 3 2 2 6 2" xfId="47165"/>
    <cellStyle name="40% - Accent4 9 2 3 2 2 7" xfId="11937"/>
    <cellStyle name="40% - Accent4 9 2 3 2 2 7 2" xfId="33560"/>
    <cellStyle name="40% - Accent4 9 2 3 2 2 8" xfId="6723"/>
    <cellStyle name="40% - Accent4 9 2 3 2 2 9" xfId="28371"/>
    <cellStyle name="40% - Accent4 9 2 3 2 3" xfId="8109"/>
    <cellStyle name="40% - Accent4 9 2 3 2 3 2" xfId="13673"/>
    <cellStyle name="40% - Accent4 9 2 3 2 3 2 2" xfId="35285"/>
    <cellStyle name="40% - Accent4 9 2 3 2 3 2 3" xfId="54951"/>
    <cellStyle name="40% - Accent4 9 2 3 2 3 3" xfId="29751"/>
    <cellStyle name="40% - Accent4 9 2 3 2 3 4" xfId="54950"/>
    <cellStyle name="40% - Accent4 9 2 3 2 4" xfId="16120"/>
    <cellStyle name="40% - Accent4 9 2 3 2 4 2" xfId="37713"/>
    <cellStyle name="40% - Accent4 9 2 3 2 4 2 2" xfId="54953"/>
    <cellStyle name="40% - Accent4 9 2 3 2 4 3" xfId="54952"/>
    <cellStyle name="40% - Accent4 9 2 3 2 5" xfId="18917"/>
    <cellStyle name="40% - Accent4 9 2 3 2 5 2" xfId="40496"/>
    <cellStyle name="40% - Accent4 9 2 3 2 5 3" xfId="54954"/>
    <cellStyle name="40% - Accent4 9 2 3 2 6" xfId="21700"/>
    <cellStyle name="40% - Accent4 9 2 3 2 6 2" xfId="43279"/>
    <cellStyle name="40% - Accent4 9 2 3 2 7" xfId="24555"/>
    <cellStyle name="40% - Accent4 9 2 3 2 7 2" xfId="46130"/>
    <cellStyle name="40% - Accent4 9 2 3 2 8" xfId="10902"/>
    <cellStyle name="40% - Accent4 9 2 3 2 8 2" xfId="32525"/>
    <cellStyle name="40% - Accent4 9 2 3 2 9" xfId="5639"/>
    <cellStyle name="40% - Accent4 9 2 3 3" xfId="3340"/>
    <cellStyle name="40% - Accent4 9 2 3 3 10" xfId="27681"/>
    <cellStyle name="40% - Accent4 9 2 3 3 11" xfId="54955"/>
    <cellStyle name="40% - Accent4 9 2 3 3 2" xfId="4940"/>
    <cellStyle name="40% - Accent4 9 2 3 3 2 10" xfId="54956"/>
    <cellStyle name="40% - Accent4 9 2 3 3 2 2" xfId="9489"/>
    <cellStyle name="40% - Accent4 9 2 3 3 2 2 2" xfId="15053"/>
    <cellStyle name="40% - Accent4 9 2 3 3 2 2 2 2" xfId="36665"/>
    <cellStyle name="40% - Accent4 9 2 3 3 2 2 3" xfId="31131"/>
    <cellStyle name="40% - Accent4 9 2 3 3 2 2 4" xfId="54957"/>
    <cellStyle name="40% - Accent4 9 2 3 3 2 3" xfId="17500"/>
    <cellStyle name="40% - Accent4 9 2 3 3 2 3 2" xfId="39093"/>
    <cellStyle name="40% - Accent4 9 2 3 3 2 4" xfId="20297"/>
    <cellStyle name="40% - Accent4 9 2 3 3 2 4 2" xfId="41876"/>
    <cellStyle name="40% - Accent4 9 2 3 3 2 5" xfId="23082"/>
    <cellStyle name="40% - Accent4 9 2 3 3 2 5 2" xfId="44659"/>
    <cellStyle name="40% - Accent4 9 2 3 3 2 6" xfId="25935"/>
    <cellStyle name="40% - Accent4 9 2 3 3 2 6 2" xfId="47510"/>
    <cellStyle name="40% - Accent4 9 2 3 3 2 7" xfId="12282"/>
    <cellStyle name="40% - Accent4 9 2 3 3 2 7 2" xfId="33905"/>
    <cellStyle name="40% - Accent4 9 2 3 3 2 8" xfId="7070"/>
    <cellStyle name="40% - Accent4 9 2 3 3 2 9" xfId="28716"/>
    <cellStyle name="40% - Accent4 9 2 3 3 3" xfId="8454"/>
    <cellStyle name="40% - Accent4 9 2 3 3 3 2" xfId="14018"/>
    <cellStyle name="40% - Accent4 9 2 3 3 3 2 2" xfId="35630"/>
    <cellStyle name="40% - Accent4 9 2 3 3 3 2 3" xfId="54959"/>
    <cellStyle name="40% - Accent4 9 2 3 3 3 3" xfId="30096"/>
    <cellStyle name="40% - Accent4 9 2 3 3 3 4" xfId="54958"/>
    <cellStyle name="40% - Accent4 9 2 3 3 4" xfId="16465"/>
    <cellStyle name="40% - Accent4 9 2 3 3 4 2" xfId="38058"/>
    <cellStyle name="40% - Accent4 9 2 3 3 4 3" xfId="54960"/>
    <cellStyle name="40% - Accent4 9 2 3 3 5" xfId="19262"/>
    <cellStyle name="40% - Accent4 9 2 3 3 5 2" xfId="40841"/>
    <cellStyle name="40% - Accent4 9 2 3 3 6" xfId="22047"/>
    <cellStyle name="40% - Accent4 9 2 3 3 6 2" xfId="43624"/>
    <cellStyle name="40% - Accent4 9 2 3 3 7" xfId="24900"/>
    <cellStyle name="40% - Accent4 9 2 3 3 7 2" xfId="46475"/>
    <cellStyle name="40% - Accent4 9 2 3 3 8" xfId="11247"/>
    <cellStyle name="40% - Accent4 9 2 3 3 8 2" xfId="32870"/>
    <cellStyle name="40% - Accent4 9 2 3 3 9" xfId="5984"/>
    <cellStyle name="40% - Accent4 9 2 3 4" xfId="2511"/>
    <cellStyle name="40% - Accent4 9 2 3 4 10" xfId="54961"/>
    <cellStyle name="40% - Accent4 9 2 3 4 2" xfId="4244"/>
    <cellStyle name="40% - Accent4 9 2 3 4 2 2" xfId="14357"/>
    <cellStyle name="40% - Accent4 9 2 3 4 2 2 2" xfId="35969"/>
    <cellStyle name="40% - Accent4 9 2 3 4 2 3" xfId="8793"/>
    <cellStyle name="40% - Accent4 9 2 3 4 2 4" xfId="30435"/>
    <cellStyle name="40% - Accent4 9 2 3 4 2 5" xfId="54962"/>
    <cellStyle name="40% - Accent4 9 2 3 4 3" xfId="16804"/>
    <cellStyle name="40% - Accent4 9 2 3 4 3 2" xfId="38397"/>
    <cellStyle name="40% - Accent4 9 2 3 4 4" xfId="19601"/>
    <cellStyle name="40% - Accent4 9 2 3 4 4 2" xfId="41180"/>
    <cellStyle name="40% - Accent4 9 2 3 4 5" xfId="22386"/>
    <cellStyle name="40% - Accent4 9 2 3 4 5 2" xfId="43963"/>
    <cellStyle name="40% - Accent4 9 2 3 4 6" xfId="25239"/>
    <cellStyle name="40% - Accent4 9 2 3 4 6 2" xfId="46814"/>
    <cellStyle name="40% - Accent4 9 2 3 4 7" xfId="11586"/>
    <cellStyle name="40% - Accent4 9 2 3 4 7 2" xfId="33209"/>
    <cellStyle name="40% - Accent4 9 2 3 4 8" xfId="6323"/>
    <cellStyle name="40% - Accent4 9 2 3 4 9" xfId="28020"/>
    <cellStyle name="40% - Accent4 9 2 3 5" xfId="3702"/>
    <cellStyle name="40% - Accent4 9 2 3 5 10" xfId="54963"/>
    <cellStyle name="40% - Accent4 9 2 3 5 2" xfId="9836"/>
    <cellStyle name="40% - Accent4 9 2 3 5 2 2" xfId="15398"/>
    <cellStyle name="40% - Accent4 9 2 3 5 2 2 2" xfId="37010"/>
    <cellStyle name="40% - Accent4 9 2 3 5 2 3" xfId="31476"/>
    <cellStyle name="40% - Accent4 9 2 3 5 2 4" xfId="54964"/>
    <cellStyle name="40% - Accent4 9 2 3 5 3" xfId="17845"/>
    <cellStyle name="40% - Accent4 9 2 3 5 3 2" xfId="39438"/>
    <cellStyle name="40% - Accent4 9 2 3 5 4" xfId="20642"/>
    <cellStyle name="40% - Accent4 9 2 3 5 4 2" xfId="42221"/>
    <cellStyle name="40% - Accent4 9 2 3 5 5" xfId="23427"/>
    <cellStyle name="40% - Accent4 9 2 3 5 5 2" xfId="45004"/>
    <cellStyle name="40% - Accent4 9 2 3 5 6" xfId="26280"/>
    <cellStyle name="40% - Accent4 9 2 3 5 6 2" xfId="47855"/>
    <cellStyle name="40% - Accent4 9 2 3 5 7" xfId="12627"/>
    <cellStyle name="40% - Accent4 9 2 3 5 7 2" xfId="34250"/>
    <cellStyle name="40% - Accent4 9 2 3 5 8" xfId="7418"/>
    <cellStyle name="40% - Accent4 9 2 3 5 9" xfId="29061"/>
    <cellStyle name="40% - Accent4 9 2 3 6" xfId="7758"/>
    <cellStyle name="40% - Accent4 9 2 3 6 2" xfId="18190"/>
    <cellStyle name="40% - Accent4 9 2 3 6 2 2" xfId="39783"/>
    <cellStyle name="40% - Accent4 9 2 3 6 3" xfId="20987"/>
    <cellStyle name="40% - Accent4 9 2 3 6 3 2" xfId="42566"/>
    <cellStyle name="40% - Accent4 9 2 3 6 4" xfId="23772"/>
    <cellStyle name="40% - Accent4 9 2 3 6 4 2" xfId="45349"/>
    <cellStyle name="40% - Accent4 9 2 3 6 5" xfId="26625"/>
    <cellStyle name="40% - Accent4 9 2 3 6 5 2" xfId="48200"/>
    <cellStyle name="40% - Accent4 9 2 3 6 6" xfId="12982"/>
    <cellStyle name="40% - Accent4 9 2 3 6 6 2" xfId="34595"/>
    <cellStyle name="40% - Accent4 9 2 3 6 7" xfId="29400"/>
    <cellStyle name="40% - Accent4 9 2 3 6 8" xfId="54965"/>
    <cellStyle name="40% - Accent4 9 2 3 7" xfId="10555"/>
    <cellStyle name="40% - Accent4 9 2 3 7 2" xfId="32180"/>
    <cellStyle name="40% - Accent4 9 2 3 8" xfId="13322"/>
    <cellStyle name="40% - Accent4 9 2 3 8 2" xfId="34934"/>
    <cellStyle name="40% - Accent4 9 2 3 9" xfId="15774"/>
    <cellStyle name="40% - Accent4 9 2 3 9 2" xfId="37368"/>
    <cellStyle name="40% - Accent4 9 2 4" xfId="2732"/>
    <cellStyle name="40% - Accent4 9 2 4 10" xfId="27106"/>
    <cellStyle name="40% - Accent4 9 2 4 11" xfId="54966"/>
    <cellStyle name="40% - Accent4 9 2 4 2" xfId="4365"/>
    <cellStyle name="40% - Accent4 9 2 4 2 10" xfId="54967"/>
    <cellStyle name="40% - Accent4 9 2 4 2 2" xfId="8914"/>
    <cellStyle name="40% - Accent4 9 2 4 2 2 2" xfId="14478"/>
    <cellStyle name="40% - Accent4 9 2 4 2 2 2 2" xfId="36090"/>
    <cellStyle name="40% - Accent4 9 2 4 2 2 2 3" xfId="54969"/>
    <cellStyle name="40% - Accent4 9 2 4 2 2 3" xfId="30556"/>
    <cellStyle name="40% - Accent4 9 2 4 2 2 4" xfId="54968"/>
    <cellStyle name="40% - Accent4 9 2 4 2 3" xfId="16925"/>
    <cellStyle name="40% - Accent4 9 2 4 2 3 2" xfId="38518"/>
    <cellStyle name="40% - Accent4 9 2 4 2 3 2 2" xfId="54971"/>
    <cellStyle name="40% - Accent4 9 2 4 2 3 3" xfId="54970"/>
    <cellStyle name="40% - Accent4 9 2 4 2 4" xfId="19722"/>
    <cellStyle name="40% - Accent4 9 2 4 2 4 2" xfId="41301"/>
    <cellStyle name="40% - Accent4 9 2 4 2 4 3" xfId="54972"/>
    <cellStyle name="40% - Accent4 9 2 4 2 5" xfId="22507"/>
    <cellStyle name="40% - Accent4 9 2 4 2 5 2" xfId="44084"/>
    <cellStyle name="40% - Accent4 9 2 4 2 6" xfId="25360"/>
    <cellStyle name="40% - Accent4 9 2 4 2 6 2" xfId="46935"/>
    <cellStyle name="40% - Accent4 9 2 4 2 7" xfId="11707"/>
    <cellStyle name="40% - Accent4 9 2 4 2 7 2" xfId="33330"/>
    <cellStyle name="40% - Accent4 9 2 4 2 8" xfId="6493"/>
    <cellStyle name="40% - Accent4 9 2 4 2 9" xfId="28141"/>
    <cellStyle name="40% - Accent4 9 2 4 3" xfId="7879"/>
    <cellStyle name="40% - Accent4 9 2 4 3 2" xfId="13443"/>
    <cellStyle name="40% - Accent4 9 2 4 3 2 2" xfId="35055"/>
    <cellStyle name="40% - Accent4 9 2 4 3 2 3" xfId="54974"/>
    <cellStyle name="40% - Accent4 9 2 4 3 3" xfId="29521"/>
    <cellStyle name="40% - Accent4 9 2 4 3 4" xfId="54973"/>
    <cellStyle name="40% - Accent4 9 2 4 4" xfId="15890"/>
    <cellStyle name="40% - Accent4 9 2 4 4 2" xfId="37483"/>
    <cellStyle name="40% - Accent4 9 2 4 4 2 2" xfId="54976"/>
    <cellStyle name="40% - Accent4 9 2 4 4 3" xfId="54975"/>
    <cellStyle name="40% - Accent4 9 2 4 5" xfId="18687"/>
    <cellStyle name="40% - Accent4 9 2 4 5 2" xfId="40266"/>
    <cellStyle name="40% - Accent4 9 2 4 5 3" xfId="54977"/>
    <cellStyle name="40% - Accent4 9 2 4 6" xfId="21470"/>
    <cellStyle name="40% - Accent4 9 2 4 6 2" xfId="43049"/>
    <cellStyle name="40% - Accent4 9 2 4 7" xfId="24325"/>
    <cellStyle name="40% - Accent4 9 2 4 7 2" xfId="45900"/>
    <cellStyle name="40% - Accent4 9 2 4 8" xfId="10672"/>
    <cellStyle name="40% - Accent4 9 2 4 8 2" xfId="32295"/>
    <cellStyle name="40% - Accent4 9 2 4 9" xfId="5409"/>
    <cellStyle name="40% - Accent4 9 2 5" xfId="3090"/>
    <cellStyle name="40% - Accent4 9 2 5 10" xfId="27451"/>
    <cellStyle name="40% - Accent4 9 2 5 11" xfId="54978"/>
    <cellStyle name="40% - Accent4 9 2 5 2" xfId="4710"/>
    <cellStyle name="40% - Accent4 9 2 5 2 10" xfId="54979"/>
    <cellStyle name="40% - Accent4 9 2 5 2 2" xfId="9259"/>
    <cellStyle name="40% - Accent4 9 2 5 2 2 2" xfId="14823"/>
    <cellStyle name="40% - Accent4 9 2 5 2 2 2 2" xfId="36435"/>
    <cellStyle name="40% - Accent4 9 2 5 2 2 3" xfId="30901"/>
    <cellStyle name="40% - Accent4 9 2 5 2 2 4" xfId="54980"/>
    <cellStyle name="40% - Accent4 9 2 5 2 3" xfId="17270"/>
    <cellStyle name="40% - Accent4 9 2 5 2 3 2" xfId="38863"/>
    <cellStyle name="40% - Accent4 9 2 5 2 4" xfId="20067"/>
    <cellStyle name="40% - Accent4 9 2 5 2 4 2" xfId="41646"/>
    <cellStyle name="40% - Accent4 9 2 5 2 5" xfId="22852"/>
    <cellStyle name="40% - Accent4 9 2 5 2 5 2" xfId="44429"/>
    <cellStyle name="40% - Accent4 9 2 5 2 6" xfId="25705"/>
    <cellStyle name="40% - Accent4 9 2 5 2 6 2" xfId="47280"/>
    <cellStyle name="40% - Accent4 9 2 5 2 7" xfId="12052"/>
    <cellStyle name="40% - Accent4 9 2 5 2 7 2" xfId="33675"/>
    <cellStyle name="40% - Accent4 9 2 5 2 8" xfId="6840"/>
    <cellStyle name="40% - Accent4 9 2 5 2 9" xfId="28486"/>
    <cellStyle name="40% - Accent4 9 2 5 3" xfId="8224"/>
    <cellStyle name="40% - Accent4 9 2 5 3 2" xfId="13788"/>
    <cellStyle name="40% - Accent4 9 2 5 3 2 2" xfId="35400"/>
    <cellStyle name="40% - Accent4 9 2 5 3 2 3" xfId="54982"/>
    <cellStyle name="40% - Accent4 9 2 5 3 3" xfId="29866"/>
    <cellStyle name="40% - Accent4 9 2 5 3 4" xfId="54981"/>
    <cellStyle name="40% - Accent4 9 2 5 4" xfId="16235"/>
    <cellStyle name="40% - Accent4 9 2 5 4 2" xfId="37828"/>
    <cellStyle name="40% - Accent4 9 2 5 4 3" xfId="54983"/>
    <cellStyle name="40% - Accent4 9 2 5 5" xfId="19032"/>
    <cellStyle name="40% - Accent4 9 2 5 5 2" xfId="40611"/>
    <cellStyle name="40% - Accent4 9 2 5 6" xfId="21817"/>
    <cellStyle name="40% - Accent4 9 2 5 6 2" xfId="43394"/>
    <cellStyle name="40% - Accent4 9 2 5 7" xfId="24670"/>
    <cellStyle name="40% - Accent4 9 2 5 7 2" xfId="46245"/>
    <cellStyle name="40% - Accent4 9 2 5 8" xfId="11017"/>
    <cellStyle name="40% - Accent4 9 2 5 8 2" xfId="32640"/>
    <cellStyle name="40% - Accent4 9 2 5 9" xfId="5754"/>
    <cellStyle name="40% - Accent4 9 2 6" xfId="2509"/>
    <cellStyle name="40% - Accent4 9 2 6 10" xfId="54984"/>
    <cellStyle name="40% - Accent4 9 2 6 2" xfId="4242"/>
    <cellStyle name="40% - Accent4 9 2 6 2 2" xfId="14355"/>
    <cellStyle name="40% - Accent4 9 2 6 2 2 2" xfId="35967"/>
    <cellStyle name="40% - Accent4 9 2 6 2 3" xfId="8791"/>
    <cellStyle name="40% - Accent4 9 2 6 2 4" xfId="30433"/>
    <cellStyle name="40% - Accent4 9 2 6 2 5" xfId="54985"/>
    <cellStyle name="40% - Accent4 9 2 6 3" xfId="16802"/>
    <cellStyle name="40% - Accent4 9 2 6 3 2" xfId="38395"/>
    <cellStyle name="40% - Accent4 9 2 6 4" xfId="19599"/>
    <cellStyle name="40% - Accent4 9 2 6 4 2" xfId="41178"/>
    <cellStyle name="40% - Accent4 9 2 6 5" xfId="22384"/>
    <cellStyle name="40% - Accent4 9 2 6 5 2" xfId="43961"/>
    <cellStyle name="40% - Accent4 9 2 6 6" xfId="25237"/>
    <cellStyle name="40% - Accent4 9 2 6 6 2" xfId="46812"/>
    <cellStyle name="40% - Accent4 9 2 6 7" xfId="11584"/>
    <cellStyle name="40% - Accent4 9 2 6 7 2" xfId="33207"/>
    <cellStyle name="40% - Accent4 9 2 6 8" xfId="6321"/>
    <cellStyle name="40% - Accent4 9 2 6 9" xfId="28018"/>
    <cellStyle name="40% - Accent4 9 2 7" xfId="3700"/>
    <cellStyle name="40% - Accent4 9 2 7 10" xfId="54986"/>
    <cellStyle name="40% - Accent4 9 2 7 2" xfId="9606"/>
    <cellStyle name="40% - Accent4 9 2 7 2 2" xfId="15168"/>
    <cellStyle name="40% - Accent4 9 2 7 2 2 2" xfId="36780"/>
    <cellStyle name="40% - Accent4 9 2 7 2 3" xfId="31246"/>
    <cellStyle name="40% - Accent4 9 2 7 2 4" xfId="54987"/>
    <cellStyle name="40% - Accent4 9 2 7 3" xfId="17615"/>
    <cellStyle name="40% - Accent4 9 2 7 3 2" xfId="39208"/>
    <cellStyle name="40% - Accent4 9 2 7 4" xfId="20412"/>
    <cellStyle name="40% - Accent4 9 2 7 4 2" xfId="41991"/>
    <cellStyle name="40% - Accent4 9 2 7 5" xfId="23197"/>
    <cellStyle name="40% - Accent4 9 2 7 5 2" xfId="44774"/>
    <cellStyle name="40% - Accent4 9 2 7 6" xfId="26050"/>
    <cellStyle name="40% - Accent4 9 2 7 6 2" xfId="47625"/>
    <cellStyle name="40% - Accent4 9 2 7 7" xfId="12397"/>
    <cellStyle name="40% - Accent4 9 2 7 7 2" xfId="34020"/>
    <cellStyle name="40% - Accent4 9 2 7 8" xfId="7188"/>
    <cellStyle name="40% - Accent4 9 2 7 9" xfId="28831"/>
    <cellStyle name="40% - Accent4 9 2 8" xfId="7756"/>
    <cellStyle name="40% - Accent4 9 2 8 2" xfId="17960"/>
    <cellStyle name="40% - Accent4 9 2 8 2 2" xfId="39553"/>
    <cellStyle name="40% - Accent4 9 2 8 3" xfId="20757"/>
    <cellStyle name="40% - Accent4 9 2 8 3 2" xfId="42336"/>
    <cellStyle name="40% - Accent4 9 2 8 4" xfId="23542"/>
    <cellStyle name="40% - Accent4 9 2 8 4 2" xfId="45119"/>
    <cellStyle name="40% - Accent4 9 2 8 5" xfId="26395"/>
    <cellStyle name="40% - Accent4 9 2 8 5 2" xfId="47970"/>
    <cellStyle name="40% - Accent4 9 2 8 6" xfId="12752"/>
    <cellStyle name="40% - Accent4 9 2 8 6 2" xfId="34365"/>
    <cellStyle name="40% - Accent4 9 2 8 7" xfId="29398"/>
    <cellStyle name="40% - Accent4 9 2 8 8" xfId="54988"/>
    <cellStyle name="40% - Accent4 9 2 9" xfId="10325"/>
    <cellStyle name="40% - Accent4 9 2 9 2" xfId="31950"/>
    <cellStyle name="40% - Accent4 9 3" xfId="548"/>
    <cellStyle name="40% - Accent4 9 3 10" xfId="13323"/>
    <cellStyle name="40% - Accent4 9 3 10 2" xfId="34935"/>
    <cellStyle name="40% - Accent4 9 3 11" xfId="15570"/>
    <cellStyle name="40% - Accent4 9 3 11 2" xfId="37164"/>
    <cellStyle name="40% - Accent4 9 3 12" xfId="18368"/>
    <cellStyle name="40% - Accent4 9 3 12 2" xfId="39947"/>
    <cellStyle name="40% - Accent4 9 3 13" xfId="21151"/>
    <cellStyle name="40% - Accent4 9 3 13 2" xfId="42730"/>
    <cellStyle name="40% - Accent4 9 3 14" xfId="24006"/>
    <cellStyle name="40% - Accent4 9 3 14 2" xfId="45581"/>
    <cellStyle name="40% - Accent4 9 3 15" xfId="9979"/>
    <cellStyle name="40% - Accent4 9 3 15 2" xfId="31619"/>
    <cellStyle name="40% - Accent4 9 3 16" xfId="5284"/>
    <cellStyle name="40% - Accent4 9 3 17" xfId="26984"/>
    <cellStyle name="40% - Accent4 9 3 18" xfId="54989"/>
    <cellStyle name="40% - Accent4 9 3 2" xfId="549"/>
    <cellStyle name="40% - Accent4 9 3 2 10" xfId="18506"/>
    <cellStyle name="40% - Accent4 9 3 2 10 2" xfId="40085"/>
    <cellStyle name="40% - Accent4 9 3 2 11" xfId="21289"/>
    <cellStyle name="40% - Accent4 9 3 2 11 2" xfId="42868"/>
    <cellStyle name="40% - Accent4 9 3 2 12" xfId="24144"/>
    <cellStyle name="40% - Accent4 9 3 2 12 2" xfId="45719"/>
    <cellStyle name="40% - Accent4 9 3 2 13" xfId="10117"/>
    <cellStyle name="40% - Accent4 9 3 2 13 2" xfId="31757"/>
    <cellStyle name="40% - Accent4 9 3 2 14" xfId="5285"/>
    <cellStyle name="40% - Accent4 9 3 2 15" xfId="26985"/>
    <cellStyle name="40% - Accent4 9 3 2 16" xfId="54990"/>
    <cellStyle name="40% - Accent4 9 3 2 2" xfId="2896"/>
    <cellStyle name="40% - Accent4 9 3 2 2 10" xfId="27270"/>
    <cellStyle name="40% - Accent4 9 3 2 2 11" xfId="54991"/>
    <cellStyle name="40% - Accent4 9 3 2 2 2" xfId="4529"/>
    <cellStyle name="40% - Accent4 9 3 2 2 2 10" xfId="54992"/>
    <cellStyle name="40% - Accent4 9 3 2 2 2 2" xfId="9078"/>
    <cellStyle name="40% - Accent4 9 3 2 2 2 2 2" xfId="14642"/>
    <cellStyle name="40% - Accent4 9 3 2 2 2 2 2 2" xfId="36254"/>
    <cellStyle name="40% - Accent4 9 3 2 2 2 2 2 3" xfId="54994"/>
    <cellStyle name="40% - Accent4 9 3 2 2 2 2 3" xfId="30720"/>
    <cellStyle name="40% - Accent4 9 3 2 2 2 2 4" xfId="54993"/>
    <cellStyle name="40% - Accent4 9 3 2 2 2 3" xfId="17089"/>
    <cellStyle name="40% - Accent4 9 3 2 2 2 3 2" xfId="38682"/>
    <cellStyle name="40% - Accent4 9 3 2 2 2 3 2 2" xfId="54996"/>
    <cellStyle name="40% - Accent4 9 3 2 2 2 3 3" xfId="54995"/>
    <cellStyle name="40% - Accent4 9 3 2 2 2 4" xfId="19886"/>
    <cellStyle name="40% - Accent4 9 3 2 2 2 4 2" xfId="41465"/>
    <cellStyle name="40% - Accent4 9 3 2 2 2 4 3" xfId="54997"/>
    <cellStyle name="40% - Accent4 9 3 2 2 2 5" xfId="22671"/>
    <cellStyle name="40% - Accent4 9 3 2 2 2 5 2" xfId="44248"/>
    <cellStyle name="40% - Accent4 9 3 2 2 2 6" xfId="25524"/>
    <cellStyle name="40% - Accent4 9 3 2 2 2 6 2" xfId="47099"/>
    <cellStyle name="40% - Accent4 9 3 2 2 2 7" xfId="11871"/>
    <cellStyle name="40% - Accent4 9 3 2 2 2 7 2" xfId="33494"/>
    <cellStyle name="40% - Accent4 9 3 2 2 2 8" xfId="6657"/>
    <cellStyle name="40% - Accent4 9 3 2 2 2 9" xfId="28305"/>
    <cellStyle name="40% - Accent4 9 3 2 2 3" xfId="8043"/>
    <cellStyle name="40% - Accent4 9 3 2 2 3 2" xfId="13607"/>
    <cellStyle name="40% - Accent4 9 3 2 2 3 2 2" xfId="35219"/>
    <cellStyle name="40% - Accent4 9 3 2 2 3 2 3" xfId="54999"/>
    <cellStyle name="40% - Accent4 9 3 2 2 3 3" xfId="29685"/>
    <cellStyle name="40% - Accent4 9 3 2 2 3 4" xfId="54998"/>
    <cellStyle name="40% - Accent4 9 3 2 2 4" xfId="16054"/>
    <cellStyle name="40% - Accent4 9 3 2 2 4 2" xfId="37647"/>
    <cellStyle name="40% - Accent4 9 3 2 2 4 2 2" xfId="55001"/>
    <cellStyle name="40% - Accent4 9 3 2 2 4 3" xfId="55000"/>
    <cellStyle name="40% - Accent4 9 3 2 2 5" xfId="18851"/>
    <cellStyle name="40% - Accent4 9 3 2 2 5 2" xfId="40430"/>
    <cellStyle name="40% - Accent4 9 3 2 2 5 3" xfId="55002"/>
    <cellStyle name="40% - Accent4 9 3 2 2 6" xfId="21634"/>
    <cellStyle name="40% - Accent4 9 3 2 2 6 2" xfId="43213"/>
    <cellStyle name="40% - Accent4 9 3 2 2 7" xfId="24489"/>
    <cellStyle name="40% - Accent4 9 3 2 2 7 2" xfId="46064"/>
    <cellStyle name="40% - Accent4 9 3 2 2 8" xfId="10836"/>
    <cellStyle name="40% - Accent4 9 3 2 2 8 2" xfId="32459"/>
    <cellStyle name="40% - Accent4 9 3 2 2 9" xfId="5573"/>
    <cellStyle name="40% - Accent4 9 3 2 3" xfId="3274"/>
    <cellStyle name="40% - Accent4 9 3 2 3 10" xfId="27615"/>
    <cellStyle name="40% - Accent4 9 3 2 3 11" xfId="55003"/>
    <cellStyle name="40% - Accent4 9 3 2 3 2" xfId="4874"/>
    <cellStyle name="40% - Accent4 9 3 2 3 2 10" xfId="55004"/>
    <cellStyle name="40% - Accent4 9 3 2 3 2 2" xfId="9423"/>
    <cellStyle name="40% - Accent4 9 3 2 3 2 2 2" xfId="14987"/>
    <cellStyle name="40% - Accent4 9 3 2 3 2 2 2 2" xfId="36599"/>
    <cellStyle name="40% - Accent4 9 3 2 3 2 2 3" xfId="31065"/>
    <cellStyle name="40% - Accent4 9 3 2 3 2 2 4" xfId="55005"/>
    <cellStyle name="40% - Accent4 9 3 2 3 2 3" xfId="17434"/>
    <cellStyle name="40% - Accent4 9 3 2 3 2 3 2" xfId="39027"/>
    <cellStyle name="40% - Accent4 9 3 2 3 2 4" xfId="20231"/>
    <cellStyle name="40% - Accent4 9 3 2 3 2 4 2" xfId="41810"/>
    <cellStyle name="40% - Accent4 9 3 2 3 2 5" xfId="23016"/>
    <cellStyle name="40% - Accent4 9 3 2 3 2 5 2" xfId="44593"/>
    <cellStyle name="40% - Accent4 9 3 2 3 2 6" xfId="25869"/>
    <cellStyle name="40% - Accent4 9 3 2 3 2 6 2" xfId="47444"/>
    <cellStyle name="40% - Accent4 9 3 2 3 2 7" xfId="12216"/>
    <cellStyle name="40% - Accent4 9 3 2 3 2 7 2" xfId="33839"/>
    <cellStyle name="40% - Accent4 9 3 2 3 2 8" xfId="7004"/>
    <cellStyle name="40% - Accent4 9 3 2 3 2 9" xfId="28650"/>
    <cellStyle name="40% - Accent4 9 3 2 3 3" xfId="8388"/>
    <cellStyle name="40% - Accent4 9 3 2 3 3 2" xfId="13952"/>
    <cellStyle name="40% - Accent4 9 3 2 3 3 2 2" xfId="35564"/>
    <cellStyle name="40% - Accent4 9 3 2 3 3 2 3" xfId="55007"/>
    <cellStyle name="40% - Accent4 9 3 2 3 3 3" xfId="30030"/>
    <cellStyle name="40% - Accent4 9 3 2 3 3 4" xfId="55006"/>
    <cellStyle name="40% - Accent4 9 3 2 3 4" xfId="16399"/>
    <cellStyle name="40% - Accent4 9 3 2 3 4 2" xfId="37992"/>
    <cellStyle name="40% - Accent4 9 3 2 3 4 3" xfId="55008"/>
    <cellStyle name="40% - Accent4 9 3 2 3 5" xfId="19196"/>
    <cellStyle name="40% - Accent4 9 3 2 3 5 2" xfId="40775"/>
    <cellStyle name="40% - Accent4 9 3 2 3 6" xfId="21981"/>
    <cellStyle name="40% - Accent4 9 3 2 3 6 2" xfId="43558"/>
    <cellStyle name="40% - Accent4 9 3 2 3 7" xfId="24834"/>
    <cellStyle name="40% - Accent4 9 3 2 3 7 2" xfId="46409"/>
    <cellStyle name="40% - Accent4 9 3 2 3 8" xfId="11181"/>
    <cellStyle name="40% - Accent4 9 3 2 3 8 2" xfId="32804"/>
    <cellStyle name="40% - Accent4 9 3 2 3 9" xfId="5918"/>
    <cellStyle name="40% - Accent4 9 3 2 4" xfId="2513"/>
    <cellStyle name="40% - Accent4 9 3 2 4 10" xfId="55009"/>
    <cellStyle name="40% - Accent4 9 3 2 4 2" xfId="4246"/>
    <cellStyle name="40% - Accent4 9 3 2 4 2 2" xfId="14359"/>
    <cellStyle name="40% - Accent4 9 3 2 4 2 2 2" xfId="35971"/>
    <cellStyle name="40% - Accent4 9 3 2 4 2 3" xfId="8795"/>
    <cellStyle name="40% - Accent4 9 3 2 4 2 4" xfId="30437"/>
    <cellStyle name="40% - Accent4 9 3 2 4 2 5" xfId="55010"/>
    <cellStyle name="40% - Accent4 9 3 2 4 3" xfId="16806"/>
    <cellStyle name="40% - Accent4 9 3 2 4 3 2" xfId="38399"/>
    <cellStyle name="40% - Accent4 9 3 2 4 4" xfId="19603"/>
    <cellStyle name="40% - Accent4 9 3 2 4 4 2" xfId="41182"/>
    <cellStyle name="40% - Accent4 9 3 2 4 5" xfId="22388"/>
    <cellStyle name="40% - Accent4 9 3 2 4 5 2" xfId="43965"/>
    <cellStyle name="40% - Accent4 9 3 2 4 6" xfId="25241"/>
    <cellStyle name="40% - Accent4 9 3 2 4 6 2" xfId="46816"/>
    <cellStyle name="40% - Accent4 9 3 2 4 7" xfId="11588"/>
    <cellStyle name="40% - Accent4 9 3 2 4 7 2" xfId="33211"/>
    <cellStyle name="40% - Accent4 9 3 2 4 8" xfId="6325"/>
    <cellStyle name="40% - Accent4 9 3 2 4 9" xfId="28022"/>
    <cellStyle name="40% - Accent4 9 3 2 5" xfId="3704"/>
    <cellStyle name="40% - Accent4 9 3 2 5 10" xfId="55011"/>
    <cellStyle name="40% - Accent4 9 3 2 5 2" xfId="9770"/>
    <cellStyle name="40% - Accent4 9 3 2 5 2 2" xfId="15332"/>
    <cellStyle name="40% - Accent4 9 3 2 5 2 2 2" xfId="36944"/>
    <cellStyle name="40% - Accent4 9 3 2 5 2 3" xfId="31410"/>
    <cellStyle name="40% - Accent4 9 3 2 5 2 4" xfId="55012"/>
    <cellStyle name="40% - Accent4 9 3 2 5 3" xfId="17779"/>
    <cellStyle name="40% - Accent4 9 3 2 5 3 2" xfId="39372"/>
    <cellStyle name="40% - Accent4 9 3 2 5 4" xfId="20576"/>
    <cellStyle name="40% - Accent4 9 3 2 5 4 2" xfId="42155"/>
    <cellStyle name="40% - Accent4 9 3 2 5 5" xfId="23361"/>
    <cellStyle name="40% - Accent4 9 3 2 5 5 2" xfId="44938"/>
    <cellStyle name="40% - Accent4 9 3 2 5 6" xfId="26214"/>
    <cellStyle name="40% - Accent4 9 3 2 5 6 2" xfId="47789"/>
    <cellStyle name="40% - Accent4 9 3 2 5 7" xfId="12561"/>
    <cellStyle name="40% - Accent4 9 3 2 5 7 2" xfId="34184"/>
    <cellStyle name="40% - Accent4 9 3 2 5 8" xfId="7352"/>
    <cellStyle name="40% - Accent4 9 3 2 5 9" xfId="28995"/>
    <cellStyle name="40% - Accent4 9 3 2 6" xfId="7760"/>
    <cellStyle name="40% - Accent4 9 3 2 6 2" xfId="18124"/>
    <cellStyle name="40% - Accent4 9 3 2 6 2 2" xfId="39717"/>
    <cellStyle name="40% - Accent4 9 3 2 6 3" xfId="20921"/>
    <cellStyle name="40% - Accent4 9 3 2 6 3 2" xfId="42500"/>
    <cellStyle name="40% - Accent4 9 3 2 6 4" xfId="23706"/>
    <cellStyle name="40% - Accent4 9 3 2 6 4 2" xfId="45283"/>
    <cellStyle name="40% - Accent4 9 3 2 6 5" xfId="26559"/>
    <cellStyle name="40% - Accent4 9 3 2 6 5 2" xfId="48134"/>
    <cellStyle name="40% - Accent4 9 3 2 6 6" xfId="12916"/>
    <cellStyle name="40% - Accent4 9 3 2 6 6 2" xfId="34529"/>
    <cellStyle name="40% - Accent4 9 3 2 6 7" xfId="29402"/>
    <cellStyle name="40% - Accent4 9 3 2 6 8" xfId="55013"/>
    <cellStyle name="40% - Accent4 9 3 2 7" xfId="10489"/>
    <cellStyle name="40% - Accent4 9 3 2 7 2" xfId="32114"/>
    <cellStyle name="40% - Accent4 9 3 2 8" xfId="13324"/>
    <cellStyle name="40% - Accent4 9 3 2 8 2" xfId="34936"/>
    <cellStyle name="40% - Accent4 9 3 2 9" xfId="15708"/>
    <cellStyle name="40% - Accent4 9 3 2 9 2" xfId="37302"/>
    <cellStyle name="40% - Accent4 9 3 3" xfId="550"/>
    <cellStyle name="40% - Accent4 9 3 3 10" xfId="18598"/>
    <cellStyle name="40% - Accent4 9 3 3 10 2" xfId="40177"/>
    <cellStyle name="40% - Accent4 9 3 3 11" xfId="21381"/>
    <cellStyle name="40% - Accent4 9 3 3 11 2" xfId="42960"/>
    <cellStyle name="40% - Accent4 9 3 3 12" xfId="24236"/>
    <cellStyle name="40% - Accent4 9 3 3 12 2" xfId="45811"/>
    <cellStyle name="40% - Accent4 9 3 3 13" xfId="10209"/>
    <cellStyle name="40% - Accent4 9 3 3 13 2" xfId="31849"/>
    <cellStyle name="40% - Accent4 9 3 3 14" xfId="5286"/>
    <cellStyle name="40% - Accent4 9 3 3 15" xfId="26986"/>
    <cellStyle name="40% - Accent4 9 3 3 16" xfId="55014"/>
    <cellStyle name="40% - Accent4 9 3 3 2" xfId="2988"/>
    <cellStyle name="40% - Accent4 9 3 3 2 10" xfId="27362"/>
    <cellStyle name="40% - Accent4 9 3 3 2 11" xfId="55015"/>
    <cellStyle name="40% - Accent4 9 3 3 2 2" xfId="4621"/>
    <cellStyle name="40% - Accent4 9 3 3 2 2 10" xfId="55016"/>
    <cellStyle name="40% - Accent4 9 3 3 2 2 2" xfId="9170"/>
    <cellStyle name="40% - Accent4 9 3 3 2 2 2 2" xfId="14734"/>
    <cellStyle name="40% - Accent4 9 3 3 2 2 2 2 2" xfId="36346"/>
    <cellStyle name="40% - Accent4 9 3 3 2 2 2 3" xfId="30812"/>
    <cellStyle name="40% - Accent4 9 3 3 2 2 2 4" xfId="55017"/>
    <cellStyle name="40% - Accent4 9 3 3 2 2 3" xfId="17181"/>
    <cellStyle name="40% - Accent4 9 3 3 2 2 3 2" xfId="38774"/>
    <cellStyle name="40% - Accent4 9 3 3 2 2 4" xfId="19978"/>
    <cellStyle name="40% - Accent4 9 3 3 2 2 4 2" xfId="41557"/>
    <cellStyle name="40% - Accent4 9 3 3 2 2 5" xfId="22763"/>
    <cellStyle name="40% - Accent4 9 3 3 2 2 5 2" xfId="44340"/>
    <cellStyle name="40% - Accent4 9 3 3 2 2 6" xfId="25616"/>
    <cellStyle name="40% - Accent4 9 3 3 2 2 6 2" xfId="47191"/>
    <cellStyle name="40% - Accent4 9 3 3 2 2 7" xfId="11963"/>
    <cellStyle name="40% - Accent4 9 3 3 2 2 7 2" xfId="33586"/>
    <cellStyle name="40% - Accent4 9 3 3 2 2 8" xfId="6749"/>
    <cellStyle name="40% - Accent4 9 3 3 2 2 9" xfId="28397"/>
    <cellStyle name="40% - Accent4 9 3 3 2 3" xfId="8135"/>
    <cellStyle name="40% - Accent4 9 3 3 2 3 2" xfId="13699"/>
    <cellStyle name="40% - Accent4 9 3 3 2 3 2 2" xfId="35311"/>
    <cellStyle name="40% - Accent4 9 3 3 2 3 2 3" xfId="55019"/>
    <cellStyle name="40% - Accent4 9 3 3 2 3 3" xfId="29777"/>
    <cellStyle name="40% - Accent4 9 3 3 2 3 4" xfId="55018"/>
    <cellStyle name="40% - Accent4 9 3 3 2 4" xfId="16146"/>
    <cellStyle name="40% - Accent4 9 3 3 2 4 2" xfId="37739"/>
    <cellStyle name="40% - Accent4 9 3 3 2 4 3" xfId="55020"/>
    <cellStyle name="40% - Accent4 9 3 3 2 5" xfId="18943"/>
    <cellStyle name="40% - Accent4 9 3 3 2 5 2" xfId="40522"/>
    <cellStyle name="40% - Accent4 9 3 3 2 6" xfId="21726"/>
    <cellStyle name="40% - Accent4 9 3 3 2 6 2" xfId="43305"/>
    <cellStyle name="40% - Accent4 9 3 3 2 7" xfId="24581"/>
    <cellStyle name="40% - Accent4 9 3 3 2 7 2" xfId="46156"/>
    <cellStyle name="40% - Accent4 9 3 3 2 8" xfId="10928"/>
    <cellStyle name="40% - Accent4 9 3 3 2 8 2" xfId="32551"/>
    <cellStyle name="40% - Accent4 9 3 3 2 9" xfId="5665"/>
    <cellStyle name="40% - Accent4 9 3 3 3" xfId="3366"/>
    <cellStyle name="40% - Accent4 9 3 3 3 10" xfId="27707"/>
    <cellStyle name="40% - Accent4 9 3 3 3 11" xfId="55021"/>
    <cellStyle name="40% - Accent4 9 3 3 3 2" xfId="4966"/>
    <cellStyle name="40% - Accent4 9 3 3 3 2 10" xfId="55022"/>
    <cellStyle name="40% - Accent4 9 3 3 3 2 2" xfId="9515"/>
    <cellStyle name="40% - Accent4 9 3 3 3 2 2 2" xfId="15079"/>
    <cellStyle name="40% - Accent4 9 3 3 3 2 2 2 2" xfId="36691"/>
    <cellStyle name="40% - Accent4 9 3 3 3 2 2 3" xfId="31157"/>
    <cellStyle name="40% - Accent4 9 3 3 3 2 3" xfId="17526"/>
    <cellStyle name="40% - Accent4 9 3 3 3 2 3 2" xfId="39119"/>
    <cellStyle name="40% - Accent4 9 3 3 3 2 4" xfId="20323"/>
    <cellStyle name="40% - Accent4 9 3 3 3 2 4 2" xfId="41902"/>
    <cellStyle name="40% - Accent4 9 3 3 3 2 5" xfId="23108"/>
    <cellStyle name="40% - Accent4 9 3 3 3 2 5 2" xfId="44685"/>
    <cellStyle name="40% - Accent4 9 3 3 3 2 6" xfId="25961"/>
    <cellStyle name="40% - Accent4 9 3 3 3 2 6 2" xfId="47536"/>
    <cellStyle name="40% - Accent4 9 3 3 3 2 7" xfId="12308"/>
    <cellStyle name="40% - Accent4 9 3 3 3 2 7 2" xfId="33931"/>
    <cellStyle name="40% - Accent4 9 3 3 3 2 8" xfId="7096"/>
    <cellStyle name="40% - Accent4 9 3 3 3 2 9" xfId="28742"/>
    <cellStyle name="40% - Accent4 9 3 3 3 3" xfId="8480"/>
    <cellStyle name="40% - Accent4 9 3 3 3 3 2" xfId="14044"/>
    <cellStyle name="40% - Accent4 9 3 3 3 3 2 2" xfId="35656"/>
    <cellStyle name="40% - Accent4 9 3 3 3 3 3" xfId="30122"/>
    <cellStyle name="40% - Accent4 9 3 3 3 4" xfId="16491"/>
    <cellStyle name="40% - Accent4 9 3 3 3 4 2" xfId="38084"/>
    <cellStyle name="40% - Accent4 9 3 3 3 5" xfId="19288"/>
    <cellStyle name="40% - Accent4 9 3 3 3 5 2" xfId="40867"/>
    <cellStyle name="40% - Accent4 9 3 3 3 6" xfId="22073"/>
    <cellStyle name="40% - Accent4 9 3 3 3 6 2" xfId="43650"/>
    <cellStyle name="40% - Accent4 9 3 3 3 7" xfId="24926"/>
    <cellStyle name="40% - Accent4 9 3 3 3 7 2" xfId="46501"/>
    <cellStyle name="40% - Accent4 9 3 3 3 8" xfId="11273"/>
    <cellStyle name="40% - Accent4 9 3 3 3 8 2" xfId="32896"/>
    <cellStyle name="40% - Accent4 9 3 3 3 9" xfId="6010"/>
    <cellStyle name="40% - Accent4 9 3 3 4" xfId="2514"/>
    <cellStyle name="40% - Accent4 9 3 3 4 10" xfId="55023"/>
    <cellStyle name="40% - Accent4 9 3 3 4 2" xfId="4247"/>
    <cellStyle name="40% - Accent4 9 3 3 4 2 2" xfId="14360"/>
    <cellStyle name="40% - Accent4 9 3 3 4 2 2 2" xfId="35972"/>
    <cellStyle name="40% - Accent4 9 3 3 4 2 3" xfId="8796"/>
    <cellStyle name="40% - Accent4 9 3 3 4 2 4" xfId="30438"/>
    <cellStyle name="40% - Accent4 9 3 3 4 2 5" xfId="55024"/>
    <cellStyle name="40% - Accent4 9 3 3 4 3" xfId="16807"/>
    <cellStyle name="40% - Accent4 9 3 3 4 3 2" xfId="38400"/>
    <cellStyle name="40% - Accent4 9 3 3 4 4" xfId="19604"/>
    <cellStyle name="40% - Accent4 9 3 3 4 4 2" xfId="41183"/>
    <cellStyle name="40% - Accent4 9 3 3 4 5" xfId="22389"/>
    <cellStyle name="40% - Accent4 9 3 3 4 5 2" xfId="43966"/>
    <cellStyle name="40% - Accent4 9 3 3 4 6" xfId="25242"/>
    <cellStyle name="40% - Accent4 9 3 3 4 6 2" xfId="46817"/>
    <cellStyle name="40% - Accent4 9 3 3 4 7" xfId="11589"/>
    <cellStyle name="40% - Accent4 9 3 3 4 7 2" xfId="33212"/>
    <cellStyle name="40% - Accent4 9 3 3 4 8" xfId="6326"/>
    <cellStyle name="40% - Accent4 9 3 3 4 9" xfId="28023"/>
    <cellStyle name="40% - Accent4 9 3 3 5" xfId="3705"/>
    <cellStyle name="40% - Accent4 9 3 3 5 10" xfId="55025"/>
    <cellStyle name="40% - Accent4 9 3 3 5 2" xfId="9862"/>
    <cellStyle name="40% - Accent4 9 3 3 5 2 2" xfId="15424"/>
    <cellStyle name="40% - Accent4 9 3 3 5 2 2 2" xfId="37036"/>
    <cellStyle name="40% - Accent4 9 3 3 5 2 3" xfId="31502"/>
    <cellStyle name="40% - Accent4 9 3 3 5 3" xfId="17871"/>
    <cellStyle name="40% - Accent4 9 3 3 5 3 2" xfId="39464"/>
    <cellStyle name="40% - Accent4 9 3 3 5 4" xfId="20668"/>
    <cellStyle name="40% - Accent4 9 3 3 5 4 2" xfId="42247"/>
    <cellStyle name="40% - Accent4 9 3 3 5 5" xfId="23453"/>
    <cellStyle name="40% - Accent4 9 3 3 5 5 2" xfId="45030"/>
    <cellStyle name="40% - Accent4 9 3 3 5 6" xfId="26306"/>
    <cellStyle name="40% - Accent4 9 3 3 5 6 2" xfId="47881"/>
    <cellStyle name="40% - Accent4 9 3 3 5 7" xfId="12653"/>
    <cellStyle name="40% - Accent4 9 3 3 5 7 2" xfId="34276"/>
    <cellStyle name="40% - Accent4 9 3 3 5 8" xfId="7444"/>
    <cellStyle name="40% - Accent4 9 3 3 5 9" xfId="29087"/>
    <cellStyle name="40% - Accent4 9 3 3 6" xfId="7761"/>
    <cellStyle name="40% - Accent4 9 3 3 6 2" xfId="18216"/>
    <cellStyle name="40% - Accent4 9 3 3 6 2 2" xfId="39809"/>
    <cellStyle name="40% - Accent4 9 3 3 6 3" xfId="21013"/>
    <cellStyle name="40% - Accent4 9 3 3 6 3 2" xfId="42592"/>
    <cellStyle name="40% - Accent4 9 3 3 6 4" xfId="23798"/>
    <cellStyle name="40% - Accent4 9 3 3 6 4 2" xfId="45375"/>
    <cellStyle name="40% - Accent4 9 3 3 6 5" xfId="26651"/>
    <cellStyle name="40% - Accent4 9 3 3 6 5 2" xfId="48226"/>
    <cellStyle name="40% - Accent4 9 3 3 6 6" xfId="13008"/>
    <cellStyle name="40% - Accent4 9 3 3 6 6 2" xfId="34621"/>
    <cellStyle name="40% - Accent4 9 3 3 6 7" xfId="29403"/>
    <cellStyle name="40% - Accent4 9 3 3 7" xfId="10581"/>
    <cellStyle name="40% - Accent4 9 3 3 7 2" xfId="32206"/>
    <cellStyle name="40% - Accent4 9 3 3 8" xfId="13325"/>
    <cellStyle name="40% - Accent4 9 3 3 8 2" xfId="34937"/>
    <cellStyle name="40% - Accent4 9 3 3 9" xfId="15800"/>
    <cellStyle name="40% - Accent4 9 3 3 9 2" xfId="37394"/>
    <cellStyle name="40% - Accent4 9 3 4" xfId="2758"/>
    <cellStyle name="40% - Accent4 9 3 4 10" xfId="27132"/>
    <cellStyle name="40% - Accent4 9 3 4 11" xfId="55026"/>
    <cellStyle name="40% - Accent4 9 3 4 2" xfId="4391"/>
    <cellStyle name="40% - Accent4 9 3 4 2 10" xfId="55027"/>
    <cellStyle name="40% - Accent4 9 3 4 2 2" xfId="8940"/>
    <cellStyle name="40% - Accent4 9 3 4 2 2 2" xfId="14504"/>
    <cellStyle name="40% - Accent4 9 3 4 2 2 2 2" xfId="36116"/>
    <cellStyle name="40% - Accent4 9 3 4 2 2 3" xfId="30582"/>
    <cellStyle name="40% - Accent4 9 3 4 2 2 4" xfId="55028"/>
    <cellStyle name="40% - Accent4 9 3 4 2 3" xfId="16951"/>
    <cellStyle name="40% - Accent4 9 3 4 2 3 2" xfId="38544"/>
    <cellStyle name="40% - Accent4 9 3 4 2 4" xfId="19748"/>
    <cellStyle name="40% - Accent4 9 3 4 2 4 2" xfId="41327"/>
    <cellStyle name="40% - Accent4 9 3 4 2 5" xfId="22533"/>
    <cellStyle name="40% - Accent4 9 3 4 2 5 2" xfId="44110"/>
    <cellStyle name="40% - Accent4 9 3 4 2 6" xfId="25386"/>
    <cellStyle name="40% - Accent4 9 3 4 2 6 2" xfId="46961"/>
    <cellStyle name="40% - Accent4 9 3 4 2 7" xfId="11733"/>
    <cellStyle name="40% - Accent4 9 3 4 2 7 2" xfId="33356"/>
    <cellStyle name="40% - Accent4 9 3 4 2 8" xfId="6519"/>
    <cellStyle name="40% - Accent4 9 3 4 2 9" xfId="28167"/>
    <cellStyle name="40% - Accent4 9 3 4 3" xfId="7905"/>
    <cellStyle name="40% - Accent4 9 3 4 3 2" xfId="13469"/>
    <cellStyle name="40% - Accent4 9 3 4 3 2 2" xfId="35081"/>
    <cellStyle name="40% - Accent4 9 3 4 3 2 3" xfId="55030"/>
    <cellStyle name="40% - Accent4 9 3 4 3 3" xfId="29547"/>
    <cellStyle name="40% - Accent4 9 3 4 3 4" xfId="55029"/>
    <cellStyle name="40% - Accent4 9 3 4 4" xfId="15916"/>
    <cellStyle name="40% - Accent4 9 3 4 4 2" xfId="37509"/>
    <cellStyle name="40% - Accent4 9 3 4 4 3" xfId="55031"/>
    <cellStyle name="40% - Accent4 9 3 4 5" xfId="18713"/>
    <cellStyle name="40% - Accent4 9 3 4 5 2" xfId="40292"/>
    <cellStyle name="40% - Accent4 9 3 4 6" xfId="21496"/>
    <cellStyle name="40% - Accent4 9 3 4 6 2" xfId="43075"/>
    <cellStyle name="40% - Accent4 9 3 4 7" xfId="24351"/>
    <cellStyle name="40% - Accent4 9 3 4 7 2" xfId="45926"/>
    <cellStyle name="40% - Accent4 9 3 4 8" xfId="10698"/>
    <cellStyle name="40% - Accent4 9 3 4 8 2" xfId="32321"/>
    <cellStyle name="40% - Accent4 9 3 4 9" xfId="5435"/>
    <cellStyle name="40% - Accent4 9 3 5" xfId="3116"/>
    <cellStyle name="40% - Accent4 9 3 5 10" xfId="27477"/>
    <cellStyle name="40% - Accent4 9 3 5 11" xfId="55032"/>
    <cellStyle name="40% - Accent4 9 3 5 2" xfId="4736"/>
    <cellStyle name="40% - Accent4 9 3 5 2 10" xfId="55033"/>
    <cellStyle name="40% - Accent4 9 3 5 2 2" xfId="9285"/>
    <cellStyle name="40% - Accent4 9 3 5 2 2 2" xfId="14849"/>
    <cellStyle name="40% - Accent4 9 3 5 2 2 2 2" xfId="36461"/>
    <cellStyle name="40% - Accent4 9 3 5 2 2 3" xfId="30927"/>
    <cellStyle name="40% - Accent4 9 3 5 2 3" xfId="17296"/>
    <cellStyle name="40% - Accent4 9 3 5 2 3 2" xfId="38889"/>
    <cellStyle name="40% - Accent4 9 3 5 2 4" xfId="20093"/>
    <cellStyle name="40% - Accent4 9 3 5 2 4 2" xfId="41672"/>
    <cellStyle name="40% - Accent4 9 3 5 2 5" xfId="22878"/>
    <cellStyle name="40% - Accent4 9 3 5 2 5 2" xfId="44455"/>
    <cellStyle name="40% - Accent4 9 3 5 2 6" xfId="25731"/>
    <cellStyle name="40% - Accent4 9 3 5 2 6 2" xfId="47306"/>
    <cellStyle name="40% - Accent4 9 3 5 2 7" xfId="12078"/>
    <cellStyle name="40% - Accent4 9 3 5 2 7 2" xfId="33701"/>
    <cellStyle name="40% - Accent4 9 3 5 2 8" xfId="6866"/>
    <cellStyle name="40% - Accent4 9 3 5 2 9" xfId="28512"/>
    <cellStyle name="40% - Accent4 9 3 5 3" xfId="8250"/>
    <cellStyle name="40% - Accent4 9 3 5 3 2" xfId="13814"/>
    <cellStyle name="40% - Accent4 9 3 5 3 2 2" xfId="35426"/>
    <cellStyle name="40% - Accent4 9 3 5 3 3" xfId="29892"/>
    <cellStyle name="40% - Accent4 9 3 5 4" xfId="16261"/>
    <cellStyle name="40% - Accent4 9 3 5 4 2" xfId="37854"/>
    <cellStyle name="40% - Accent4 9 3 5 5" xfId="19058"/>
    <cellStyle name="40% - Accent4 9 3 5 5 2" xfId="40637"/>
    <cellStyle name="40% - Accent4 9 3 5 6" xfId="21843"/>
    <cellStyle name="40% - Accent4 9 3 5 6 2" xfId="43420"/>
    <cellStyle name="40% - Accent4 9 3 5 7" xfId="24696"/>
    <cellStyle name="40% - Accent4 9 3 5 7 2" xfId="46271"/>
    <cellStyle name="40% - Accent4 9 3 5 8" xfId="11043"/>
    <cellStyle name="40% - Accent4 9 3 5 8 2" xfId="32666"/>
    <cellStyle name="40% - Accent4 9 3 5 9" xfId="5780"/>
    <cellStyle name="40% - Accent4 9 3 6" xfId="2512"/>
    <cellStyle name="40% - Accent4 9 3 6 10" xfId="55034"/>
    <cellStyle name="40% - Accent4 9 3 6 2" xfId="4245"/>
    <cellStyle name="40% - Accent4 9 3 6 2 2" xfId="14358"/>
    <cellStyle name="40% - Accent4 9 3 6 2 2 2" xfId="35970"/>
    <cellStyle name="40% - Accent4 9 3 6 2 3" xfId="8794"/>
    <cellStyle name="40% - Accent4 9 3 6 2 4" xfId="30436"/>
    <cellStyle name="40% - Accent4 9 3 6 2 5" xfId="55035"/>
    <cellStyle name="40% - Accent4 9 3 6 3" xfId="16805"/>
    <cellStyle name="40% - Accent4 9 3 6 3 2" xfId="38398"/>
    <cellStyle name="40% - Accent4 9 3 6 4" xfId="19602"/>
    <cellStyle name="40% - Accent4 9 3 6 4 2" xfId="41181"/>
    <cellStyle name="40% - Accent4 9 3 6 5" xfId="22387"/>
    <cellStyle name="40% - Accent4 9 3 6 5 2" xfId="43964"/>
    <cellStyle name="40% - Accent4 9 3 6 6" xfId="25240"/>
    <cellStyle name="40% - Accent4 9 3 6 6 2" xfId="46815"/>
    <cellStyle name="40% - Accent4 9 3 6 7" xfId="11587"/>
    <cellStyle name="40% - Accent4 9 3 6 7 2" xfId="33210"/>
    <cellStyle name="40% - Accent4 9 3 6 8" xfId="6324"/>
    <cellStyle name="40% - Accent4 9 3 6 9" xfId="28021"/>
    <cellStyle name="40% - Accent4 9 3 7" xfId="3703"/>
    <cellStyle name="40% - Accent4 9 3 7 10" xfId="55036"/>
    <cellStyle name="40% - Accent4 9 3 7 2" xfId="9632"/>
    <cellStyle name="40% - Accent4 9 3 7 2 2" xfId="15194"/>
    <cellStyle name="40% - Accent4 9 3 7 2 2 2" xfId="36806"/>
    <cellStyle name="40% - Accent4 9 3 7 2 3" xfId="31272"/>
    <cellStyle name="40% - Accent4 9 3 7 3" xfId="17641"/>
    <cellStyle name="40% - Accent4 9 3 7 3 2" xfId="39234"/>
    <cellStyle name="40% - Accent4 9 3 7 4" xfId="20438"/>
    <cellStyle name="40% - Accent4 9 3 7 4 2" xfId="42017"/>
    <cellStyle name="40% - Accent4 9 3 7 5" xfId="23223"/>
    <cellStyle name="40% - Accent4 9 3 7 5 2" xfId="44800"/>
    <cellStyle name="40% - Accent4 9 3 7 6" xfId="26076"/>
    <cellStyle name="40% - Accent4 9 3 7 6 2" xfId="47651"/>
    <cellStyle name="40% - Accent4 9 3 7 7" xfId="12423"/>
    <cellStyle name="40% - Accent4 9 3 7 7 2" xfId="34046"/>
    <cellStyle name="40% - Accent4 9 3 7 8" xfId="7214"/>
    <cellStyle name="40% - Accent4 9 3 7 9" xfId="28857"/>
    <cellStyle name="40% - Accent4 9 3 8" xfId="7759"/>
    <cellStyle name="40% - Accent4 9 3 8 2" xfId="17986"/>
    <cellStyle name="40% - Accent4 9 3 8 2 2" xfId="39579"/>
    <cellStyle name="40% - Accent4 9 3 8 3" xfId="20783"/>
    <cellStyle name="40% - Accent4 9 3 8 3 2" xfId="42362"/>
    <cellStyle name="40% - Accent4 9 3 8 4" xfId="23568"/>
    <cellStyle name="40% - Accent4 9 3 8 4 2" xfId="45145"/>
    <cellStyle name="40% - Accent4 9 3 8 5" xfId="26421"/>
    <cellStyle name="40% - Accent4 9 3 8 5 2" xfId="47996"/>
    <cellStyle name="40% - Accent4 9 3 8 6" xfId="12778"/>
    <cellStyle name="40% - Accent4 9 3 8 6 2" xfId="34391"/>
    <cellStyle name="40% - Accent4 9 3 8 7" xfId="29401"/>
    <cellStyle name="40% - Accent4 9 3 9" xfId="10351"/>
    <cellStyle name="40% - Accent4 9 3 9 2" xfId="31976"/>
    <cellStyle name="40% - Accent4 9 4" xfId="551"/>
    <cellStyle name="40% - Accent4 9 4 10" xfId="13326"/>
    <cellStyle name="40% - Accent4 9 4 10 2" xfId="34938"/>
    <cellStyle name="40% - Accent4 9 4 11" xfId="15594"/>
    <cellStyle name="40% - Accent4 9 4 11 2" xfId="37188"/>
    <cellStyle name="40% - Accent4 9 4 12" xfId="18392"/>
    <cellStyle name="40% - Accent4 9 4 12 2" xfId="39971"/>
    <cellStyle name="40% - Accent4 9 4 13" xfId="21175"/>
    <cellStyle name="40% - Accent4 9 4 13 2" xfId="42754"/>
    <cellStyle name="40% - Accent4 9 4 14" xfId="24030"/>
    <cellStyle name="40% - Accent4 9 4 14 2" xfId="45605"/>
    <cellStyle name="40% - Accent4 9 4 15" xfId="10003"/>
    <cellStyle name="40% - Accent4 9 4 15 2" xfId="31643"/>
    <cellStyle name="40% - Accent4 9 4 16" xfId="5287"/>
    <cellStyle name="40% - Accent4 9 4 17" xfId="26987"/>
    <cellStyle name="40% - Accent4 9 4 18" xfId="55037"/>
    <cellStyle name="40% - Accent4 9 4 2" xfId="552"/>
    <cellStyle name="40% - Accent4 9 4 2 10" xfId="18530"/>
    <cellStyle name="40% - Accent4 9 4 2 10 2" xfId="40109"/>
    <cellStyle name="40% - Accent4 9 4 2 11" xfId="21313"/>
    <cellStyle name="40% - Accent4 9 4 2 11 2" xfId="42892"/>
    <cellStyle name="40% - Accent4 9 4 2 12" xfId="24168"/>
    <cellStyle name="40% - Accent4 9 4 2 12 2" xfId="45743"/>
    <cellStyle name="40% - Accent4 9 4 2 13" xfId="10141"/>
    <cellStyle name="40% - Accent4 9 4 2 13 2" xfId="31781"/>
    <cellStyle name="40% - Accent4 9 4 2 14" xfId="5288"/>
    <cellStyle name="40% - Accent4 9 4 2 15" xfId="26988"/>
    <cellStyle name="40% - Accent4 9 4 2 16" xfId="55038"/>
    <cellStyle name="40% - Accent4 9 4 2 2" xfId="2920"/>
    <cellStyle name="40% - Accent4 9 4 2 2 10" xfId="27294"/>
    <cellStyle name="40% - Accent4 9 4 2 2 11" xfId="55039"/>
    <cellStyle name="40% - Accent4 9 4 2 2 2" xfId="4553"/>
    <cellStyle name="40% - Accent4 9 4 2 2 2 10" xfId="55040"/>
    <cellStyle name="40% - Accent4 9 4 2 2 2 2" xfId="9102"/>
    <cellStyle name="40% - Accent4 9 4 2 2 2 2 2" xfId="14666"/>
    <cellStyle name="40% - Accent4 9 4 2 2 2 2 2 2" xfId="36278"/>
    <cellStyle name="40% - Accent4 9 4 2 2 2 2 3" xfId="30744"/>
    <cellStyle name="40% - Accent4 9 4 2 2 2 2 4" xfId="55041"/>
    <cellStyle name="40% - Accent4 9 4 2 2 2 3" xfId="17113"/>
    <cellStyle name="40% - Accent4 9 4 2 2 2 3 2" xfId="38706"/>
    <cellStyle name="40% - Accent4 9 4 2 2 2 4" xfId="19910"/>
    <cellStyle name="40% - Accent4 9 4 2 2 2 4 2" xfId="41489"/>
    <cellStyle name="40% - Accent4 9 4 2 2 2 5" xfId="22695"/>
    <cellStyle name="40% - Accent4 9 4 2 2 2 5 2" xfId="44272"/>
    <cellStyle name="40% - Accent4 9 4 2 2 2 6" xfId="25548"/>
    <cellStyle name="40% - Accent4 9 4 2 2 2 6 2" xfId="47123"/>
    <cellStyle name="40% - Accent4 9 4 2 2 2 7" xfId="11895"/>
    <cellStyle name="40% - Accent4 9 4 2 2 2 7 2" xfId="33518"/>
    <cellStyle name="40% - Accent4 9 4 2 2 2 8" xfId="6681"/>
    <cellStyle name="40% - Accent4 9 4 2 2 2 9" xfId="28329"/>
    <cellStyle name="40% - Accent4 9 4 2 2 3" xfId="8067"/>
    <cellStyle name="40% - Accent4 9 4 2 2 3 2" xfId="13631"/>
    <cellStyle name="40% - Accent4 9 4 2 2 3 2 2" xfId="35243"/>
    <cellStyle name="40% - Accent4 9 4 2 2 3 2 3" xfId="55043"/>
    <cellStyle name="40% - Accent4 9 4 2 2 3 3" xfId="29709"/>
    <cellStyle name="40% - Accent4 9 4 2 2 3 4" xfId="55042"/>
    <cellStyle name="40% - Accent4 9 4 2 2 4" xfId="16078"/>
    <cellStyle name="40% - Accent4 9 4 2 2 4 2" xfId="37671"/>
    <cellStyle name="40% - Accent4 9 4 2 2 4 3" xfId="55044"/>
    <cellStyle name="40% - Accent4 9 4 2 2 5" xfId="18875"/>
    <cellStyle name="40% - Accent4 9 4 2 2 5 2" xfId="40454"/>
    <cellStyle name="40% - Accent4 9 4 2 2 6" xfId="21658"/>
    <cellStyle name="40% - Accent4 9 4 2 2 6 2" xfId="43237"/>
    <cellStyle name="40% - Accent4 9 4 2 2 7" xfId="24513"/>
    <cellStyle name="40% - Accent4 9 4 2 2 7 2" xfId="46088"/>
    <cellStyle name="40% - Accent4 9 4 2 2 8" xfId="10860"/>
    <cellStyle name="40% - Accent4 9 4 2 2 8 2" xfId="32483"/>
    <cellStyle name="40% - Accent4 9 4 2 2 9" xfId="5597"/>
    <cellStyle name="40% - Accent4 9 4 2 3" xfId="3298"/>
    <cellStyle name="40% - Accent4 9 4 2 3 10" xfId="27639"/>
    <cellStyle name="40% - Accent4 9 4 2 3 11" xfId="55045"/>
    <cellStyle name="40% - Accent4 9 4 2 3 2" xfId="4898"/>
    <cellStyle name="40% - Accent4 9 4 2 3 2 10" xfId="55046"/>
    <cellStyle name="40% - Accent4 9 4 2 3 2 2" xfId="9447"/>
    <cellStyle name="40% - Accent4 9 4 2 3 2 2 2" xfId="15011"/>
    <cellStyle name="40% - Accent4 9 4 2 3 2 2 2 2" xfId="36623"/>
    <cellStyle name="40% - Accent4 9 4 2 3 2 2 3" xfId="31089"/>
    <cellStyle name="40% - Accent4 9 4 2 3 2 3" xfId="17458"/>
    <cellStyle name="40% - Accent4 9 4 2 3 2 3 2" xfId="39051"/>
    <cellStyle name="40% - Accent4 9 4 2 3 2 4" xfId="20255"/>
    <cellStyle name="40% - Accent4 9 4 2 3 2 4 2" xfId="41834"/>
    <cellStyle name="40% - Accent4 9 4 2 3 2 5" xfId="23040"/>
    <cellStyle name="40% - Accent4 9 4 2 3 2 5 2" xfId="44617"/>
    <cellStyle name="40% - Accent4 9 4 2 3 2 6" xfId="25893"/>
    <cellStyle name="40% - Accent4 9 4 2 3 2 6 2" xfId="47468"/>
    <cellStyle name="40% - Accent4 9 4 2 3 2 7" xfId="12240"/>
    <cellStyle name="40% - Accent4 9 4 2 3 2 7 2" xfId="33863"/>
    <cellStyle name="40% - Accent4 9 4 2 3 2 8" xfId="7028"/>
    <cellStyle name="40% - Accent4 9 4 2 3 2 9" xfId="28674"/>
    <cellStyle name="40% - Accent4 9 4 2 3 3" xfId="8412"/>
    <cellStyle name="40% - Accent4 9 4 2 3 3 2" xfId="13976"/>
    <cellStyle name="40% - Accent4 9 4 2 3 3 2 2" xfId="35588"/>
    <cellStyle name="40% - Accent4 9 4 2 3 3 3" xfId="30054"/>
    <cellStyle name="40% - Accent4 9 4 2 3 4" xfId="16423"/>
    <cellStyle name="40% - Accent4 9 4 2 3 4 2" xfId="38016"/>
    <cellStyle name="40% - Accent4 9 4 2 3 5" xfId="19220"/>
    <cellStyle name="40% - Accent4 9 4 2 3 5 2" xfId="40799"/>
    <cellStyle name="40% - Accent4 9 4 2 3 6" xfId="22005"/>
    <cellStyle name="40% - Accent4 9 4 2 3 6 2" xfId="43582"/>
    <cellStyle name="40% - Accent4 9 4 2 3 7" xfId="24858"/>
    <cellStyle name="40% - Accent4 9 4 2 3 7 2" xfId="46433"/>
    <cellStyle name="40% - Accent4 9 4 2 3 8" xfId="11205"/>
    <cellStyle name="40% - Accent4 9 4 2 3 8 2" xfId="32828"/>
    <cellStyle name="40% - Accent4 9 4 2 3 9" xfId="5942"/>
    <cellStyle name="40% - Accent4 9 4 2 4" xfId="2516"/>
    <cellStyle name="40% - Accent4 9 4 2 4 10" xfId="55047"/>
    <cellStyle name="40% - Accent4 9 4 2 4 2" xfId="4249"/>
    <cellStyle name="40% - Accent4 9 4 2 4 2 2" xfId="14362"/>
    <cellStyle name="40% - Accent4 9 4 2 4 2 2 2" xfId="35974"/>
    <cellStyle name="40% - Accent4 9 4 2 4 2 3" xfId="8798"/>
    <cellStyle name="40% - Accent4 9 4 2 4 2 4" xfId="30440"/>
    <cellStyle name="40% - Accent4 9 4 2 4 2 5" xfId="55048"/>
    <cellStyle name="40% - Accent4 9 4 2 4 3" xfId="16809"/>
    <cellStyle name="40% - Accent4 9 4 2 4 3 2" xfId="38402"/>
    <cellStyle name="40% - Accent4 9 4 2 4 4" xfId="19606"/>
    <cellStyle name="40% - Accent4 9 4 2 4 4 2" xfId="41185"/>
    <cellStyle name="40% - Accent4 9 4 2 4 5" xfId="22391"/>
    <cellStyle name="40% - Accent4 9 4 2 4 5 2" xfId="43968"/>
    <cellStyle name="40% - Accent4 9 4 2 4 6" xfId="25244"/>
    <cellStyle name="40% - Accent4 9 4 2 4 6 2" xfId="46819"/>
    <cellStyle name="40% - Accent4 9 4 2 4 7" xfId="11591"/>
    <cellStyle name="40% - Accent4 9 4 2 4 7 2" xfId="33214"/>
    <cellStyle name="40% - Accent4 9 4 2 4 8" xfId="6328"/>
    <cellStyle name="40% - Accent4 9 4 2 4 9" xfId="28025"/>
    <cellStyle name="40% - Accent4 9 4 2 5" xfId="3707"/>
    <cellStyle name="40% - Accent4 9 4 2 5 10" xfId="55049"/>
    <cellStyle name="40% - Accent4 9 4 2 5 2" xfId="9794"/>
    <cellStyle name="40% - Accent4 9 4 2 5 2 2" xfId="15356"/>
    <cellStyle name="40% - Accent4 9 4 2 5 2 2 2" xfId="36968"/>
    <cellStyle name="40% - Accent4 9 4 2 5 2 3" xfId="31434"/>
    <cellStyle name="40% - Accent4 9 4 2 5 3" xfId="17803"/>
    <cellStyle name="40% - Accent4 9 4 2 5 3 2" xfId="39396"/>
    <cellStyle name="40% - Accent4 9 4 2 5 4" xfId="20600"/>
    <cellStyle name="40% - Accent4 9 4 2 5 4 2" xfId="42179"/>
    <cellStyle name="40% - Accent4 9 4 2 5 5" xfId="23385"/>
    <cellStyle name="40% - Accent4 9 4 2 5 5 2" xfId="44962"/>
    <cellStyle name="40% - Accent4 9 4 2 5 6" xfId="26238"/>
    <cellStyle name="40% - Accent4 9 4 2 5 6 2" xfId="47813"/>
    <cellStyle name="40% - Accent4 9 4 2 5 7" xfId="12585"/>
    <cellStyle name="40% - Accent4 9 4 2 5 7 2" xfId="34208"/>
    <cellStyle name="40% - Accent4 9 4 2 5 8" xfId="7376"/>
    <cellStyle name="40% - Accent4 9 4 2 5 9" xfId="29019"/>
    <cellStyle name="40% - Accent4 9 4 2 6" xfId="7763"/>
    <cellStyle name="40% - Accent4 9 4 2 6 2" xfId="18148"/>
    <cellStyle name="40% - Accent4 9 4 2 6 2 2" xfId="39741"/>
    <cellStyle name="40% - Accent4 9 4 2 6 3" xfId="20945"/>
    <cellStyle name="40% - Accent4 9 4 2 6 3 2" xfId="42524"/>
    <cellStyle name="40% - Accent4 9 4 2 6 4" xfId="23730"/>
    <cellStyle name="40% - Accent4 9 4 2 6 4 2" xfId="45307"/>
    <cellStyle name="40% - Accent4 9 4 2 6 5" xfId="26583"/>
    <cellStyle name="40% - Accent4 9 4 2 6 5 2" xfId="48158"/>
    <cellStyle name="40% - Accent4 9 4 2 6 6" xfId="12940"/>
    <cellStyle name="40% - Accent4 9 4 2 6 6 2" xfId="34553"/>
    <cellStyle name="40% - Accent4 9 4 2 6 7" xfId="29405"/>
    <cellStyle name="40% - Accent4 9 4 2 7" xfId="10513"/>
    <cellStyle name="40% - Accent4 9 4 2 7 2" xfId="32138"/>
    <cellStyle name="40% - Accent4 9 4 2 8" xfId="13327"/>
    <cellStyle name="40% - Accent4 9 4 2 8 2" xfId="34939"/>
    <cellStyle name="40% - Accent4 9 4 2 9" xfId="15732"/>
    <cellStyle name="40% - Accent4 9 4 2 9 2" xfId="37326"/>
    <cellStyle name="40% - Accent4 9 4 3" xfId="553"/>
    <cellStyle name="40% - Accent4 9 4 3 10" xfId="18622"/>
    <cellStyle name="40% - Accent4 9 4 3 10 2" xfId="40201"/>
    <cellStyle name="40% - Accent4 9 4 3 11" xfId="21405"/>
    <cellStyle name="40% - Accent4 9 4 3 11 2" xfId="42984"/>
    <cellStyle name="40% - Accent4 9 4 3 12" xfId="24260"/>
    <cellStyle name="40% - Accent4 9 4 3 12 2" xfId="45835"/>
    <cellStyle name="40% - Accent4 9 4 3 13" xfId="10233"/>
    <cellStyle name="40% - Accent4 9 4 3 13 2" xfId="31873"/>
    <cellStyle name="40% - Accent4 9 4 3 14" xfId="5289"/>
    <cellStyle name="40% - Accent4 9 4 3 15" xfId="26989"/>
    <cellStyle name="40% - Accent4 9 4 3 16" xfId="55050"/>
    <cellStyle name="40% - Accent4 9 4 3 2" xfId="3012"/>
    <cellStyle name="40% - Accent4 9 4 3 2 10" xfId="27386"/>
    <cellStyle name="40% - Accent4 9 4 3 2 11" xfId="55051"/>
    <cellStyle name="40% - Accent4 9 4 3 2 2" xfId="4645"/>
    <cellStyle name="40% - Accent4 9 4 3 2 2 10" xfId="55052"/>
    <cellStyle name="40% - Accent4 9 4 3 2 2 2" xfId="9194"/>
    <cellStyle name="40% - Accent4 9 4 3 2 2 2 2" xfId="14758"/>
    <cellStyle name="40% - Accent4 9 4 3 2 2 2 2 2" xfId="36370"/>
    <cellStyle name="40% - Accent4 9 4 3 2 2 2 3" xfId="30836"/>
    <cellStyle name="40% - Accent4 9 4 3 2 2 3" xfId="17205"/>
    <cellStyle name="40% - Accent4 9 4 3 2 2 3 2" xfId="38798"/>
    <cellStyle name="40% - Accent4 9 4 3 2 2 4" xfId="20002"/>
    <cellStyle name="40% - Accent4 9 4 3 2 2 4 2" xfId="41581"/>
    <cellStyle name="40% - Accent4 9 4 3 2 2 5" xfId="22787"/>
    <cellStyle name="40% - Accent4 9 4 3 2 2 5 2" xfId="44364"/>
    <cellStyle name="40% - Accent4 9 4 3 2 2 6" xfId="25640"/>
    <cellStyle name="40% - Accent4 9 4 3 2 2 6 2" xfId="47215"/>
    <cellStyle name="40% - Accent4 9 4 3 2 2 7" xfId="11987"/>
    <cellStyle name="40% - Accent4 9 4 3 2 2 7 2" xfId="33610"/>
    <cellStyle name="40% - Accent4 9 4 3 2 2 8" xfId="6773"/>
    <cellStyle name="40% - Accent4 9 4 3 2 2 9" xfId="28421"/>
    <cellStyle name="40% - Accent4 9 4 3 2 3" xfId="8159"/>
    <cellStyle name="40% - Accent4 9 4 3 2 3 2" xfId="13723"/>
    <cellStyle name="40% - Accent4 9 4 3 2 3 2 2" xfId="35335"/>
    <cellStyle name="40% - Accent4 9 4 3 2 3 3" xfId="29801"/>
    <cellStyle name="40% - Accent4 9 4 3 2 4" xfId="16170"/>
    <cellStyle name="40% - Accent4 9 4 3 2 4 2" xfId="37763"/>
    <cellStyle name="40% - Accent4 9 4 3 2 5" xfId="18967"/>
    <cellStyle name="40% - Accent4 9 4 3 2 5 2" xfId="40546"/>
    <cellStyle name="40% - Accent4 9 4 3 2 6" xfId="21750"/>
    <cellStyle name="40% - Accent4 9 4 3 2 6 2" xfId="43329"/>
    <cellStyle name="40% - Accent4 9 4 3 2 7" xfId="24605"/>
    <cellStyle name="40% - Accent4 9 4 3 2 7 2" xfId="46180"/>
    <cellStyle name="40% - Accent4 9 4 3 2 8" xfId="10952"/>
    <cellStyle name="40% - Accent4 9 4 3 2 8 2" xfId="32575"/>
    <cellStyle name="40% - Accent4 9 4 3 2 9" xfId="5689"/>
    <cellStyle name="40% - Accent4 9 4 3 3" xfId="3390"/>
    <cellStyle name="40% - Accent4 9 4 3 3 10" xfId="27731"/>
    <cellStyle name="40% - Accent4 9 4 3 3 11" xfId="55053"/>
    <cellStyle name="40% - Accent4 9 4 3 3 2" xfId="4990"/>
    <cellStyle name="40% - Accent4 9 4 3 3 2 10" xfId="55054"/>
    <cellStyle name="40% - Accent4 9 4 3 3 2 2" xfId="9539"/>
    <cellStyle name="40% - Accent4 9 4 3 3 2 2 2" xfId="15103"/>
    <cellStyle name="40% - Accent4 9 4 3 3 2 2 2 2" xfId="36715"/>
    <cellStyle name="40% - Accent4 9 4 3 3 2 2 3" xfId="31181"/>
    <cellStyle name="40% - Accent4 9 4 3 3 2 3" xfId="17550"/>
    <cellStyle name="40% - Accent4 9 4 3 3 2 3 2" xfId="39143"/>
    <cellStyle name="40% - Accent4 9 4 3 3 2 4" xfId="20347"/>
    <cellStyle name="40% - Accent4 9 4 3 3 2 4 2" xfId="41926"/>
    <cellStyle name="40% - Accent4 9 4 3 3 2 5" xfId="23132"/>
    <cellStyle name="40% - Accent4 9 4 3 3 2 5 2" xfId="44709"/>
    <cellStyle name="40% - Accent4 9 4 3 3 2 6" xfId="25985"/>
    <cellStyle name="40% - Accent4 9 4 3 3 2 6 2" xfId="47560"/>
    <cellStyle name="40% - Accent4 9 4 3 3 2 7" xfId="12332"/>
    <cellStyle name="40% - Accent4 9 4 3 3 2 7 2" xfId="33955"/>
    <cellStyle name="40% - Accent4 9 4 3 3 2 8" xfId="7120"/>
    <cellStyle name="40% - Accent4 9 4 3 3 2 9" xfId="28766"/>
    <cellStyle name="40% - Accent4 9 4 3 3 3" xfId="8504"/>
    <cellStyle name="40% - Accent4 9 4 3 3 3 2" xfId="14068"/>
    <cellStyle name="40% - Accent4 9 4 3 3 3 2 2" xfId="35680"/>
    <cellStyle name="40% - Accent4 9 4 3 3 3 3" xfId="30146"/>
    <cellStyle name="40% - Accent4 9 4 3 3 4" xfId="16515"/>
    <cellStyle name="40% - Accent4 9 4 3 3 4 2" xfId="38108"/>
    <cellStyle name="40% - Accent4 9 4 3 3 5" xfId="19312"/>
    <cellStyle name="40% - Accent4 9 4 3 3 5 2" xfId="40891"/>
    <cellStyle name="40% - Accent4 9 4 3 3 6" xfId="22097"/>
    <cellStyle name="40% - Accent4 9 4 3 3 6 2" xfId="43674"/>
    <cellStyle name="40% - Accent4 9 4 3 3 7" xfId="24950"/>
    <cellStyle name="40% - Accent4 9 4 3 3 7 2" xfId="46525"/>
    <cellStyle name="40% - Accent4 9 4 3 3 8" xfId="11297"/>
    <cellStyle name="40% - Accent4 9 4 3 3 8 2" xfId="32920"/>
    <cellStyle name="40% - Accent4 9 4 3 3 9" xfId="6034"/>
    <cellStyle name="40% - Accent4 9 4 3 4" xfId="2517"/>
    <cellStyle name="40% - Accent4 9 4 3 4 10" xfId="55055"/>
    <cellStyle name="40% - Accent4 9 4 3 4 2" xfId="4250"/>
    <cellStyle name="40% - Accent4 9 4 3 4 2 2" xfId="14363"/>
    <cellStyle name="40% - Accent4 9 4 3 4 2 2 2" xfId="35975"/>
    <cellStyle name="40% - Accent4 9 4 3 4 2 3" xfId="8799"/>
    <cellStyle name="40% - Accent4 9 4 3 4 2 4" xfId="30441"/>
    <cellStyle name="40% - Accent4 9 4 3 4 3" xfId="16810"/>
    <cellStyle name="40% - Accent4 9 4 3 4 3 2" xfId="38403"/>
    <cellStyle name="40% - Accent4 9 4 3 4 4" xfId="19607"/>
    <cellStyle name="40% - Accent4 9 4 3 4 4 2" xfId="41186"/>
    <cellStyle name="40% - Accent4 9 4 3 4 5" xfId="22392"/>
    <cellStyle name="40% - Accent4 9 4 3 4 5 2" xfId="43969"/>
    <cellStyle name="40% - Accent4 9 4 3 4 6" xfId="25245"/>
    <cellStyle name="40% - Accent4 9 4 3 4 6 2" xfId="46820"/>
    <cellStyle name="40% - Accent4 9 4 3 4 7" xfId="11592"/>
    <cellStyle name="40% - Accent4 9 4 3 4 7 2" xfId="33215"/>
    <cellStyle name="40% - Accent4 9 4 3 4 8" xfId="6329"/>
    <cellStyle name="40% - Accent4 9 4 3 4 9" xfId="28026"/>
    <cellStyle name="40% - Accent4 9 4 3 5" xfId="3708"/>
    <cellStyle name="40% - Accent4 9 4 3 5 2" xfId="9886"/>
    <cellStyle name="40% - Accent4 9 4 3 5 2 2" xfId="15448"/>
    <cellStyle name="40% - Accent4 9 4 3 5 2 2 2" xfId="37060"/>
    <cellStyle name="40% - Accent4 9 4 3 5 2 3" xfId="31526"/>
    <cellStyle name="40% - Accent4 9 4 3 5 3" xfId="17895"/>
    <cellStyle name="40% - Accent4 9 4 3 5 3 2" xfId="39488"/>
    <cellStyle name="40% - Accent4 9 4 3 5 4" xfId="20692"/>
    <cellStyle name="40% - Accent4 9 4 3 5 4 2" xfId="42271"/>
    <cellStyle name="40% - Accent4 9 4 3 5 5" xfId="23477"/>
    <cellStyle name="40% - Accent4 9 4 3 5 5 2" xfId="45054"/>
    <cellStyle name="40% - Accent4 9 4 3 5 6" xfId="26330"/>
    <cellStyle name="40% - Accent4 9 4 3 5 6 2" xfId="47905"/>
    <cellStyle name="40% - Accent4 9 4 3 5 7" xfId="12677"/>
    <cellStyle name="40% - Accent4 9 4 3 5 7 2" xfId="34300"/>
    <cellStyle name="40% - Accent4 9 4 3 5 8" xfId="7468"/>
    <cellStyle name="40% - Accent4 9 4 3 5 9" xfId="29111"/>
    <cellStyle name="40% - Accent4 9 4 3 6" xfId="7764"/>
    <cellStyle name="40% - Accent4 9 4 3 6 2" xfId="18240"/>
    <cellStyle name="40% - Accent4 9 4 3 6 2 2" xfId="39833"/>
    <cellStyle name="40% - Accent4 9 4 3 6 3" xfId="21037"/>
    <cellStyle name="40% - Accent4 9 4 3 6 3 2" xfId="42616"/>
    <cellStyle name="40% - Accent4 9 4 3 6 4" xfId="23822"/>
    <cellStyle name="40% - Accent4 9 4 3 6 4 2" xfId="45399"/>
    <cellStyle name="40% - Accent4 9 4 3 6 5" xfId="26675"/>
    <cellStyle name="40% - Accent4 9 4 3 6 5 2" xfId="48250"/>
    <cellStyle name="40% - Accent4 9 4 3 6 6" xfId="13032"/>
    <cellStyle name="40% - Accent4 9 4 3 6 6 2" xfId="34645"/>
    <cellStyle name="40% - Accent4 9 4 3 6 7" xfId="29406"/>
    <cellStyle name="40% - Accent4 9 4 3 7" xfId="10605"/>
    <cellStyle name="40% - Accent4 9 4 3 7 2" xfId="32230"/>
    <cellStyle name="40% - Accent4 9 4 3 8" xfId="13328"/>
    <cellStyle name="40% - Accent4 9 4 3 8 2" xfId="34940"/>
    <cellStyle name="40% - Accent4 9 4 3 9" xfId="15824"/>
    <cellStyle name="40% - Accent4 9 4 3 9 2" xfId="37418"/>
    <cellStyle name="40% - Accent4 9 4 4" xfId="2782"/>
    <cellStyle name="40% - Accent4 9 4 4 10" xfId="27156"/>
    <cellStyle name="40% - Accent4 9 4 4 11" xfId="55056"/>
    <cellStyle name="40% - Accent4 9 4 4 2" xfId="4415"/>
    <cellStyle name="40% - Accent4 9 4 4 2 10" xfId="55057"/>
    <cellStyle name="40% - Accent4 9 4 4 2 2" xfId="8964"/>
    <cellStyle name="40% - Accent4 9 4 4 2 2 2" xfId="14528"/>
    <cellStyle name="40% - Accent4 9 4 4 2 2 2 2" xfId="36140"/>
    <cellStyle name="40% - Accent4 9 4 4 2 2 3" xfId="30606"/>
    <cellStyle name="40% - Accent4 9 4 4 2 3" xfId="16975"/>
    <cellStyle name="40% - Accent4 9 4 4 2 3 2" xfId="38568"/>
    <cellStyle name="40% - Accent4 9 4 4 2 4" xfId="19772"/>
    <cellStyle name="40% - Accent4 9 4 4 2 4 2" xfId="41351"/>
    <cellStyle name="40% - Accent4 9 4 4 2 5" xfId="22557"/>
    <cellStyle name="40% - Accent4 9 4 4 2 5 2" xfId="44134"/>
    <cellStyle name="40% - Accent4 9 4 4 2 6" xfId="25410"/>
    <cellStyle name="40% - Accent4 9 4 4 2 6 2" xfId="46985"/>
    <cellStyle name="40% - Accent4 9 4 4 2 7" xfId="11757"/>
    <cellStyle name="40% - Accent4 9 4 4 2 7 2" xfId="33380"/>
    <cellStyle name="40% - Accent4 9 4 4 2 8" xfId="6543"/>
    <cellStyle name="40% - Accent4 9 4 4 2 9" xfId="28191"/>
    <cellStyle name="40% - Accent4 9 4 4 3" xfId="7929"/>
    <cellStyle name="40% - Accent4 9 4 4 3 2" xfId="13493"/>
    <cellStyle name="40% - Accent4 9 4 4 3 2 2" xfId="35105"/>
    <cellStyle name="40% - Accent4 9 4 4 3 3" xfId="29571"/>
    <cellStyle name="40% - Accent4 9 4 4 4" xfId="15940"/>
    <cellStyle name="40% - Accent4 9 4 4 4 2" xfId="37533"/>
    <cellStyle name="40% - Accent4 9 4 4 5" xfId="18737"/>
    <cellStyle name="40% - Accent4 9 4 4 5 2" xfId="40316"/>
    <cellStyle name="40% - Accent4 9 4 4 6" xfId="21520"/>
    <cellStyle name="40% - Accent4 9 4 4 6 2" xfId="43099"/>
    <cellStyle name="40% - Accent4 9 4 4 7" xfId="24375"/>
    <cellStyle name="40% - Accent4 9 4 4 7 2" xfId="45950"/>
    <cellStyle name="40% - Accent4 9 4 4 8" xfId="10722"/>
    <cellStyle name="40% - Accent4 9 4 4 8 2" xfId="32345"/>
    <cellStyle name="40% - Accent4 9 4 4 9" xfId="5459"/>
    <cellStyle name="40% - Accent4 9 4 5" xfId="3140"/>
    <cellStyle name="40% - Accent4 9 4 5 10" xfId="27501"/>
    <cellStyle name="40% - Accent4 9 4 5 11" xfId="55058"/>
    <cellStyle name="40% - Accent4 9 4 5 2" xfId="4760"/>
    <cellStyle name="40% - Accent4 9 4 5 2 10" xfId="55059"/>
    <cellStyle name="40% - Accent4 9 4 5 2 2" xfId="9309"/>
    <cellStyle name="40% - Accent4 9 4 5 2 2 2" xfId="14873"/>
    <cellStyle name="40% - Accent4 9 4 5 2 2 2 2" xfId="36485"/>
    <cellStyle name="40% - Accent4 9 4 5 2 2 3" xfId="30951"/>
    <cellStyle name="40% - Accent4 9 4 5 2 3" xfId="17320"/>
    <cellStyle name="40% - Accent4 9 4 5 2 3 2" xfId="38913"/>
    <cellStyle name="40% - Accent4 9 4 5 2 4" xfId="20117"/>
    <cellStyle name="40% - Accent4 9 4 5 2 4 2" xfId="41696"/>
    <cellStyle name="40% - Accent4 9 4 5 2 5" xfId="22902"/>
    <cellStyle name="40% - Accent4 9 4 5 2 5 2" xfId="44479"/>
    <cellStyle name="40% - Accent4 9 4 5 2 6" xfId="25755"/>
    <cellStyle name="40% - Accent4 9 4 5 2 6 2" xfId="47330"/>
    <cellStyle name="40% - Accent4 9 4 5 2 7" xfId="12102"/>
    <cellStyle name="40% - Accent4 9 4 5 2 7 2" xfId="33725"/>
    <cellStyle name="40% - Accent4 9 4 5 2 8" xfId="6890"/>
    <cellStyle name="40% - Accent4 9 4 5 2 9" xfId="28536"/>
    <cellStyle name="40% - Accent4 9 4 5 3" xfId="8274"/>
    <cellStyle name="40% - Accent4 9 4 5 3 2" xfId="13838"/>
    <cellStyle name="40% - Accent4 9 4 5 3 2 2" xfId="35450"/>
    <cellStyle name="40% - Accent4 9 4 5 3 3" xfId="29916"/>
    <cellStyle name="40% - Accent4 9 4 5 4" xfId="16285"/>
    <cellStyle name="40% - Accent4 9 4 5 4 2" xfId="37878"/>
    <cellStyle name="40% - Accent4 9 4 5 5" xfId="19082"/>
    <cellStyle name="40% - Accent4 9 4 5 5 2" xfId="40661"/>
    <cellStyle name="40% - Accent4 9 4 5 6" xfId="21867"/>
    <cellStyle name="40% - Accent4 9 4 5 6 2" xfId="43444"/>
    <cellStyle name="40% - Accent4 9 4 5 7" xfId="24720"/>
    <cellStyle name="40% - Accent4 9 4 5 7 2" xfId="46295"/>
    <cellStyle name="40% - Accent4 9 4 5 8" xfId="11067"/>
    <cellStyle name="40% - Accent4 9 4 5 8 2" xfId="32690"/>
    <cellStyle name="40% - Accent4 9 4 5 9" xfId="5804"/>
    <cellStyle name="40% - Accent4 9 4 6" xfId="2515"/>
    <cellStyle name="40% - Accent4 9 4 6 10" xfId="55060"/>
    <cellStyle name="40% - Accent4 9 4 6 2" xfId="4248"/>
    <cellStyle name="40% - Accent4 9 4 6 2 2" xfId="14361"/>
    <cellStyle name="40% - Accent4 9 4 6 2 2 2" xfId="35973"/>
    <cellStyle name="40% - Accent4 9 4 6 2 3" xfId="8797"/>
    <cellStyle name="40% - Accent4 9 4 6 2 4" xfId="30439"/>
    <cellStyle name="40% - Accent4 9 4 6 3" xfId="16808"/>
    <cellStyle name="40% - Accent4 9 4 6 3 2" xfId="38401"/>
    <cellStyle name="40% - Accent4 9 4 6 4" xfId="19605"/>
    <cellStyle name="40% - Accent4 9 4 6 4 2" xfId="41184"/>
    <cellStyle name="40% - Accent4 9 4 6 5" xfId="22390"/>
    <cellStyle name="40% - Accent4 9 4 6 5 2" xfId="43967"/>
    <cellStyle name="40% - Accent4 9 4 6 6" xfId="25243"/>
    <cellStyle name="40% - Accent4 9 4 6 6 2" xfId="46818"/>
    <cellStyle name="40% - Accent4 9 4 6 7" xfId="11590"/>
    <cellStyle name="40% - Accent4 9 4 6 7 2" xfId="33213"/>
    <cellStyle name="40% - Accent4 9 4 6 8" xfId="6327"/>
    <cellStyle name="40% - Accent4 9 4 6 9" xfId="28024"/>
    <cellStyle name="40% - Accent4 9 4 7" xfId="3706"/>
    <cellStyle name="40% - Accent4 9 4 7 2" xfId="9656"/>
    <cellStyle name="40% - Accent4 9 4 7 2 2" xfId="15218"/>
    <cellStyle name="40% - Accent4 9 4 7 2 2 2" xfId="36830"/>
    <cellStyle name="40% - Accent4 9 4 7 2 3" xfId="31296"/>
    <cellStyle name="40% - Accent4 9 4 7 3" xfId="17665"/>
    <cellStyle name="40% - Accent4 9 4 7 3 2" xfId="39258"/>
    <cellStyle name="40% - Accent4 9 4 7 4" xfId="20462"/>
    <cellStyle name="40% - Accent4 9 4 7 4 2" xfId="42041"/>
    <cellStyle name="40% - Accent4 9 4 7 5" xfId="23247"/>
    <cellStyle name="40% - Accent4 9 4 7 5 2" xfId="44824"/>
    <cellStyle name="40% - Accent4 9 4 7 6" xfId="26100"/>
    <cellStyle name="40% - Accent4 9 4 7 6 2" xfId="47675"/>
    <cellStyle name="40% - Accent4 9 4 7 7" xfId="12447"/>
    <cellStyle name="40% - Accent4 9 4 7 7 2" xfId="34070"/>
    <cellStyle name="40% - Accent4 9 4 7 8" xfId="7238"/>
    <cellStyle name="40% - Accent4 9 4 7 9" xfId="28881"/>
    <cellStyle name="40% - Accent4 9 4 8" xfId="7762"/>
    <cellStyle name="40% - Accent4 9 4 8 2" xfId="18010"/>
    <cellStyle name="40% - Accent4 9 4 8 2 2" xfId="39603"/>
    <cellStyle name="40% - Accent4 9 4 8 3" xfId="20807"/>
    <cellStyle name="40% - Accent4 9 4 8 3 2" xfId="42386"/>
    <cellStyle name="40% - Accent4 9 4 8 4" xfId="23592"/>
    <cellStyle name="40% - Accent4 9 4 8 4 2" xfId="45169"/>
    <cellStyle name="40% - Accent4 9 4 8 5" xfId="26445"/>
    <cellStyle name="40% - Accent4 9 4 8 5 2" xfId="48020"/>
    <cellStyle name="40% - Accent4 9 4 8 6" xfId="12802"/>
    <cellStyle name="40% - Accent4 9 4 8 6 2" xfId="34415"/>
    <cellStyle name="40% - Accent4 9 4 8 7" xfId="29404"/>
    <cellStyle name="40% - Accent4 9 4 9" xfId="10375"/>
    <cellStyle name="40% - Accent4 9 4 9 2" xfId="32000"/>
    <cellStyle name="40% - Accent4 9 5" xfId="554"/>
    <cellStyle name="40% - Accent4 9 5 10" xfId="13329"/>
    <cellStyle name="40% - Accent4 9 5 10 2" xfId="34941"/>
    <cellStyle name="40% - Accent4 9 5 11" xfId="15618"/>
    <cellStyle name="40% - Accent4 9 5 11 2" xfId="37212"/>
    <cellStyle name="40% - Accent4 9 5 12" xfId="18416"/>
    <cellStyle name="40% - Accent4 9 5 12 2" xfId="39995"/>
    <cellStyle name="40% - Accent4 9 5 13" xfId="21199"/>
    <cellStyle name="40% - Accent4 9 5 13 2" xfId="42778"/>
    <cellStyle name="40% - Accent4 9 5 14" xfId="24054"/>
    <cellStyle name="40% - Accent4 9 5 14 2" xfId="45629"/>
    <cellStyle name="40% - Accent4 9 5 15" xfId="10027"/>
    <cellStyle name="40% - Accent4 9 5 15 2" xfId="31667"/>
    <cellStyle name="40% - Accent4 9 5 16" xfId="5290"/>
    <cellStyle name="40% - Accent4 9 5 17" xfId="26990"/>
    <cellStyle name="40% - Accent4 9 5 18" xfId="55061"/>
    <cellStyle name="40% - Accent4 9 5 2" xfId="555"/>
    <cellStyle name="40% - Accent4 9 5 2 10" xfId="18554"/>
    <cellStyle name="40% - Accent4 9 5 2 10 2" xfId="40133"/>
    <cellStyle name="40% - Accent4 9 5 2 11" xfId="21337"/>
    <cellStyle name="40% - Accent4 9 5 2 11 2" xfId="42916"/>
    <cellStyle name="40% - Accent4 9 5 2 12" xfId="24192"/>
    <cellStyle name="40% - Accent4 9 5 2 12 2" xfId="45767"/>
    <cellStyle name="40% - Accent4 9 5 2 13" xfId="10165"/>
    <cellStyle name="40% - Accent4 9 5 2 13 2" xfId="31805"/>
    <cellStyle name="40% - Accent4 9 5 2 14" xfId="5291"/>
    <cellStyle name="40% - Accent4 9 5 2 15" xfId="26991"/>
    <cellStyle name="40% - Accent4 9 5 2 16" xfId="55062"/>
    <cellStyle name="40% - Accent4 9 5 2 2" xfId="2944"/>
    <cellStyle name="40% - Accent4 9 5 2 2 10" xfId="27318"/>
    <cellStyle name="40% - Accent4 9 5 2 2 11" xfId="55063"/>
    <cellStyle name="40% - Accent4 9 5 2 2 2" xfId="4577"/>
    <cellStyle name="40% - Accent4 9 5 2 2 2 10" xfId="55064"/>
    <cellStyle name="40% - Accent4 9 5 2 2 2 2" xfId="9126"/>
    <cellStyle name="40% - Accent4 9 5 2 2 2 2 2" xfId="14690"/>
    <cellStyle name="40% - Accent4 9 5 2 2 2 2 2 2" xfId="36302"/>
    <cellStyle name="40% - Accent4 9 5 2 2 2 2 3" xfId="30768"/>
    <cellStyle name="40% - Accent4 9 5 2 2 2 3" xfId="17137"/>
    <cellStyle name="40% - Accent4 9 5 2 2 2 3 2" xfId="38730"/>
    <cellStyle name="40% - Accent4 9 5 2 2 2 4" xfId="19934"/>
    <cellStyle name="40% - Accent4 9 5 2 2 2 4 2" xfId="41513"/>
    <cellStyle name="40% - Accent4 9 5 2 2 2 5" xfId="22719"/>
    <cellStyle name="40% - Accent4 9 5 2 2 2 5 2" xfId="44296"/>
    <cellStyle name="40% - Accent4 9 5 2 2 2 6" xfId="25572"/>
    <cellStyle name="40% - Accent4 9 5 2 2 2 6 2" xfId="47147"/>
    <cellStyle name="40% - Accent4 9 5 2 2 2 7" xfId="11919"/>
    <cellStyle name="40% - Accent4 9 5 2 2 2 7 2" xfId="33542"/>
    <cellStyle name="40% - Accent4 9 5 2 2 2 8" xfId="6705"/>
    <cellStyle name="40% - Accent4 9 5 2 2 2 9" xfId="28353"/>
    <cellStyle name="40% - Accent4 9 5 2 2 3" xfId="8091"/>
    <cellStyle name="40% - Accent4 9 5 2 2 3 2" xfId="13655"/>
    <cellStyle name="40% - Accent4 9 5 2 2 3 2 2" xfId="35267"/>
    <cellStyle name="40% - Accent4 9 5 2 2 3 3" xfId="29733"/>
    <cellStyle name="40% - Accent4 9 5 2 2 4" xfId="16102"/>
    <cellStyle name="40% - Accent4 9 5 2 2 4 2" xfId="37695"/>
    <cellStyle name="40% - Accent4 9 5 2 2 5" xfId="18899"/>
    <cellStyle name="40% - Accent4 9 5 2 2 5 2" xfId="40478"/>
    <cellStyle name="40% - Accent4 9 5 2 2 6" xfId="21682"/>
    <cellStyle name="40% - Accent4 9 5 2 2 6 2" xfId="43261"/>
    <cellStyle name="40% - Accent4 9 5 2 2 7" xfId="24537"/>
    <cellStyle name="40% - Accent4 9 5 2 2 7 2" xfId="46112"/>
    <cellStyle name="40% - Accent4 9 5 2 2 8" xfId="10884"/>
    <cellStyle name="40% - Accent4 9 5 2 2 8 2" xfId="32507"/>
    <cellStyle name="40% - Accent4 9 5 2 2 9" xfId="5621"/>
    <cellStyle name="40% - Accent4 9 5 2 3" xfId="3322"/>
    <cellStyle name="40% - Accent4 9 5 2 3 10" xfId="27663"/>
    <cellStyle name="40% - Accent4 9 5 2 3 11" xfId="55065"/>
    <cellStyle name="40% - Accent4 9 5 2 3 2" xfId="4922"/>
    <cellStyle name="40% - Accent4 9 5 2 3 2 10" xfId="55066"/>
    <cellStyle name="40% - Accent4 9 5 2 3 2 2" xfId="9471"/>
    <cellStyle name="40% - Accent4 9 5 2 3 2 2 2" xfId="15035"/>
    <cellStyle name="40% - Accent4 9 5 2 3 2 2 2 2" xfId="36647"/>
    <cellStyle name="40% - Accent4 9 5 2 3 2 2 3" xfId="31113"/>
    <cellStyle name="40% - Accent4 9 5 2 3 2 3" xfId="17482"/>
    <cellStyle name="40% - Accent4 9 5 2 3 2 3 2" xfId="39075"/>
    <cellStyle name="40% - Accent4 9 5 2 3 2 4" xfId="20279"/>
    <cellStyle name="40% - Accent4 9 5 2 3 2 4 2" xfId="41858"/>
    <cellStyle name="40% - Accent4 9 5 2 3 2 5" xfId="23064"/>
    <cellStyle name="40% - Accent4 9 5 2 3 2 5 2" xfId="44641"/>
    <cellStyle name="40% - Accent4 9 5 2 3 2 6" xfId="25917"/>
    <cellStyle name="40% - Accent4 9 5 2 3 2 6 2" xfId="47492"/>
    <cellStyle name="40% - Accent4 9 5 2 3 2 7" xfId="12264"/>
    <cellStyle name="40% - Accent4 9 5 2 3 2 7 2" xfId="33887"/>
    <cellStyle name="40% - Accent4 9 5 2 3 2 8" xfId="7052"/>
    <cellStyle name="40% - Accent4 9 5 2 3 2 9" xfId="28698"/>
    <cellStyle name="40% - Accent4 9 5 2 3 3" xfId="8436"/>
    <cellStyle name="40% - Accent4 9 5 2 3 3 2" xfId="14000"/>
    <cellStyle name="40% - Accent4 9 5 2 3 3 2 2" xfId="35612"/>
    <cellStyle name="40% - Accent4 9 5 2 3 3 3" xfId="30078"/>
    <cellStyle name="40% - Accent4 9 5 2 3 4" xfId="16447"/>
    <cellStyle name="40% - Accent4 9 5 2 3 4 2" xfId="38040"/>
    <cellStyle name="40% - Accent4 9 5 2 3 5" xfId="19244"/>
    <cellStyle name="40% - Accent4 9 5 2 3 5 2" xfId="40823"/>
    <cellStyle name="40% - Accent4 9 5 2 3 6" xfId="22029"/>
    <cellStyle name="40% - Accent4 9 5 2 3 6 2" xfId="43606"/>
    <cellStyle name="40% - Accent4 9 5 2 3 7" xfId="24882"/>
    <cellStyle name="40% - Accent4 9 5 2 3 7 2" xfId="46457"/>
    <cellStyle name="40% - Accent4 9 5 2 3 8" xfId="11229"/>
    <cellStyle name="40% - Accent4 9 5 2 3 8 2" xfId="32852"/>
    <cellStyle name="40% - Accent4 9 5 2 3 9" xfId="5966"/>
    <cellStyle name="40% - Accent4 9 5 2 4" xfId="2519"/>
    <cellStyle name="40% - Accent4 9 5 2 4 10" xfId="55067"/>
    <cellStyle name="40% - Accent4 9 5 2 4 2" xfId="4252"/>
    <cellStyle name="40% - Accent4 9 5 2 4 2 2" xfId="14365"/>
    <cellStyle name="40% - Accent4 9 5 2 4 2 2 2" xfId="35977"/>
    <cellStyle name="40% - Accent4 9 5 2 4 2 3" xfId="8801"/>
    <cellStyle name="40% - Accent4 9 5 2 4 2 4" xfId="30443"/>
    <cellStyle name="40% - Accent4 9 5 2 4 3" xfId="16812"/>
    <cellStyle name="40% - Accent4 9 5 2 4 3 2" xfId="38405"/>
    <cellStyle name="40% - Accent4 9 5 2 4 4" xfId="19609"/>
    <cellStyle name="40% - Accent4 9 5 2 4 4 2" xfId="41188"/>
    <cellStyle name="40% - Accent4 9 5 2 4 5" xfId="22394"/>
    <cellStyle name="40% - Accent4 9 5 2 4 5 2" xfId="43971"/>
    <cellStyle name="40% - Accent4 9 5 2 4 6" xfId="25247"/>
    <cellStyle name="40% - Accent4 9 5 2 4 6 2" xfId="46822"/>
    <cellStyle name="40% - Accent4 9 5 2 4 7" xfId="11594"/>
    <cellStyle name="40% - Accent4 9 5 2 4 7 2" xfId="33217"/>
    <cellStyle name="40% - Accent4 9 5 2 4 8" xfId="6331"/>
    <cellStyle name="40% - Accent4 9 5 2 4 9" xfId="28028"/>
    <cellStyle name="40% - Accent4 9 5 2 5" xfId="3710"/>
    <cellStyle name="40% - Accent4 9 5 2 5 2" xfId="9818"/>
    <cellStyle name="40% - Accent4 9 5 2 5 2 2" xfId="15380"/>
    <cellStyle name="40% - Accent4 9 5 2 5 2 2 2" xfId="36992"/>
    <cellStyle name="40% - Accent4 9 5 2 5 2 3" xfId="31458"/>
    <cellStyle name="40% - Accent4 9 5 2 5 3" xfId="17827"/>
    <cellStyle name="40% - Accent4 9 5 2 5 3 2" xfId="39420"/>
    <cellStyle name="40% - Accent4 9 5 2 5 4" xfId="20624"/>
    <cellStyle name="40% - Accent4 9 5 2 5 4 2" xfId="42203"/>
    <cellStyle name="40% - Accent4 9 5 2 5 5" xfId="23409"/>
    <cellStyle name="40% - Accent4 9 5 2 5 5 2" xfId="44986"/>
    <cellStyle name="40% - Accent4 9 5 2 5 6" xfId="26262"/>
    <cellStyle name="40% - Accent4 9 5 2 5 6 2" xfId="47837"/>
    <cellStyle name="40% - Accent4 9 5 2 5 7" xfId="12609"/>
    <cellStyle name="40% - Accent4 9 5 2 5 7 2" xfId="34232"/>
    <cellStyle name="40% - Accent4 9 5 2 5 8" xfId="7400"/>
    <cellStyle name="40% - Accent4 9 5 2 5 9" xfId="29043"/>
    <cellStyle name="40% - Accent4 9 5 2 6" xfId="7766"/>
    <cellStyle name="40% - Accent4 9 5 2 6 2" xfId="18172"/>
    <cellStyle name="40% - Accent4 9 5 2 6 2 2" xfId="39765"/>
    <cellStyle name="40% - Accent4 9 5 2 6 3" xfId="20969"/>
    <cellStyle name="40% - Accent4 9 5 2 6 3 2" xfId="42548"/>
    <cellStyle name="40% - Accent4 9 5 2 6 4" xfId="23754"/>
    <cellStyle name="40% - Accent4 9 5 2 6 4 2" xfId="45331"/>
    <cellStyle name="40% - Accent4 9 5 2 6 5" xfId="26607"/>
    <cellStyle name="40% - Accent4 9 5 2 6 5 2" xfId="48182"/>
    <cellStyle name="40% - Accent4 9 5 2 6 6" xfId="12964"/>
    <cellStyle name="40% - Accent4 9 5 2 6 6 2" xfId="34577"/>
    <cellStyle name="40% - Accent4 9 5 2 6 7" xfId="29408"/>
    <cellStyle name="40% - Accent4 9 5 2 7" xfId="10537"/>
    <cellStyle name="40% - Accent4 9 5 2 7 2" xfId="32162"/>
    <cellStyle name="40% - Accent4 9 5 2 8" xfId="13330"/>
    <cellStyle name="40% - Accent4 9 5 2 8 2" xfId="34942"/>
    <cellStyle name="40% - Accent4 9 5 2 9" xfId="15756"/>
    <cellStyle name="40% - Accent4 9 5 2 9 2" xfId="37350"/>
    <cellStyle name="40% - Accent4 9 5 3" xfId="556"/>
    <cellStyle name="40% - Accent4 9 5 3 10" xfId="18646"/>
    <cellStyle name="40% - Accent4 9 5 3 10 2" xfId="40225"/>
    <cellStyle name="40% - Accent4 9 5 3 11" xfId="21429"/>
    <cellStyle name="40% - Accent4 9 5 3 11 2" xfId="43008"/>
    <cellStyle name="40% - Accent4 9 5 3 12" xfId="24284"/>
    <cellStyle name="40% - Accent4 9 5 3 12 2" xfId="45859"/>
    <cellStyle name="40% - Accent4 9 5 3 13" xfId="10257"/>
    <cellStyle name="40% - Accent4 9 5 3 13 2" xfId="31897"/>
    <cellStyle name="40% - Accent4 9 5 3 14" xfId="5292"/>
    <cellStyle name="40% - Accent4 9 5 3 15" xfId="26992"/>
    <cellStyle name="40% - Accent4 9 5 3 16" xfId="55068"/>
    <cellStyle name="40% - Accent4 9 5 3 2" xfId="3036"/>
    <cellStyle name="40% - Accent4 9 5 3 2 10" xfId="27410"/>
    <cellStyle name="40% - Accent4 9 5 3 2 11" xfId="55069"/>
    <cellStyle name="40% - Accent4 9 5 3 2 2" xfId="4669"/>
    <cellStyle name="40% - Accent4 9 5 3 2 2 2" xfId="9218"/>
    <cellStyle name="40% - Accent4 9 5 3 2 2 2 2" xfId="14782"/>
    <cellStyle name="40% - Accent4 9 5 3 2 2 2 2 2" xfId="36394"/>
    <cellStyle name="40% - Accent4 9 5 3 2 2 2 3" xfId="30860"/>
    <cellStyle name="40% - Accent4 9 5 3 2 2 3" xfId="17229"/>
    <cellStyle name="40% - Accent4 9 5 3 2 2 3 2" xfId="38822"/>
    <cellStyle name="40% - Accent4 9 5 3 2 2 4" xfId="20026"/>
    <cellStyle name="40% - Accent4 9 5 3 2 2 4 2" xfId="41605"/>
    <cellStyle name="40% - Accent4 9 5 3 2 2 5" xfId="22811"/>
    <cellStyle name="40% - Accent4 9 5 3 2 2 5 2" xfId="44388"/>
    <cellStyle name="40% - Accent4 9 5 3 2 2 6" xfId="25664"/>
    <cellStyle name="40% - Accent4 9 5 3 2 2 6 2" xfId="47239"/>
    <cellStyle name="40% - Accent4 9 5 3 2 2 7" xfId="12011"/>
    <cellStyle name="40% - Accent4 9 5 3 2 2 7 2" xfId="33634"/>
    <cellStyle name="40% - Accent4 9 5 3 2 2 8" xfId="6797"/>
    <cellStyle name="40% - Accent4 9 5 3 2 2 9" xfId="28445"/>
    <cellStyle name="40% - Accent4 9 5 3 2 3" xfId="8183"/>
    <cellStyle name="40% - Accent4 9 5 3 2 3 2" xfId="13747"/>
    <cellStyle name="40% - Accent4 9 5 3 2 3 2 2" xfId="35359"/>
    <cellStyle name="40% - Accent4 9 5 3 2 3 3" xfId="29825"/>
    <cellStyle name="40% - Accent4 9 5 3 2 4" xfId="16194"/>
    <cellStyle name="40% - Accent4 9 5 3 2 4 2" xfId="37787"/>
    <cellStyle name="40% - Accent4 9 5 3 2 5" xfId="18991"/>
    <cellStyle name="40% - Accent4 9 5 3 2 5 2" xfId="40570"/>
    <cellStyle name="40% - Accent4 9 5 3 2 6" xfId="21774"/>
    <cellStyle name="40% - Accent4 9 5 3 2 6 2" xfId="43353"/>
    <cellStyle name="40% - Accent4 9 5 3 2 7" xfId="24629"/>
    <cellStyle name="40% - Accent4 9 5 3 2 7 2" xfId="46204"/>
    <cellStyle name="40% - Accent4 9 5 3 2 8" xfId="10976"/>
    <cellStyle name="40% - Accent4 9 5 3 2 8 2" xfId="32599"/>
    <cellStyle name="40% - Accent4 9 5 3 2 9" xfId="5713"/>
    <cellStyle name="40% - Accent4 9 5 3 3" xfId="3414"/>
    <cellStyle name="40% - Accent4 9 5 3 3 10" xfId="27755"/>
    <cellStyle name="40% - Accent4 9 5 3 3 2" xfId="5014"/>
    <cellStyle name="40% - Accent4 9 5 3 3 2 2" xfId="9563"/>
    <cellStyle name="40% - Accent4 9 5 3 3 2 2 2" xfId="15127"/>
    <cellStyle name="40% - Accent4 9 5 3 3 2 2 2 2" xfId="36739"/>
    <cellStyle name="40% - Accent4 9 5 3 3 2 2 3" xfId="31205"/>
    <cellStyle name="40% - Accent4 9 5 3 3 2 3" xfId="17574"/>
    <cellStyle name="40% - Accent4 9 5 3 3 2 3 2" xfId="39167"/>
    <cellStyle name="40% - Accent4 9 5 3 3 2 4" xfId="20371"/>
    <cellStyle name="40% - Accent4 9 5 3 3 2 4 2" xfId="41950"/>
    <cellStyle name="40% - Accent4 9 5 3 3 2 5" xfId="23156"/>
    <cellStyle name="40% - Accent4 9 5 3 3 2 5 2" xfId="44733"/>
    <cellStyle name="40% - Accent4 9 5 3 3 2 6" xfId="26009"/>
    <cellStyle name="40% - Accent4 9 5 3 3 2 6 2" xfId="47584"/>
    <cellStyle name="40% - Accent4 9 5 3 3 2 7" xfId="12356"/>
    <cellStyle name="40% - Accent4 9 5 3 3 2 7 2" xfId="33979"/>
    <cellStyle name="40% - Accent4 9 5 3 3 2 8" xfId="7144"/>
    <cellStyle name="40% - Accent4 9 5 3 3 2 9" xfId="28790"/>
    <cellStyle name="40% - Accent4 9 5 3 3 3" xfId="8528"/>
    <cellStyle name="40% - Accent4 9 5 3 3 3 2" xfId="14092"/>
    <cellStyle name="40% - Accent4 9 5 3 3 3 2 2" xfId="35704"/>
    <cellStyle name="40% - Accent4 9 5 3 3 3 3" xfId="30170"/>
    <cellStyle name="40% - Accent4 9 5 3 3 4" xfId="16539"/>
    <cellStyle name="40% - Accent4 9 5 3 3 4 2" xfId="38132"/>
    <cellStyle name="40% - Accent4 9 5 3 3 5" xfId="19336"/>
    <cellStyle name="40% - Accent4 9 5 3 3 5 2" xfId="40915"/>
    <cellStyle name="40% - Accent4 9 5 3 3 6" xfId="22121"/>
    <cellStyle name="40% - Accent4 9 5 3 3 6 2" xfId="43698"/>
    <cellStyle name="40% - Accent4 9 5 3 3 7" xfId="24974"/>
    <cellStyle name="40% - Accent4 9 5 3 3 7 2" xfId="46549"/>
    <cellStyle name="40% - Accent4 9 5 3 3 8" xfId="11321"/>
    <cellStyle name="40% - Accent4 9 5 3 3 8 2" xfId="32944"/>
    <cellStyle name="40% - Accent4 9 5 3 3 9" xfId="6058"/>
    <cellStyle name="40% - Accent4 9 5 3 4" xfId="2520"/>
    <cellStyle name="40% - Accent4 9 5 3 4 2" xfId="4253"/>
    <cellStyle name="40% - Accent4 9 5 3 4 2 2" xfId="14366"/>
    <cellStyle name="40% - Accent4 9 5 3 4 2 2 2" xfId="35978"/>
    <cellStyle name="40% - Accent4 9 5 3 4 2 3" xfId="8802"/>
    <cellStyle name="40% - Accent4 9 5 3 4 2 4" xfId="30444"/>
    <cellStyle name="40% - Accent4 9 5 3 4 3" xfId="16813"/>
    <cellStyle name="40% - Accent4 9 5 3 4 3 2" xfId="38406"/>
    <cellStyle name="40% - Accent4 9 5 3 4 4" xfId="19610"/>
    <cellStyle name="40% - Accent4 9 5 3 4 4 2" xfId="41189"/>
    <cellStyle name="40% - Accent4 9 5 3 4 5" xfId="22395"/>
    <cellStyle name="40% - Accent4 9 5 3 4 5 2" xfId="43972"/>
    <cellStyle name="40% - Accent4 9 5 3 4 6" xfId="25248"/>
    <cellStyle name="40% - Accent4 9 5 3 4 6 2" xfId="46823"/>
    <cellStyle name="40% - Accent4 9 5 3 4 7" xfId="11595"/>
    <cellStyle name="40% - Accent4 9 5 3 4 7 2" xfId="33218"/>
    <cellStyle name="40% - Accent4 9 5 3 4 8" xfId="6332"/>
    <cellStyle name="40% - Accent4 9 5 3 4 9" xfId="28029"/>
    <cellStyle name="40% - Accent4 9 5 3 5" xfId="3711"/>
    <cellStyle name="40% - Accent4 9 5 3 5 2" xfId="9910"/>
    <cellStyle name="40% - Accent4 9 5 3 5 2 2" xfId="15472"/>
    <cellStyle name="40% - Accent4 9 5 3 5 2 2 2" xfId="37084"/>
    <cellStyle name="40% - Accent4 9 5 3 5 2 3" xfId="31550"/>
    <cellStyle name="40% - Accent4 9 5 3 5 3" xfId="17919"/>
    <cellStyle name="40% - Accent4 9 5 3 5 3 2" xfId="39512"/>
    <cellStyle name="40% - Accent4 9 5 3 5 4" xfId="20716"/>
    <cellStyle name="40% - Accent4 9 5 3 5 4 2" xfId="42295"/>
    <cellStyle name="40% - Accent4 9 5 3 5 5" xfId="23501"/>
    <cellStyle name="40% - Accent4 9 5 3 5 5 2" xfId="45078"/>
    <cellStyle name="40% - Accent4 9 5 3 5 6" xfId="26354"/>
    <cellStyle name="40% - Accent4 9 5 3 5 6 2" xfId="47929"/>
    <cellStyle name="40% - Accent4 9 5 3 5 7" xfId="12701"/>
    <cellStyle name="40% - Accent4 9 5 3 5 7 2" xfId="34324"/>
    <cellStyle name="40% - Accent4 9 5 3 5 8" xfId="7492"/>
    <cellStyle name="40% - Accent4 9 5 3 5 9" xfId="29135"/>
    <cellStyle name="40% - Accent4 9 5 3 6" xfId="7767"/>
    <cellStyle name="40% - Accent4 9 5 3 6 2" xfId="18264"/>
    <cellStyle name="40% - Accent4 9 5 3 6 2 2" xfId="39857"/>
    <cellStyle name="40% - Accent4 9 5 3 6 3" xfId="21061"/>
    <cellStyle name="40% - Accent4 9 5 3 6 3 2" xfId="42640"/>
    <cellStyle name="40% - Accent4 9 5 3 6 4" xfId="23846"/>
    <cellStyle name="40% - Accent4 9 5 3 6 4 2" xfId="45423"/>
    <cellStyle name="40% - Accent4 9 5 3 6 5" xfId="26699"/>
    <cellStyle name="40% - Accent4 9 5 3 6 5 2" xfId="48274"/>
    <cellStyle name="40% - Accent4 9 5 3 6 6" xfId="13056"/>
    <cellStyle name="40% - Accent4 9 5 3 6 6 2" xfId="34669"/>
    <cellStyle name="40% - Accent4 9 5 3 6 7" xfId="29409"/>
    <cellStyle name="40% - Accent4 9 5 3 7" xfId="10629"/>
    <cellStyle name="40% - Accent4 9 5 3 7 2" xfId="32254"/>
    <cellStyle name="40% - Accent4 9 5 3 8" xfId="13331"/>
    <cellStyle name="40% - Accent4 9 5 3 8 2" xfId="34943"/>
    <cellStyle name="40% - Accent4 9 5 3 9" xfId="15848"/>
    <cellStyle name="40% - Accent4 9 5 3 9 2" xfId="37442"/>
    <cellStyle name="40% - Accent4 9 5 4" xfId="2806"/>
    <cellStyle name="40% - Accent4 9 5 4 10" xfId="27180"/>
    <cellStyle name="40% - Accent4 9 5 4 11" xfId="55070"/>
    <cellStyle name="40% - Accent4 9 5 4 2" xfId="4439"/>
    <cellStyle name="40% - Accent4 9 5 4 2 10" xfId="55071"/>
    <cellStyle name="40% - Accent4 9 5 4 2 2" xfId="8988"/>
    <cellStyle name="40% - Accent4 9 5 4 2 2 2" xfId="14552"/>
    <cellStyle name="40% - Accent4 9 5 4 2 2 2 2" xfId="36164"/>
    <cellStyle name="40% - Accent4 9 5 4 2 2 3" xfId="30630"/>
    <cellStyle name="40% - Accent4 9 5 4 2 3" xfId="16999"/>
    <cellStyle name="40% - Accent4 9 5 4 2 3 2" xfId="38592"/>
    <cellStyle name="40% - Accent4 9 5 4 2 4" xfId="19796"/>
    <cellStyle name="40% - Accent4 9 5 4 2 4 2" xfId="41375"/>
    <cellStyle name="40% - Accent4 9 5 4 2 5" xfId="22581"/>
    <cellStyle name="40% - Accent4 9 5 4 2 5 2" xfId="44158"/>
    <cellStyle name="40% - Accent4 9 5 4 2 6" xfId="25434"/>
    <cellStyle name="40% - Accent4 9 5 4 2 6 2" xfId="47009"/>
    <cellStyle name="40% - Accent4 9 5 4 2 7" xfId="11781"/>
    <cellStyle name="40% - Accent4 9 5 4 2 7 2" xfId="33404"/>
    <cellStyle name="40% - Accent4 9 5 4 2 8" xfId="6567"/>
    <cellStyle name="40% - Accent4 9 5 4 2 9" xfId="28215"/>
    <cellStyle name="40% - Accent4 9 5 4 3" xfId="7953"/>
    <cellStyle name="40% - Accent4 9 5 4 3 2" xfId="13517"/>
    <cellStyle name="40% - Accent4 9 5 4 3 2 2" xfId="35129"/>
    <cellStyle name="40% - Accent4 9 5 4 3 3" xfId="29595"/>
    <cellStyle name="40% - Accent4 9 5 4 4" xfId="15964"/>
    <cellStyle name="40% - Accent4 9 5 4 4 2" xfId="37557"/>
    <cellStyle name="40% - Accent4 9 5 4 5" xfId="18761"/>
    <cellStyle name="40% - Accent4 9 5 4 5 2" xfId="40340"/>
    <cellStyle name="40% - Accent4 9 5 4 6" xfId="21544"/>
    <cellStyle name="40% - Accent4 9 5 4 6 2" xfId="43123"/>
    <cellStyle name="40% - Accent4 9 5 4 7" xfId="24399"/>
    <cellStyle name="40% - Accent4 9 5 4 7 2" xfId="45974"/>
    <cellStyle name="40% - Accent4 9 5 4 8" xfId="10746"/>
    <cellStyle name="40% - Accent4 9 5 4 8 2" xfId="32369"/>
    <cellStyle name="40% - Accent4 9 5 4 9" xfId="5483"/>
    <cellStyle name="40% - Accent4 9 5 5" xfId="3164"/>
    <cellStyle name="40% - Accent4 9 5 5 10" xfId="27525"/>
    <cellStyle name="40% - Accent4 9 5 5 11" xfId="55072"/>
    <cellStyle name="40% - Accent4 9 5 5 2" xfId="4784"/>
    <cellStyle name="40% - Accent4 9 5 5 2 2" xfId="9333"/>
    <cellStyle name="40% - Accent4 9 5 5 2 2 2" xfId="14897"/>
    <cellStyle name="40% - Accent4 9 5 5 2 2 2 2" xfId="36509"/>
    <cellStyle name="40% - Accent4 9 5 5 2 2 3" xfId="30975"/>
    <cellStyle name="40% - Accent4 9 5 5 2 3" xfId="17344"/>
    <cellStyle name="40% - Accent4 9 5 5 2 3 2" xfId="38937"/>
    <cellStyle name="40% - Accent4 9 5 5 2 4" xfId="20141"/>
    <cellStyle name="40% - Accent4 9 5 5 2 4 2" xfId="41720"/>
    <cellStyle name="40% - Accent4 9 5 5 2 5" xfId="22926"/>
    <cellStyle name="40% - Accent4 9 5 5 2 5 2" xfId="44503"/>
    <cellStyle name="40% - Accent4 9 5 5 2 6" xfId="25779"/>
    <cellStyle name="40% - Accent4 9 5 5 2 6 2" xfId="47354"/>
    <cellStyle name="40% - Accent4 9 5 5 2 7" xfId="12126"/>
    <cellStyle name="40% - Accent4 9 5 5 2 7 2" xfId="33749"/>
    <cellStyle name="40% - Accent4 9 5 5 2 8" xfId="6914"/>
    <cellStyle name="40% - Accent4 9 5 5 2 9" xfId="28560"/>
    <cellStyle name="40% - Accent4 9 5 5 3" xfId="8298"/>
    <cellStyle name="40% - Accent4 9 5 5 3 2" xfId="13862"/>
    <cellStyle name="40% - Accent4 9 5 5 3 2 2" xfId="35474"/>
    <cellStyle name="40% - Accent4 9 5 5 3 3" xfId="29940"/>
    <cellStyle name="40% - Accent4 9 5 5 4" xfId="16309"/>
    <cellStyle name="40% - Accent4 9 5 5 4 2" xfId="37902"/>
    <cellStyle name="40% - Accent4 9 5 5 5" xfId="19106"/>
    <cellStyle name="40% - Accent4 9 5 5 5 2" xfId="40685"/>
    <cellStyle name="40% - Accent4 9 5 5 6" xfId="21891"/>
    <cellStyle name="40% - Accent4 9 5 5 6 2" xfId="43468"/>
    <cellStyle name="40% - Accent4 9 5 5 7" xfId="24744"/>
    <cellStyle name="40% - Accent4 9 5 5 7 2" xfId="46319"/>
    <cellStyle name="40% - Accent4 9 5 5 8" xfId="11091"/>
    <cellStyle name="40% - Accent4 9 5 5 8 2" xfId="32714"/>
    <cellStyle name="40% - Accent4 9 5 5 9" xfId="5828"/>
    <cellStyle name="40% - Accent4 9 5 6" xfId="2518"/>
    <cellStyle name="40% - Accent4 9 5 6 2" xfId="4251"/>
    <cellStyle name="40% - Accent4 9 5 6 2 2" xfId="14364"/>
    <cellStyle name="40% - Accent4 9 5 6 2 2 2" xfId="35976"/>
    <cellStyle name="40% - Accent4 9 5 6 2 3" xfId="8800"/>
    <cellStyle name="40% - Accent4 9 5 6 2 4" xfId="30442"/>
    <cellStyle name="40% - Accent4 9 5 6 3" xfId="16811"/>
    <cellStyle name="40% - Accent4 9 5 6 3 2" xfId="38404"/>
    <cellStyle name="40% - Accent4 9 5 6 4" xfId="19608"/>
    <cellStyle name="40% - Accent4 9 5 6 4 2" xfId="41187"/>
    <cellStyle name="40% - Accent4 9 5 6 5" xfId="22393"/>
    <cellStyle name="40% - Accent4 9 5 6 5 2" xfId="43970"/>
    <cellStyle name="40% - Accent4 9 5 6 6" xfId="25246"/>
    <cellStyle name="40% - Accent4 9 5 6 6 2" xfId="46821"/>
    <cellStyle name="40% - Accent4 9 5 6 7" xfId="11593"/>
    <cellStyle name="40% - Accent4 9 5 6 7 2" xfId="33216"/>
    <cellStyle name="40% - Accent4 9 5 6 8" xfId="6330"/>
    <cellStyle name="40% - Accent4 9 5 6 9" xfId="28027"/>
    <cellStyle name="40% - Accent4 9 5 7" xfId="3709"/>
    <cellStyle name="40% - Accent4 9 5 7 2" xfId="9680"/>
    <cellStyle name="40% - Accent4 9 5 7 2 2" xfId="15242"/>
    <cellStyle name="40% - Accent4 9 5 7 2 2 2" xfId="36854"/>
    <cellStyle name="40% - Accent4 9 5 7 2 3" xfId="31320"/>
    <cellStyle name="40% - Accent4 9 5 7 3" xfId="17689"/>
    <cellStyle name="40% - Accent4 9 5 7 3 2" xfId="39282"/>
    <cellStyle name="40% - Accent4 9 5 7 4" xfId="20486"/>
    <cellStyle name="40% - Accent4 9 5 7 4 2" xfId="42065"/>
    <cellStyle name="40% - Accent4 9 5 7 5" xfId="23271"/>
    <cellStyle name="40% - Accent4 9 5 7 5 2" xfId="44848"/>
    <cellStyle name="40% - Accent4 9 5 7 6" xfId="26124"/>
    <cellStyle name="40% - Accent4 9 5 7 6 2" xfId="47699"/>
    <cellStyle name="40% - Accent4 9 5 7 7" xfId="12471"/>
    <cellStyle name="40% - Accent4 9 5 7 7 2" xfId="34094"/>
    <cellStyle name="40% - Accent4 9 5 7 8" xfId="7262"/>
    <cellStyle name="40% - Accent4 9 5 7 9" xfId="28905"/>
    <cellStyle name="40% - Accent4 9 5 8" xfId="7765"/>
    <cellStyle name="40% - Accent4 9 5 8 2" xfId="18034"/>
    <cellStyle name="40% - Accent4 9 5 8 2 2" xfId="39627"/>
    <cellStyle name="40% - Accent4 9 5 8 3" xfId="20831"/>
    <cellStyle name="40% - Accent4 9 5 8 3 2" xfId="42410"/>
    <cellStyle name="40% - Accent4 9 5 8 4" xfId="23616"/>
    <cellStyle name="40% - Accent4 9 5 8 4 2" xfId="45193"/>
    <cellStyle name="40% - Accent4 9 5 8 5" xfId="26469"/>
    <cellStyle name="40% - Accent4 9 5 8 5 2" xfId="48044"/>
    <cellStyle name="40% - Accent4 9 5 8 6" xfId="12826"/>
    <cellStyle name="40% - Accent4 9 5 8 6 2" xfId="34439"/>
    <cellStyle name="40% - Accent4 9 5 8 7" xfId="29407"/>
    <cellStyle name="40% - Accent4 9 5 9" xfId="10399"/>
    <cellStyle name="40% - Accent4 9 5 9 2" xfId="32024"/>
    <cellStyle name="40% - Accent4 9 6" xfId="55073"/>
    <cellStyle name="40% - Accent4 9 6 2" xfId="55074"/>
    <cellStyle name="40% - Accent4 9 6 2 2" xfId="55075"/>
    <cellStyle name="40% - Accent4 9 6 3" xfId="55076"/>
    <cellStyle name="40% - Accent4 9 6 3 2" xfId="55077"/>
    <cellStyle name="40% - Accent4 9 6 4" xfId="55078"/>
    <cellStyle name="40% - Accent4 9 7" xfId="55079"/>
    <cellStyle name="40% - Accent4 9 7 2" xfId="55080"/>
    <cellStyle name="40% - Accent4 9 8" xfId="55081"/>
    <cellStyle name="40% - Accent4 9 8 2" xfId="55082"/>
    <cellStyle name="40% - Accent4 9 9" xfId="55083"/>
    <cellStyle name="40% - Accent4 9 9 2" xfId="55084"/>
    <cellStyle name="40% - Accent5" xfId="557" builtinId="47" customBuiltin="1"/>
    <cellStyle name="40% - Accent5 10" xfId="558"/>
    <cellStyle name="40% - Accent5 10 10" xfId="55085"/>
    <cellStyle name="40% - Accent5 10 2" xfId="55086"/>
    <cellStyle name="40% - Accent5 10 2 2" xfId="55087"/>
    <cellStyle name="40% - Accent5 10 2 2 2" xfId="55088"/>
    <cellStyle name="40% - Accent5 10 2 2 2 2" xfId="55089"/>
    <cellStyle name="40% - Accent5 10 2 2 2 2 2" xfId="55090"/>
    <cellStyle name="40% - Accent5 10 2 2 2 2 2 2" xfId="55091"/>
    <cellStyle name="40% - Accent5 10 2 2 2 2 3" xfId="55092"/>
    <cellStyle name="40% - Accent5 10 2 2 2 2 3 2" xfId="55093"/>
    <cellStyle name="40% - Accent5 10 2 2 2 2 4" xfId="55094"/>
    <cellStyle name="40% - Accent5 10 2 2 2 3" xfId="55095"/>
    <cellStyle name="40% - Accent5 10 2 2 2 3 2" xfId="55096"/>
    <cellStyle name="40% - Accent5 10 2 2 2 4" xfId="55097"/>
    <cellStyle name="40% - Accent5 10 2 2 2 4 2" xfId="55098"/>
    <cellStyle name="40% - Accent5 10 2 2 2 5" xfId="55099"/>
    <cellStyle name="40% - Accent5 10 2 2 3" xfId="55100"/>
    <cellStyle name="40% - Accent5 10 2 2 3 2" xfId="55101"/>
    <cellStyle name="40% - Accent5 10 2 2 3 2 2" xfId="55102"/>
    <cellStyle name="40% - Accent5 10 2 2 3 3" xfId="55103"/>
    <cellStyle name="40% - Accent5 10 2 2 3 3 2" xfId="55104"/>
    <cellStyle name="40% - Accent5 10 2 2 3 4" xfId="55105"/>
    <cellStyle name="40% - Accent5 10 2 2 4" xfId="55106"/>
    <cellStyle name="40% - Accent5 10 2 2 4 2" xfId="55107"/>
    <cellStyle name="40% - Accent5 10 2 2 5" xfId="55108"/>
    <cellStyle name="40% - Accent5 10 2 2 5 2" xfId="55109"/>
    <cellStyle name="40% - Accent5 10 2 2 6" xfId="55110"/>
    <cellStyle name="40% - Accent5 10 2 3" xfId="55111"/>
    <cellStyle name="40% - Accent5 10 2 3 2" xfId="55112"/>
    <cellStyle name="40% - Accent5 10 2 3 2 2" xfId="55113"/>
    <cellStyle name="40% - Accent5 10 2 3 2 2 2" xfId="55114"/>
    <cellStyle name="40% - Accent5 10 2 3 2 3" xfId="55115"/>
    <cellStyle name="40% - Accent5 10 2 3 2 3 2" xfId="55116"/>
    <cellStyle name="40% - Accent5 10 2 3 2 4" xfId="55117"/>
    <cellStyle name="40% - Accent5 10 2 3 3" xfId="55118"/>
    <cellStyle name="40% - Accent5 10 2 3 3 2" xfId="55119"/>
    <cellStyle name="40% - Accent5 10 2 3 4" xfId="55120"/>
    <cellStyle name="40% - Accent5 10 2 3 4 2" xfId="55121"/>
    <cellStyle name="40% - Accent5 10 2 3 5" xfId="55122"/>
    <cellStyle name="40% - Accent5 10 2 4" xfId="55123"/>
    <cellStyle name="40% - Accent5 10 2 4 2" xfId="55124"/>
    <cellStyle name="40% - Accent5 10 2 4 2 2" xfId="55125"/>
    <cellStyle name="40% - Accent5 10 2 4 3" xfId="55126"/>
    <cellStyle name="40% - Accent5 10 2 4 3 2" xfId="55127"/>
    <cellStyle name="40% - Accent5 10 2 4 4" xfId="55128"/>
    <cellStyle name="40% - Accent5 10 2 5" xfId="55129"/>
    <cellStyle name="40% - Accent5 10 2 5 2" xfId="55130"/>
    <cellStyle name="40% - Accent5 10 2 6" xfId="55131"/>
    <cellStyle name="40% - Accent5 10 2 6 2" xfId="55132"/>
    <cellStyle name="40% - Accent5 10 2 7" xfId="55133"/>
    <cellStyle name="40% - Accent5 10 3" xfId="55134"/>
    <cellStyle name="40% - Accent5 10 3 2" xfId="55135"/>
    <cellStyle name="40% - Accent5 10 3 2 2" xfId="55136"/>
    <cellStyle name="40% - Accent5 10 3 2 2 2" xfId="55137"/>
    <cellStyle name="40% - Accent5 10 3 2 2 2 2" xfId="55138"/>
    <cellStyle name="40% - Accent5 10 3 2 2 3" xfId="55139"/>
    <cellStyle name="40% - Accent5 10 3 2 2 3 2" xfId="55140"/>
    <cellStyle name="40% - Accent5 10 3 2 2 4" xfId="55141"/>
    <cellStyle name="40% - Accent5 10 3 2 3" xfId="55142"/>
    <cellStyle name="40% - Accent5 10 3 2 3 2" xfId="55143"/>
    <cellStyle name="40% - Accent5 10 3 2 4" xfId="55144"/>
    <cellStyle name="40% - Accent5 10 3 2 4 2" xfId="55145"/>
    <cellStyle name="40% - Accent5 10 3 2 5" xfId="55146"/>
    <cellStyle name="40% - Accent5 10 3 3" xfId="55147"/>
    <cellStyle name="40% - Accent5 10 3 3 2" xfId="55148"/>
    <cellStyle name="40% - Accent5 10 3 3 2 2" xfId="55149"/>
    <cellStyle name="40% - Accent5 10 3 3 3" xfId="55150"/>
    <cellStyle name="40% - Accent5 10 3 3 3 2" xfId="55151"/>
    <cellStyle name="40% - Accent5 10 3 3 4" xfId="55152"/>
    <cellStyle name="40% - Accent5 10 3 4" xfId="55153"/>
    <cellStyle name="40% - Accent5 10 3 4 2" xfId="55154"/>
    <cellStyle name="40% - Accent5 10 3 5" xfId="55155"/>
    <cellStyle name="40% - Accent5 10 3 5 2" xfId="55156"/>
    <cellStyle name="40% - Accent5 10 3 6" xfId="55157"/>
    <cellStyle name="40% - Accent5 10 4" xfId="55158"/>
    <cellStyle name="40% - Accent5 10 4 2" xfId="55159"/>
    <cellStyle name="40% - Accent5 10 4 2 2" xfId="55160"/>
    <cellStyle name="40% - Accent5 10 4 2 2 2" xfId="55161"/>
    <cellStyle name="40% - Accent5 10 4 2 3" xfId="55162"/>
    <cellStyle name="40% - Accent5 10 4 2 3 2" xfId="55163"/>
    <cellStyle name="40% - Accent5 10 4 2 4" xfId="55164"/>
    <cellStyle name="40% - Accent5 10 4 3" xfId="55165"/>
    <cellStyle name="40% - Accent5 10 4 3 2" xfId="55166"/>
    <cellStyle name="40% - Accent5 10 4 4" xfId="55167"/>
    <cellStyle name="40% - Accent5 10 4 4 2" xfId="55168"/>
    <cellStyle name="40% - Accent5 10 4 5" xfId="55169"/>
    <cellStyle name="40% - Accent5 10 5" xfId="55170"/>
    <cellStyle name="40% - Accent5 10 5 2" xfId="55171"/>
    <cellStyle name="40% - Accent5 10 5 2 2" xfId="55172"/>
    <cellStyle name="40% - Accent5 10 5 3" xfId="55173"/>
    <cellStyle name="40% - Accent5 10 5 3 2" xfId="55174"/>
    <cellStyle name="40% - Accent5 10 5 4" xfId="55175"/>
    <cellStyle name="40% - Accent5 10 6" xfId="55176"/>
    <cellStyle name="40% - Accent5 10 6 2" xfId="55177"/>
    <cellStyle name="40% - Accent5 10 7" xfId="55178"/>
    <cellStyle name="40% - Accent5 10 7 2" xfId="55179"/>
    <cellStyle name="40% - Accent5 10 8" xfId="55180"/>
    <cellStyle name="40% - Accent5 10 8 2" xfId="55181"/>
    <cellStyle name="40% - Accent5 10 9" xfId="55182"/>
    <cellStyle name="40% - Accent5 11" xfId="559"/>
    <cellStyle name="40% - Accent5 11 10" xfId="55183"/>
    <cellStyle name="40% - Accent5 11 2" xfId="55184"/>
    <cellStyle name="40% - Accent5 11 2 2" xfId="55185"/>
    <cellStyle name="40% - Accent5 11 2 2 2" xfId="55186"/>
    <cellStyle name="40% - Accent5 11 2 2 2 2" xfId="55187"/>
    <cellStyle name="40% - Accent5 11 2 2 2 2 2" xfId="55188"/>
    <cellStyle name="40% - Accent5 11 2 2 2 2 2 2" xfId="55189"/>
    <cellStyle name="40% - Accent5 11 2 2 2 2 3" xfId="55190"/>
    <cellStyle name="40% - Accent5 11 2 2 2 2 3 2" xfId="55191"/>
    <cellStyle name="40% - Accent5 11 2 2 2 2 4" xfId="55192"/>
    <cellStyle name="40% - Accent5 11 2 2 2 3" xfId="55193"/>
    <cellStyle name="40% - Accent5 11 2 2 2 3 2" xfId="55194"/>
    <cellStyle name="40% - Accent5 11 2 2 2 4" xfId="55195"/>
    <cellStyle name="40% - Accent5 11 2 2 2 4 2" xfId="55196"/>
    <cellStyle name="40% - Accent5 11 2 2 2 5" xfId="55197"/>
    <cellStyle name="40% - Accent5 11 2 2 3" xfId="55198"/>
    <cellStyle name="40% - Accent5 11 2 2 3 2" xfId="55199"/>
    <cellStyle name="40% - Accent5 11 2 2 3 2 2" xfId="55200"/>
    <cellStyle name="40% - Accent5 11 2 2 3 3" xfId="55201"/>
    <cellStyle name="40% - Accent5 11 2 2 3 3 2" xfId="55202"/>
    <cellStyle name="40% - Accent5 11 2 2 3 4" xfId="55203"/>
    <cellStyle name="40% - Accent5 11 2 2 4" xfId="55204"/>
    <cellStyle name="40% - Accent5 11 2 2 4 2" xfId="55205"/>
    <cellStyle name="40% - Accent5 11 2 2 5" xfId="55206"/>
    <cellStyle name="40% - Accent5 11 2 2 5 2" xfId="55207"/>
    <cellStyle name="40% - Accent5 11 2 2 6" xfId="55208"/>
    <cellStyle name="40% - Accent5 11 2 3" xfId="55209"/>
    <cellStyle name="40% - Accent5 11 2 3 2" xfId="55210"/>
    <cellStyle name="40% - Accent5 11 2 3 2 2" xfId="55211"/>
    <cellStyle name="40% - Accent5 11 2 3 2 2 2" xfId="55212"/>
    <cellStyle name="40% - Accent5 11 2 3 2 3" xfId="55213"/>
    <cellStyle name="40% - Accent5 11 2 3 2 3 2" xfId="55214"/>
    <cellStyle name="40% - Accent5 11 2 3 2 4" xfId="55215"/>
    <cellStyle name="40% - Accent5 11 2 3 3" xfId="55216"/>
    <cellStyle name="40% - Accent5 11 2 3 3 2" xfId="55217"/>
    <cellStyle name="40% - Accent5 11 2 3 4" xfId="55218"/>
    <cellStyle name="40% - Accent5 11 2 3 4 2" xfId="55219"/>
    <cellStyle name="40% - Accent5 11 2 3 5" xfId="55220"/>
    <cellStyle name="40% - Accent5 11 2 4" xfId="55221"/>
    <cellStyle name="40% - Accent5 11 2 4 2" xfId="55222"/>
    <cellStyle name="40% - Accent5 11 2 4 2 2" xfId="55223"/>
    <cellStyle name="40% - Accent5 11 2 4 3" xfId="55224"/>
    <cellStyle name="40% - Accent5 11 2 4 3 2" xfId="55225"/>
    <cellStyle name="40% - Accent5 11 2 4 4" xfId="55226"/>
    <cellStyle name="40% - Accent5 11 2 5" xfId="55227"/>
    <cellStyle name="40% - Accent5 11 2 5 2" xfId="55228"/>
    <cellStyle name="40% - Accent5 11 2 6" xfId="55229"/>
    <cellStyle name="40% - Accent5 11 2 6 2" xfId="55230"/>
    <cellStyle name="40% - Accent5 11 2 7" xfId="55231"/>
    <cellStyle name="40% - Accent5 11 3" xfId="55232"/>
    <cellStyle name="40% - Accent5 11 3 2" xfId="55233"/>
    <cellStyle name="40% - Accent5 11 3 2 2" xfId="55234"/>
    <cellStyle name="40% - Accent5 11 3 2 2 2" xfId="55235"/>
    <cellStyle name="40% - Accent5 11 3 2 2 2 2" xfId="55236"/>
    <cellStyle name="40% - Accent5 11 3 2 2 3" xfId="55237"/>
    <cellStyle name="40% - Accent5 11 3 2 2 3 2" xfId="55238"/>
    <cellStyle name="40% - Accent5 11 3 2 2 4" xfId="55239"/>
    <cellStyle name="40% - Accent5 11 3 2 3" xfId="55240"/>
    <cellStyle name="40% - Accent5 11 3 2 3 2" xfId="55241"/>
    <cellStyle name="40% - Accent5 11 3 2 4" xfId="55242"/>
    <cellStyle name="40% - Accent5 11 3 2 4 2" xfId="55243"/>
    <cellStyle name="40% - Accent5 11 3 2 5" xfId="55244"/>
    <cellStyle name="40% - Accent5 11 3 3" xfId="55245"/>
    <cellStyle name="40% - Accent5 11 3 3 2" xfId="55246"/>
    <cellStyle name="40% - Accent5 11 3 3 2 2" xfId="55247"/>
    <cellStyle name="40% - Accent5 11 3 3 3" xfId="55248"/>
    <cellStyle name="40% - Accent5 11 3 3 3 2" xfId="55249"/>
    <cellStyle name="40% - Accent5 11 3 3 4" xfId="55250"/>
    <cellStyle name="40% - Accent5 11 3 4" xfId="55251"/>
    <cellStyle name="40% - Accent5 11 3 4 2" xfId="55252"/>
    <cellStyle name="40% - Accent5 11 3 5" xfId="55253"/>
    <cellStyle name="40% - Accent5 11 3 5 2" xfId="55254"/>
    <cellStyle name="40% - Accent5 11 3 6" xfId="55255"/>
    <cellStyle name="40% - Accent5 11 4" xfId="55256"/>
    <cellStyle name="40% - Accent5 11 4 2" xfId="55257"/>
    <cellStyle name="40% - Accent5 11 4 2 2" xfId="55258"/>
    <cellStyle name="40% - Accent5 11 4 2 2 2" xfId="55259"/>
    <cellStyle name="40% - Accent5 11 4 2 3" xfId="55260"/>
    <cellStyle name="40% - Accent5 11 4 2 3 2" xfId="55261"/>
    <cellStyle name="40% - Accent5 11 4 2 4" xfId="55262"/>
    <cellStyle name="40% - Accent5 11 4 3" xfId="55263"/>
    <cellStyle name="40% - Accent5 11 4 3 2" xfId="55264"/>
    <cellStyle name="40% - Accent5 11 4 4" xfId="55265"/>
    <cellStyle name="40% - Accent5 11 4 4 2" xfId="55266"/>
    <cellStyle name="40% - Accent5 11 4 5" xfId="55267"/>
    <cellStyle name="40% - Accent5 11 5" xfId="55268"/>
    <cellStyle name="40% - Accent5 11 5 2" xfId="55269"/>
    <cellStyle name="40% - Accent5 11 5 2 2" xfId="55270"/>
    <cellStyle name="40% - Accent5 11 5 3" xfId="55271"/>
    <cellStyle name="40% - Accent5 11 5 3 2" xfId="55272"/>
    <cellStyle name="40% - Accent5 11 5 4" xfId="55273"/>
    <cellStyle name="40% - Accent5 11 6" xfId="55274"/>
    <cellStyle name="40% - Accent5 11 6 2" xfId="55275"/>
    <cellStyle name="40% - Accent5 11 7" xfId="55276"/>
    <cellStyle name="40% - Accent5 11 7 2" xfId="55277"/>
    <cellStyle name="40% - Accent5 11 8" xfId="55278"/>
    <cellStyle name="40% - Accent5 11 8 2" xfId="55279"/>
    <cellStyle name="40% - Accent5 11 9" xfId="55280"/>
    <cellStyle name="40% - Accent5 12" xfId="560"/>
    <cellStyle name="40% - Accent5 12 2" xfId="55282"/>
    <cellStyle name="40% - Accent5 12 2 2" xfId="55283"/>
    <cellStyle name="40% - Accent5 12 2 2 2" xfId="55284"/>
    <cellStyle name="40% - Accent5 12 2 2 2 2" xfId="55285"/>
    <cellStyle name="40% - Accent5 12 2 2 2 2 2" xfId="55286"/>
    <cellStyle name="40% - Accent5 12 2 2 2 3" xfId="55287"/>
    <cellStyle name="40% - Accent5 12 2 2 2 3 2" xfId="55288"/>
    <cellStyle name="40% - Accent5 12 2 2 2 4" xfId="55289"/>
    <cellStyle name="40% - Accent5 12 2 2 3" xfId="55290"/>
    <cellStyle name="40% - Accent5 12 2 2 3 2" xfId="55291"/>
    <cellStyle name="40% - Accent5 12 2 2 4" xfId="55292"/>
    <cellStyle name="40% - Accent5 12 2 2 4 2" xfId="55293"/>
    <cellStyle name="40% - Accent5 12 2 2 5" xfId="55294"/>
    <cellStyle name="40% - Accent5 12 2 3" xfId="55295"/>
    <cellStyle name="40% - Accent5 12 2 3 2" xfId="55296"/>
    <cellStyle name="40% - Accent5 12 2 3 2 2" xfId="55297"/>
    <cellStyle name="40% - Accent5 12 2 3 3" xfId="55298"/>
    <cellStyle name="40% - Accent5 12 2 3 3 2" xfId="55299"/>
    <cellStyle name="40% - Accent5 12 2 3 4" xfId="55300"/>
    <cellStyle name="40% - Accent5 12 2 4" xfId="55301"/>
    <cellStyle name="40% - Accent5 12 2 4 2" xfId="55302"/>
    <cellStyle name="40% - Accent5 12 2 5" xfId="55303"/>
    <cellStyle name="40% - Accent5 12 2 5 2" xfId="55304"/>
    <cellStyle name="40% - Accent5 12 2 6" xfId="55305"/>
    <cellStyle name="40% - Accent5 12 3" xfId="55306"/>
    <cellStyle name="40% - Accent5 12 3 2" xfId="55307"/>
    <cellStyle name="40% - Accent5 12 3 2 2" xfId="55308"/>
    <cellStyle name="40% - Accent5 12 3 2 2 2" xfId="55309"/>
    <cellStyle name="40% - Accent5 12 3 2 3" xfId="55310"/>
    <cellStyle name="40% - Accent5 12 3 2 3 2" xfId="55311"/>
    <cellStyle name="40% - Accent5 12 3 2 4" xfId="55312"/>
    <cellStyle name="40% - Accent5 12 3 3" xfId="55313"/>
    <cellStyle name="40% - Accent5 12 3 3 2" xfId="55314"/>
    <cellStyle name="40% - Accent5 12 3 4" xfId="55315"/>
    <cellStyle name="40% - Accent5 12 3 4 2" xfId="55316"/>
    <cellStyle name="40% - Accent5 12 3 5" xfId="55317"/>
    <cellStyle name="40% - Accent5 12 4" xfId="55318"/>
    <cellStyle name="40% - Accent5 12 4 2" xfId="55319"/>
    <cellStyle name="40% - Accent5 12 4 2 2" xfId="55320"/>
    <cellStyle name="40% - Accent5 12 4 3" xfId="55321"/>
    <cellStyle name="40% - Accent5 12 4 3 2" xfId="55322"/>
    <cellStyle name="40% - Accent5 12 4 4" xfId="55323"/>
    <cellStyle name="40% - Accent5 12 5" xfId="55324"/>
    <cellStyle name="40% - Accent5 12 5 2" xfId="55325"/>
    <cellStyle name="40% - Accent5 12 6" xfId="55326"/>
    <cellStyle name="40% - Accent5 12 6 2" xfId="55327"/>
    <cellStyle name="40% - Accent5 12 7" xfId="55328"/>
    <cellStyle name="40% - Accent5 12 8" xfId="55281"/>
    <cellStyle name="40% - Accent5 13" xfId="561"/>
    <cellStyle name="40% - Accent5 13 2" xfId="55330"/>
    <cellStyle name="40% - Accent5 13 2 2" xfId="55331"/>
    <cellStyle name="40% - Accent5 13 2 2 2" xfId="55332"/>
    <cellStyle name="40% - Accent5 13 2 2 2 2" xfId="55333"/>
    <cellStyle name="40% - Accent5 13 2 2 3" xfId="55334"/>
    <cellStyle name="40% - Accent5 13 2 2 3 2" xfId="55335"/>
    <cellStyle name="40% - Accent5 13 2 2 4" xfId="55336"/>
    <cellStyle name="40% - Accent5 13 2 3" xfId="55337"/>
    <cellStyle name="40% - Accent5 13 2 3 2" xfId="55338"/>
    <cellStyle name="40% - Accent5 13 2 4" xfId="55339"/>
    <cellStyle name="40% - Accent5 13 2 4 2" xfId="55340"/>
    <cellStyle name="40% - Accent5 13 2 5" xfId="55341"/>
    <cellStyle name="40% - Accent5 13 3" xfId="55342"/>
    <cellStyle name="40% - Accent5 13 3 2" xfId="55343"/>
    <cellStyle name="40% - Accent5 13 3 2 2" xfId="55344"/>
    <cellStyle name="40% - Accent5 13 3 3" xfId="55345"/>
    <cellStyle name="40% - Accent5 13 3 3 2" xfId="55346"/>
    <cellStyle name="40% - Accent5 13 3 4" xfId="55347"/>
    <cellStyle name="40% - Accent5 13 4" xfId="55348"/>
    <cellStyle name="40% - Accent5 13 4 2" xfId="55349"/>
    <cellStyle name="40% - Accent5 13 5" xfId="55350"/>
    <cellStyle name="40% - Accent5 13 5 2" xfId="55351"/>
    <cellStyle name="40% - Accent5 13 6" xfId="55352"/>
    <cellStyle name="40% - Accent5 13 7" xfId="55329"/>
    <cellStyle name="40% - Accent5 14" xfId="562"/>
    <cellStyle name="40% - Accent5 14 2" xfId="55354"/>
    <cellStyle name="40% - Accent5 14 2 2" xfId="55355"/>
    <cellStyle name="40% - Accent5 14 2 2 2" xfId="55356"/>
    <cellStyle name="40% - Accent5 14 2 3" xfId="55357"/>
    <cellStyle name="40% - Accent5 14 2 3 2" xfId="55358"/>
    <cellStyle name="40% - Accent5 14 2 4" xfId="55359"/>
    <cellStyle name="40% - Accent5 14 3" xfId="55360"/>
    <cellStyle name="40% - Accent5 14 3 2" xfId="55361"/>
    <cellStyle name="40% - Accent5 14 4" xfId="55362"/>
    <cellStyle name="40% - Accent5 14 4 2" xfId="55363"/>
    <cellStyle name="40% - Accent5 14 5" xfId="55364"/>
    <cellStyle name="40% - Accent5 14 6" xfId="55353"/>
    <cellStyle name="40% - Accent5 15" xfId="563"/>
    <cellStyle name="40% - Accent5 15 2" xfId="55366"/>
    <cellStyle name="40% - Accent5 15 2 2" xfId="55367"/>
    <cellStyle name="40% - Accent5 15 3" xfId="55368"/>
    <cellStyle name="40% - Accent5 15 3 2" xfId="55369"/>
    <cellStyle name="40% - Accent5 15 4" xfId="55370"/>
    <cellStyle name="40% - Accent5 15 5" xfId="55365"/>
    <cellStyle name="40% - Accent5 16" xfId="564"/>
    <cellStyle name="40% - Accent5 16 10" xfId="18453"/>
    <cellStyle name="40% - Accent5 16 10 2" xfId="40032"/>
    <cellStyle name="40% - Accent5 16 11" xfId="21236"/>
    <cellStyle name="40% - Accent5 16 11 2" xfId="42815"/>
    <cellStyle name="40% - Accent5 16 12" xfId="24091"/>
    <cellStyle name="40% - Accent5 16 12 2" xfId="45666"/>
    <cellStyle name="40% - Accent5 16 13" xfId="10064"/>
    <cellStyle name="40% - Accent5 16 13 2" xfId="31704"/>
    <cellStyle name="40% - Accent5 16 14" xfId="5293"/>
    <cellStyle name="40% - Accent5 16 15" xfId="26993"/>
    <cellStyle name="40% - Accent5 16 16" xfId="55371"/>
    <cellStyle name="40% - Accent5 16 2" xfId="565"/>
    <cellStyle name="40% - Accent5 16 2 10" xfId="27217"/>
    <cellStyle name="40% - Accent5 16 2 11" xfId="55372"/>
    <cellStyle name="40% - Accent5 16 2 2" xfId="2843"/>
    <cellStyle name="40% - Accent5 16 2 2 2" xfId="4476"/>
    <cellStyle name="40% - Accent5 16 2 2 2 2" xfId="14589"/>
    <cellStyle name="40% - Accent5 16 2 2 2 2 2" xfId="36201"/>
    <cellStyle name="40% - Accent5 16 2 2 2 3" xfId="9025"/>
    <cellStyle name="40% - Accent5 16 2 2 2 4" xfId="30667"/>
    <cellStyle name="40% - Accent5 16 2 2 3" xfId="17036"/>
    <cellStyle name="40% - Accent5 16 2 2 3 2" xfId="38629"/>
    <cellStyle name="40% - Accent5 16 2 2 4" xfId="19833"/>
    <cellStyle name="40% - Accent5 16 2 2 4 2" xfId="41412"/>
    <cellStyle name="40% - Accent5 16 2 2 5" xfId="22618"/>
    <cellStyle name="40% - Accent5 16 2 2 5 2" xfId="44195"/>
    <cellStyle name="40% - Accent5 16 2 2 6" xfId="25471"/>
    <cellStyle name="40% - Accent5 16 2 2 6 2" xfId="47046"/>
    <cellStyle name="40% - Accent5 16 2 2 7" xfId="11818"/>
    <cellStyle name="40% - Accent5 16 2 2 7 2" xfId="33441"/>
    <cellStyle name="40% - Accent5 16 2 2 8" xfId="6604"/>
    <cellStyle name="40% - Accent5 16 2 2 9" xfId="28252"/>
    <cellStyle name="40% - Accent5 16 2 3" xfId="7990"/>
    <cellStyle name="40% - Accent5 16 2 3 2" xfId="13554"/>
    <cellStyle name="40% - Accent5 16 2 3 2 2" xfId="35166"/>
    <cellStyle name="40% - Accent5 16 2 3 3" xfId="29632"/>
    <cellStyle name="40% - Accent5 16 2 4" xfId="16001"/>
    <cellStyle name="40% - Accent5 16 2 4 2" xfId="37594"/>
    <cellStyle name="40% - Accent5 16 2 5" xfId="18798"/>
    <cellStyle name="40% - Accent5 16 2 5 2" xfId="40377"/>
    <cellStyle name="40% - Accent5 16 2 6" xfId="21581"/>
    <cellStyle name="40% - Accent5 16 2 6 2" xfId="43160"/>
    <cellStyle name="40% - Accent5 16 2 7" xfId="24436"/>
    <cellStyle name="40% - Accent5 16 2 7 2" xfId="46011"/>
    <cellStyle name="40% - Accent5 16 2 8" xfId="10783"/>
    <cellStyle name="40% - Accent5 16 2 8 2" xfId="32406"/>
    <cellStyle name="40% - Accent5 16 2 9" xfId="5520"/>
    <cellStyle name="40% - Accent5 16 3" xfId="3221"/>
    <cellStyle name="40% - Accent5 16 3 10" xfId="27562"/>
    <cellStyle name="40% - Accent5 16 3 2" xfId="4821"/>
    <cellStyle name="40% - Accent5 16 3 2 2" xfId="9370"/>
    <cellStyle name="40% - Accent5 16 3 2 2 2" xfId="14934"/>
    <cellStyle name="40% - Accent5 16 3 2 2 2 2" xfId="36546"/>
    <cellStyle name="40% - Accent5 16 3 2 2 3" xfId="31012"/>
    <cellStyle name="40% - Accent5 16 3 2 3" xfId="17381"/>
    <cellStyle name="40% - Accent5 16 3 2 3 2" xfId="38974"/>
    <cellStyle name="40% - Accent5 16 3 2 4" xfId="20178"/>
    <cellStyle name="40% - Accent5 16 3 2 4 2" xfId="41757"/>
    <cellStyle name="40% - Accent5 16 3 2 5" xfId="22963"/>
    <cellStyle name="40% - Accent5 16 3 2 5 2" xfId="44540"/>
    <cellStyle name="40% - Accent5 16 3 2 6" xfId="25816"/>
    <cellStyle name="40% - Accent5 16 3 2 6 2" xfId="47391"/>
    <cellStyle name="40% - Accent5 16 3 2 7" xfId="12163"/>
    <cellStyle name="40% - Accent5 16 3 2 7 2" xfId="33786"/>
    <cellStyle name="40% - Accent5 16 3 2 8" xfId="6951"/>
    <cellStyle name="40% - Accent5 16 3 2 9" xfId="28597"/>
    <cellStyle name="40% - Accent5 16 3 3" xfId="8335"/>
    <cellStyle name="40% - Accent5 16 3 3 2" xfId="13899"/>
    <cellStyle name="40% - Accent5 16 3 3 2 2" xfId="35511"/>
    <cellStyle name="40% - Accent5 16 3 3 3" xfId="29977"/>
    <cellStyle name="40% - Accent5 16 3 4" xfId="16346"/>
    <cellStyle name="40% - Accent5 16 3 4 2" xfId="37939"/>
    <cellStyle name="40% - Accent5 16 3 5" xfId="19143"/>
    <cellStyle name="40% - Accent5 16 3 5 2" xfId="40722"/>
    <cellStyle name="40% - Accent5 16 3 6" xfId="21928"/>
    <cellStyle name="40% - Accent5 16 3 6 2" xfId="43505"/>
    <cellStyle name="40% - Accent5 16 3 7" xfId="24781"/>
    <cellStyle name="40% - Accent5 16 3 7 2" xfId="46356"/>
    <cellStyle name="40% - Accent5 16 3 8" xfId="11128"/>
    <cellStyle name="40% - Accent5 16 3 8 2" xfId="32751"/>
    <cellStyle name="40% - Accent5 16 3 9" xfId="5865"/>
    <cellStyle name="40% - Accent5 16 4" xfId="2521"/>
    <cellStyle name="40% - Accent5 16 4 2" xfId="4254"/>
    <cellStyle name="40% - Accent5 16 4 2 2" xfId="14367"/>
    <cellStyle name="40% - Accent5 16 4 2 2 2" xfId="35979"/>
    <cellStyle name="40% - Accent5 16 4 2 3" xfId="8803"/>
    <cellStyle name="40% - Accent5 16 4 2 4" xfId="30445"/>
    <cellStyle name="40% - Accent5 16 4 3" xfId="16814"/>
    <cellStyle name="40% - Accent5 16 4 3 2" xfId="38407"/>
    <cellStyle name="40% - Accent5 16 4 4" xfId="19611"/>
    <cellStyle name="40% - Accent5 16 4 4 2" xfId="41190"/>
    <cellStyle name="40% - Accent5 16 4 5" xfId="22396"/>
    <cellStyle name="40% - Accent5 16 4 5 2" xfId="43973"/>
    <cellStyle name="40% - Accent5 16 4 6" xfId="25249"/>
    <cellStyle name="40% - Accent5 16 4 6 2" xfId="46824"/>
    <cellStyle name="40% - Accent5 16 4 7" xfId="11596"/>
    <cellStyle name="40% - Accent5 16 4 7 2" xfId="33219"/>
    <cellStyle name="40% - Accent5 16 4 8" xfId="6333"/>
    <cellStyle name="40% - Accent5 16 4 9" xfId="28030"/>
    <cellStyle name="40% - Accent5 16 5" xfId="3713"/>
    <cellStyle name="40% - Accent5 16 5 2" xfId="9717"/>
    <cellStyle name="40% - Accent5 16 5 2 2" xfId="15279"/>
    <cellStyle name="40% - Accent5 16 5 2 2 2" xfId="36891"/>
    <cellStyle name="40% - Accent5 16 5 2 3" xfId="31357"/>
    <cellStyle name="40% - Accent5 16 5 3" xfId="17726"/>
    <cellStyle name="40% - Accent5 16 5 3 2" xfId="39319"/>
    <cellStyle name="40% - Accent5 16 5 4" xfId="20523"/>
    <cellStyle name="40% - Accent5 16 5 4 2" xfId="42102"/>
    <cellStyle name="40% - Accent5 16 5 5" xfId="23308"/>
    <cellStyle name="40% - Accent5 16 5 5 2" xfId="44885"/>
    <cellStyle name="40% - Accent5 16 5 6" xfId="26161"/>
    <cellStyle name="40% - Accent5 16 5 6 2" xfId="47736"/>
    <cellStyle name="40% - Accent5 16 5 7" xfId="12508"/>
    <cellStyle name="40% - Accent5 16 5 7 2" xfId="34131"/>
    <cellStyle name="40% - Accent5 16 5 8" xfId="7299"/>
    <cellStyle name="40% - Accent5 16 5 9" xfId="28942"/>
    <cellStyle name="40% - Accent5 16 6" xfId="7768"/>
    <cellStyle name="40% - Accent5 16 6 2" xfId="18071"/>
    <cellStyle name="40% - Accent5 16 6 2 2" xfId="39664"/>
    <cellStyle name="40% - Accent5 16 6 3" xfId="20868"/>
    <cellStyle name="40% - Accent5 16 6 3 2" xfId="42447"/>
    <cellStyle name="40% - Accent5 16 6 4" xfId="23653"/>
    <cellStyle name="40% - Accent5 16 6 4 2" xfId="45230"/>
    <cellStyle name="40% - Accent5 16 6 5" xfId="26506"/>
    <cellStyle name="40% - Accent5 16 6 5 2" xfId="48081"/>
    <cellStyle name="40% - Accent5 16 6 6" xfId="12863"/>
    <cellStyle name="40% - Accent5 16 6 6 2" xfId="34476"/>
    <cellStyle name="40% - Accent5 16 6 7" xfId="29410"/>
    <cellStyle name="40% - Accent5 16 7" xfId="10436"/>
    <cellStyle name="40% - Accent5 16 7 2" xfId="32061"/>
    <cellStyle name="40% - Accent5 16 8" xfId="13332"/>
    <cellStyle name="40% - Accent5 16 8 2" xfId="34944"/>
    <cellStyle name="40% - Accent5 16 9" xfId="15655"/>
    <cellStyle name="40% - Accent5 16 9 2" xfId="37249"/>
    <cellStyle name="40% - Accent5 17" xfId="566"/>
    <cellStyle name="40% - Accent5 17 10" xfId="18434"/>
    <cellStyle name="40% - Accent5 17 10 2" xfId="40013"/>
    <cellStyle name="40% - Accent5 17 11" xfId="21217"/>
    <cellStyle name="40% - Accent5 17 11 2" xfId="42796"/>
    <cellStyle name="40% - Accent5 17 12" xfId="24072"/>
    <cellStyle name="40% - Accent5 17 12 2" xfId="45647"/>
    <cellStyle name="40% - Accent5 17 13" xfId="10045"/>
    <cellStyle name="40% - Accent5 17 13 2" xfId="31685"/>
    <cellStyle name="40% - Accent5 17 14" xfId="5294"/>
    <cellStyle name="40% - Accent5 17 15" xfId="26994"/>
    <cellStyle name="40% - Accent5 17 16" xfId="55373"/>
    <cellStyle name="40% - Accent5 17 2" xfId="2824"/>
    <cellStyle name="40% - Accent5 17 2 10" xfId="27198"/>
    <cellStyle name="40% - Accent5 17 2 11" xfId="55374"/>
    <cellStyle name="40% - Accent5 17 2 2" xfId="4457"/>
    <cellStyle name="40% - Accent5 17 2 2 2" xfId="9006"/>
    <cellStyle name="40% - Accent5 17 2 2 2 2" xfId="14570"/>
    <cellStyle name="40% - Accent5 17 2 2 2 2 2" xfId="36182"/>
    <cellStyle name="40% - Accent5 17 2 2 2 3" xfId="30648"/>
    <cellStyle name="40% - Accent5 17 2 2 3" xfId="17017"/>
    <cellStyle name="40% - Accent5 17 2 2 3 2" xfId="38610"/>
    <cellStyle name="40% - Accent5 17 2 2 4" xfId="19814"/>
    <cellStyle name="40% - Accent5 17 2 2 4 2" xfId="41393"/>
    <cellStyle name="40% - Accent5 17 2 2 5" xfId="22599"/>
    <cellStyle name="40% - Accent5 17 2 2 5 2" xfId="44176"/>
    <cellStyle name="40% - Accent5 17 2 2 6" xfId="25452"/>
    <cellStyle name="40% - Accent5 17 2 2 6 2" xfId="47027"/>
    <cellStyle name="40% - Accent5 17 2 2 7" xfId="11799"/>
    <cellStyle name="40% - Accent5 17 2 2 7 2" xfId="33422"/>
    <cellStyle name="40% - Accent5 17 2 2 8" xfId="6585"/>
    <cellStyle name="40% - Accent5 17 2 2 9" xfId="28233"/>
    <cellStyle name="40% - Accent5 17 2 3" xfId="7971"/>
    <cellStyle name="40% - Accent5 17 2 3 2" xfId="13535"/>
    <cellStyle name="40% - Accent5 17 2 3 2 2" xfId="35147"/>
    <cellStyle name="40% - Accent5 17 2 3 3" xfId="29613"/>
    <cellStyle name="40% - Accent5 17 2 4" xfId="15982"/>
    <cellStyle name="40% - Accent5 17 2 4 2" xfId="37575"/>
    <cellStyle name="40% - Accent5 17 2 5" xfId="18779"/>
    <cellStyle name="40% - Accent5 17 2 5 2" xfId="40358"/>
    <cellStyle name="40% - Accent5 17 2 6" xfId="21562"/>
    <cellStyle name="40% - Accent5 17 2 6 2" xfId="43141"/>
    <cellStyle name="40% - Accent5 17 2 7" xfId="24417"/>
    <cellStyle name="40% - Accent5 17 2 7 2" xfId="45992"/>
    <cellStyle name="40% - Accent5 17 2 8" xfId="10764"/>
    <cellStyle name="40% - Accent5 17 2 8 2" xfId="32387"/>
    <cellStyle name="40% - Accent5 17 2 9" xfId="5501"/>
    <cellStyle name="40% - Accent5 17 3" xfId="3202"/>
    <cellStyle name="40% - Accent5 17 3 10" xfId="27543"/>
    <cellStyle name="40% - Accent5 17 3 2" xfId="4802"/>
    <cellStyle name="40% - Accent5 17 3 2 2" xfId="9351"/>
    <cellStyle name="40% - Accent5 17 3 2 2 2" xfId="14915"/>
    <cellStyle name="40% - Accent5 17 3 2 2 2 2" xfId="36527"/>
    <cellStyle name="40% - Accent5 17 3 2 2 3" xfId="30993"/>
    <cellStyle name="40% - Accent5 17 3 2 3" xfId="17362"/>
    <cellStyle name="40% - Accent5 17 3 2 3 2" xfId="38955"/>
    <cellStyle name="40% - Accent5 17 3 2 4" xfId="20159"/>
    <cellStyle name="40% - Accent5 17 3 2 4 2" xfId="41738"/>
    <cellStyle name="40% - Accent5 17 3 2 5" xfId="22944"/>
    <cellStyle name="40% - Accent5 17 3 2 5 2" xfId="44521"/>
    <cellStyle name="40% - Accent5 17 3 2 6" xfId="25797"/>
    <cellStyle name="40% - Accent5 17 3 2 6 2" xfId="47372"/>
    <cellStyle name="40% - Accent5 17 3 2 7" xfId="12144"/>
    <cellStyle name="40% - Accent5 17 3 2 7 2" xfId="33767"/>
    <cellStyle name="40% - Accent5 17 3 2 8" xfId="6932"/>
    <cellStyle name="40% - Accent5 17 3 2 9" xfId="28578"/>
    <cellStyle name="40% - Accent5 17 3 3" xfId="8316"/>
    <cellStyle name="40% - Accent5 17 3 3 2" xfId="13880"/>
    <cellStyle name="40% - Accent5 17 3 3 2 2" xfId="35492"/>
    <cellStyle name="40% - Accent5 17 3 3 3" xfId="29958"/>
    <cellStyle name="40% - Accent5 17 3 4" xfId="16327"/>
    <cellStyle name="40% - Accent5 17 3 4 2" xfId="37920"/>
    <cellStyle name="40% - Accent5 17 3 5" xfId="19124"/>
    <cellStyle name="40% - Accent5 17 3 5 2" xfId="40703"/>
    <cellStyle name="40% - Accent5 17 3 6" xfId="21909"/>
    <cellStyle name="40% - Accent5 17 3 6 2" xfId="43486"/>
    <cellStyle name="40% - Accent5 17 3 7" xfId="24762"/>
    <cellStyle name="40% - Accent5 17 3 7 2" xfId="46337"/>
    <cellStyle name="40% - Accent5 17 3 8" xfId="11109"/>
    <cellStyle name="40% - Accent5 17 3 8 2" xfId="32732"/>
    <cellStyle name="40% - Accent5 17 3 9" xfId="5846"/>
    <cellStyle name="40% - Accent5 17 4" xfId="2522"/>
    <cellStyle name="40% - Accent5 17 4 2" xfId="4255"/>
    <cellStyle name="40% - Accent5 17 4 2 2" xfId="14368"/>
    <cellStyle name="40% - Accent5 17 4 2 2 2" xfId="35980"/>
    <cellStyle name="40% - Accent5 17 4 2 3" xfId="8804"/>
    <cellStyle name="40% - Accent5 17 4 2 4" xfId="30446"/>
    <cellStyle name="40% - Accent5 17 4 3" xfId="16815"/>
    <cellStyle name="40% - Accent5 17 4 3 2" xfId="38408"/>
    <cellStyle name="40% - Accent5 17 4 4" xfId="19612"/>
    <cellStyle name="40% - Accent5 17 4 4 2" xfId="41191"/>
    <cellStyle name="40% - Accent5 17 4 5" xfId="22397"/>
    <cellStyle name="40% - Accent5 17 4 5 2" xfId="43974"/>
    <cellStyle name="40% - Accent5 17 4 6" xfId="25250"/>
    <cellStyle name="40% - Accent5 17 4 6 2" xfId="46825"/>
    <cellStyle name="40% - Accent5 17 4 7" xfId="11597"/>
    <cellStyle name="40% - Accent5 17 4 7 2" xfId="33220"/>
    <cellStyle name="40% - Accent5 17 4 8" xfId="6334"/>
    <cellStyle name="40% - Accent5 17 4 9" xfId="28031"/>
    <cellStyle name="40% - Accent5 17 5" xfId="3714"/>
    <cellStyle name="40% - Accent5 17 5 2" xfId="9698"/>
    <cellStyle name="40% - Accent5 17 5 2 2" xfId="15260"/>
    <cellStyle name="40% - Accent5 17 5 2 2 2" xfId="36872"/>
    <cellStyle name="40% - Accent5 17 5 2 3" xfId="31338"/>
    <cellStyle name="40% - Accent5 17 5 3" xfId="17707"/>
    <cellStyle name="40% - Accent5 17 5 3 2" xfId="39300"/>
    <cellStyle name="40% - Accent5 17 5 4" xfId="20504"/>
    <cellStyle name="40% - Accent5 17 5 4 2" xfId="42083"/>
    <cellStyle name="40% - Accent5 17 5 5" xfId="23289"/>
    <cellStyle name="40% - Accent5 17 5 5 2" xfId="44866"/>
    <cellStyle name="40% - Accent5 17 5 6" xfId="26142"/>
    <cellStyle name="40% - Accent5 17 5 6 2" xfId="47717"/>
    <cellStyle name="40% - Accent5 17 5 7" xfId="12489"/>
    <cellStyle name="40% - Accent5 17 5 7 2" xfId="34112"/>
    <cellStyle name="40% - Accent5 17 5 8" xfId="7280"/>
    <cellStyle name="40% - Accent5 17 5 9" xfId="28923"/>
    <cellStyle name="40% - Accent5 17 6" xfId="7769"/>
    <cellStyle name="40% - Accent5 17 6 2" xfId="18052"/>
    <cellStyle name="40% - Accent5 17 6 2 2" xfId="39645"/>
    <cellStyle name="40% - Accent5 17 6 3" xfId="20849"/>
    <cellStyle name="40% - Accent5 17 6 3 2" xfId="42428"/>
    <cellStyle name="40% - Accent5 17 6 4" xfId="23634"/>
    <cellStyle name="40% - Accent5 17 6 4 2" xfId="45211"/>
    <cellStyle name="40% - Accent5 17 6 5" xfId="26487"/>
    <cellStyle name="40% - Accent5 17 6 5 2" xfId="48062"/>
    <cellStyle name="40% - Accent5 17 6 6" xfId="12844"/>
    <cellStyle name="40% - Accent5 17 6 6 2" xfId="34457"/>
    <cellStyle name="40% - Accent5 17 6 7" xfId="29411"/>
    <cellStyle name="40% - Accent5 17 7" xfId="10417"/>
    <cellStyle name="40% - Accent5 17 7 2" xfId="32042"/>
    <cellStyle name="40% - Accent5 17 8" xfId="13333"/>
    <cellStyle name="40% - Accent5 17 8 2" xfId="34945"/>
    <cellStyle name="40% - Accent5 17 9" xfId="15636"/>
    <cellStyle name="40% - Accent5 17 9 2" xfId="37230"/>
    <cellStyle name="40% - Accent5 18" xfId="567"/>
    <cellStyle name="40% - Accent5 18 10" xfId="26995"/>
    <cellStyle name="40% - Accent5 18 11" xfId="55375"/>
    <cellStyle name="40% - Accent5 18 2" xfId="2523"/>
    <cellStyle name="40% - Accent5 18 2 2" xfId="4256"/>
    <cellStyle name="40% - Accent5 18 2 2 2" xfId="14369"/>
    <cellStyle name="40% - Accent5 18 2 2 2 2" xfId="35981"/>
    <cellStyle name="40% - Accent5 18 2 2 3" xfId="8805"/>
    <cellStyle name="40% - Accent5 18 2 2 4" xfId="30447"/>
    <cellStyle name="40% - Accent5 18 2 3" xfId="16816"/>
    <cellStyle name="40% - Accent5 18 2 3 2" xfId="38409"/>
    <cellStyle name="40% - Accent5 18 2 4" xfId="19613"/>
    <cellStyle name="40% - Accent5 18 2 4 2" xfId="41192"/>
    <cellStyle name="40% - Accent5 18 2 5" xfId="22398"/>
    <cellStyle name="40% - Accent5 18 2 5 2" xfId="43975"/>
    <cellStyle name="40% - Accent5 18 2 6" xfId="25251"/>
    <cellStyle name="40% - Accent5 18 2 6 2" xfId="46826"/>
    <cellStyle name="40% - Accent5 18 2 7" xfId="11598"/>
    <cellStyle name="40% - Accent5 18 2 7 2" xfId="33221"/>
    <cellStyle name="40% - Accent5 18 2 8" xfId="6335"/>
    <cellStyle name="40% - Accent5 18 2 9" xfId="28032"/>
    <cellStyle name="40% - Accent5 18 3" xfId="3715"/>
    <cellStyle name="40% - Accent5 18 3 2" xfId="13334"/>
    <cellStyle name="40% - Accent5 18 3 2 2" xfId="34946"/>
    <cellStyle name="40% - Accent5 18 3 3" xfId="7770"/>
    <cellStyle name="40% - Accent5 18 3 4" xfId="29412"/>
    <cellStyle name="40% - Accent5 18 4" xfId="15517"/>
    <cellStyle name="40% - Accent5 18 4 2" xfId="37111"/>
    <cellStyle name="40% - Accent5 18 5" xfId="18315"/>
    <cellStyle name="40% - Accent5 18 5 2" xfId="39894"/>
    <cellStyle name="40% - Accent5 18 6" xfId="21098"/>
    <cellStyle name="40% - Accent5 18 6 2" xfId="42677"/>
    <cellStyle name="40% - Accent5 18 7" xfId="23953"/>
    <cellStyle name="40% - Accent5 18 7 2" xfId="45528"/>
    <cellStyle name="40% - Accent5 18 8" xfId="10293"/>
    <cellStyle name="40% - Accent5 18 8 2" xfId="31923"/>
    <cellStyle name="40% - Accent5 18 9" xfId="5295"/>
    <cellStyle name="40% - Accent5 19" xfId="2705"/>
    <cellStyle name="40% - Accent5 19 10" xfId="27079"/>
    <cellStyle name="40% - Accent5 19 2" xfId="4338"/>
    <cellStyle name="40% - Accent5 19 2 2" xfId="8887"/>
    <cellStyle name="40% - Accent5 19 2 2 2" xfId="14451"/>
    <cellStyle name="40% - Accent5 19 2 2 2 2" xfId="36063"/>
    <cellStyle name="40% - Accent5 19 2 2 3" xfId="30529"/>
    <cellStyle name="40% - Accent5 19 2 3" xfId="16898"/>
    <cellStyle name="40% - Accent5 19 2 3 2" xfId="38491"/>
    <cellStyle name="40% - Accent5 19 2 4" xfId="19695"/>
    <cellStyle name="40% - Accent5 19 2 4 2" xfId="41274"/>
    <cellStyle name="40% - Accent5 19 2 5" xfId="22480"/>
    <cellStyle name="40% - Accent5 19 2 5 2" xfId="44057"/>
    <cellStyle name="40% - Accent5 19 2 6" xfId="25333"/>
    <cellStyle name="40% - Accent5 19 2 6 2" xfId="46908"/>
    <cellStyle name="40% - Accent5 19 2 7" xfId="11680"/>
    <cellStyle name="40% - Accent5 19 2 7 2" xfId="33303"/>
    <cellStyle name="40% - Accent5 19 2 8" xfId="6466"/>
    <cellStyle name="40% - Accent5 19 2 9" xfId="28114"/>
    <cellStyle name="40% - Accent5 19 3" xfId="7852"/>
    <cellStyle name="40% - Accent5 19 3 2" xfId="13416"/>
    <cellStyle name="40% - Accent5 19 3 2 2" xfId="35028"/>
    <cellStyle name="40% - Accent5 19 3 3" xfId="29494"/>
    <cellStyle name="40% - Accent5 19 4" xfId="15863"/>
    <cellStyle name="40% - Accent5 19 4 2" xfId="37456"/>
    <cellStyle name="40% - Accent5 19 5" xfId="18660"/>
    <cellStyle name="40% - Accent5 19 5 2" xfId="40239"/>
    <cellStyle name="40% - Accent5 19 6" xfId="21443"/>
    <cellStyle name="40% - Accent5 19 6 2" xfId="43022"/>
    <cellStyle name="40% - Accent5 19 7" xfId="24298"/>
    <cellStyle name="40% - Accent5 19 7 2" xfId="45873"/>
    <cellStyle name="40% - Accent5 19 8" xfId="10645"/>
    <cellStyle name="40% - Accent5 19 8 2" xfId="32268"/>
    <cellStyle name="40% - Accent5 19 9" xfId="5382"/>
    <cellStyle name="40% - Accent5 2" xfId="568"/>
    <cellStyle name="40% - Accent5 2 10" xfId="569"/>
    <cellStyle name="40% - Accent5 2 2" xfId="570"/>
    <cellStyle name="40% - Accent5 2 3" xfId="571"/>
    <cellStyle name="40% - Accent5 2 4" xfId="572"/>
    <cellStyle name="40% - Accent5 2 5" xfId="573"/>
    <cellStyle name="40% - Accent5 2 6" xfId="574"/>
    <cellStyle name="40% - Accent5 2 7" xfId="575"/>
    <cellStyle name="40% - Accent5 2 8" xfId="576"/>
    <cellStyle name="40% - Accent5 2 9" xfId="577"/>
    <cellStyle name="40% - Accent5 20" xfId="3054"/>
    <cellStyle name="40% - Accent5 20 10" xfId="27424"/>
    <cellStyle name="40% - Accent5 20 2" xfId="4683"/>
    <cellStyle name="40% - Accent5 20 2 2" xfId="9232"/>
    <cellStyle name="40% - Accent5 20 2 2 2" xfId="14796"/>
    <cellStyle name="40% - Accent5 20 2 2 2 2" xfId="36408"/>
    <cellStyle name="40% - Accent5 20 2 2 3" xfId="30874"/>
    <cellStyle name="40% - Accent5 20 2 3" xfId="17243"/>
    <cellStyle name="40% - Accent5 20 2 3 2" xfId="38836"/>
    <cellStyle name="40% - Accent5 20 2 4" xfId="20040"/>
    <cellStyle name="40% - Accent5 20 2 4 2" xfId="41619"/>
    <cellStyle name="40% - Accent5 20 2 5" xfId="22825"/>
    <cellStyle name="40% - Accent5 20 2 5 2" xfId="44402"/>
    <cellStyle name="40% - Accent5 20 2 6" xfId="25678"/>
    <cellStyle name="40% - Accent5 20 2 6 2" xfId="47253"/>
    <cellStyle name="40% - Accent5 20 2 7" xfId="12025"/>
    <cellStyle name="40% - Accent5 20 2 7 2" xfId="33648"/>
    <cellStyle name="40% - Accent5 20 2 8" xfId="6813"/>
    <cellStyle name="40% - Accent5 20 2 9" xfId="28459"/>
    <cellStyle name="40% - Accent5 20 3" xfId="8197"/>
    <cellStyle name="40% - Accent5 20 3 2" xfId="13761"/>
    <cellStyle name="40% - Accent5 20 3 2 2" xfId="35373"/>
    <cellStyle name="40% - Accent5 20 3 3" xfId="29839"/>
    <cellStyle name="40% - Accent5 20 4" xfId="16208"/>
    <cellStyle name="40% - Accent5 20 4 2" xfId="37801"/>
    <cellStyle name="40% - Accent5 20 5" xfId="19005"/>
    <cellStyle name="40% - Accent5 20 5 2" xfId="40584"/>
    <cellStyle name="40% - Accent5 20 6" xfId="21789"/>
    <cellStyle name="40% - Accent5 20 6 2" xfId="43367"/>
    <cellStyle name="40% - Accent5 20 7" xfId="24643"/>
    <cellStyle name="40% - Accent5 20 7 2" xfId="46218"/>
    <cellStyle name="40% - Accent5 20 8" xfId="10990"/>
    <cellStyle name="40% - Accent5 20 8 2" xfId="32613"/>
    <cellStyle name="40% - Accent5 20 9" xfId="5727"/>
    <cellStyle name="40% - Accent5 21" xfId="7161"/>
    <cellStyle name="40% - Accent5 21 2" xfId="9579"/>
    <cellStyle name="40% - Accent5 21 2 2" xfId="15141"/>
    <cellStyle name="40% - Accent5 21 2 2 2" xfId="36753"/>
    <cellStyle name="40% - Accent5 21 2 3" xfId="31219"/>
    <cellStyle name="40% - Accent5 21 3" xfId="17588"/>
    <cellStyle name="40% - Accent5 21 3 2" xfId="39181"/>
    <cellStyle name="40% - Accent5 21 4" xfId="20385"/>
    <cellStyle name="40% - Accent5 21 4 2" xfId="41964"/>
    <cellStyle name="40% - Accent5 21 5" xfId="23170"/>
    <cellStyle name="40% - Accent5 21 5 2" xfId="44747"/>
    <cellStyle name="40% - Accent5 21 6" xfId="26023"/>
    <cellStyle name="40% - Accent5 21 6 2" xfId="47598"/>
    <cellStyle name="40% - Accent5 21 7" xfId="12370"/>
    <cellStyle name="40% - Accent5 21 7 2" xfId="33993"/>
    <cellStyle name="40% - Accent5 21 8" xfId="28804"/>
    <cellStyle name="40% - Accent5 22" xfId="12725"/>
    <cellStyle name="40% - Accent5 22 2" xfId="17933"/>
    <cellStyle name="40% - Accent5 22 2 2" xfId="39526"/>
    <cellStyle name="40% - Accent5 22 3" xfId="20730"/>
    <cellStyle name="40% - Accent5 22 3 2" xfId="42309"/>
    <cellStyle name="40% - Accent5 22 4" xfId="23515"/>
    <cellStyle name="40% - Accent5 22 4 2" xfId="45092"/>
    <cellStyle name="40% - Accent5 22 5" xfId="26368"/>
    <cellStyle name="40% - Accent5 22 5 2" xfId="47943"/>
    <cellStyle name="40% - Accent5 22 6" xfId="34338"/>
    <cellStyle name="40% - Accent5 23" xfId="10272"/>
    <cellStyle name="40% - Accent5 23 2" xfId="31911"/>
    <cellStyle name="40% - Accent5 24" xfId="15498"/>
    <cellStyle name="40% - Accent5 24 2" xfId="37098"/>
    <cellStyle name="40% - Accent5 25" xfId="18302"/>
    <cellStyle name="40% - Accent5 25 2" xfId="39881"/>
    <cellStyle name="40% - Accent5 26" xfId="21085"/>
    <cellStyle name="40% - Accent5 26 2" xfId="42664"/>
    <cellStyle name="40% - Accent5 27" xfId="23873"/>
    <cellStyle name="40% - Accent5 27 2" xfId="45449"/>
    <cellStyle name="40% - Accent5 28" xfId="23903"/>
    <cellStyle name="40% - Accent5 28 2" xfId="45479"/>
    <cellStyle name="40% - Accent5 29" xfId="9926"/>
    <cellStyle name="40% - Accent5 29 2" xfId="31566"/>
    <cellStyle name="40% - Accent5 3" xfId="578"/>
    <cellStyle name="40% - Accent5 4" xfId="579"/>
    <cellStyle name="40% - Accent5 5" xfId="580"/>
    <cellStyle name="40% - Accent5 6" xfId="581"/>
    <cellStyle name="40% - Accent5 7" xfId="582"/>
    <cellStyle name="40% - Accent5 8" xfId="583"/>
    <cellStyle name="40% - Accent5 8 10" xfId="55377"/>
    <cellStyle name="40% - Accent5 8 11" xfId="55376"/>
    <cellStyle name="40% - Accent5 8 2" xfId="584"/>
    <cellStyle name="40% - Accent5 8 2 10" xfId="13335"/>
    <cellStyle name="40% - Accent5 8 2 10 2" xfId="34947"/>
    <cellStyle name="40% - Accent5 8 2 11" xfId="15537"/>
    <cellStyle name="40% - Accent5 8 2 11 2" xfId="37131"/>
    <cellStyle name="40% - Accent5 8 2 12" xfId="18335"/>
    <cellStyle name="40% - Accent5 8 2 12 2" xfId="39914"/>
    <cellStyle name="40% - Accent5 8 2 13" xfId="21118"/>
    <cellStyle name="40% - Accent5 8 2 13 2" xfId="42697"/>
    <cellStyle name="40% - Accent5 8 2 14" xfId="23973"/>
    <cellStyle name="40% - Accent5 8 2 14 2" xfId="45548"/>
    <cellStyle name="40% - Accent5 8 2 15" xfId="9946"/>
    <cellStyle name="40% - Accent5 8 2 15 2" xfId="31586"/>
    <cellStyle name="40% - Accent5 8 2 16" xfId="5296"/>
    <cellStyle name="40% - Accent5 8 2 17" xfId="26996"/>
    <cellStyle name="40% - Accent5 8 2 18" xfId="55378"/>
    <cellStyle name="40% - Accent5 8 2 2" xfId="585"/>
    <cellStyle name="40% - Accent5 8 2 2 10" xfId="18473"/>
    <cellStyle name="40% - Accent5 8 2 2 10 2" xfId="40052"/>
    <cellStyle name="40% - Accent5 8 2 2 11" xfId="21256"/>
    <cellStyle name="40% - Accent5 8 2 2 11 2" xfId="42835"/>
    <cellStyle name="40% - Accent5 8 2 2 12" xfId="24111"/>
    <cellStyle name="40% - Accent5 8 2 2 12 2" xfId="45686"/>
    <cellStyle name="40% - Accent5 8 2 2 13" xfId="10084"/>
    <cellStyle name="40% - Accent5 8 2 2 13 2" xfId="31724"/>
    <cellStyle name="40% - Accent5 8 2 2 14" xfId="5297"/>
    <cellStyle name="40% - Accent5 8 2 2 15" xfId="26997"/>
    <cellStyle name="40% - Accent5 8 2 2 16" xfId="55379"/>
    <cellStyle name="40% - Accent5 8 2 2 2" xfId="2863"/>
    <cellStyle name="40% - Accent5 8 2 2 2 10" xfId="27237"/>
    <cellStyle name="40% - Accent5 8 2 2 2 11" xfId="55380"/>
    <cellStyle name="40% - Accent5 8 2 2 2 2" xfId="4496"/>
    <cellStyle name="40% - Accent5 8 2 2 2 2 10" xfId="55381"/>
    <cellStyle name="40% - Accent5 8 2 2 2 2 2" xfId="9045"/>
    <cellStyle name="40% - Accent5 8 2 2 2 2 2 2" xfId="14609"/>
    <cellStyle name="40% - Accent5 8 2 2 2 2 2 2 2" xfId="36221"/>
    <cellStyle name="40% - Accent5 8 2 2 2 2 2 2 2 2" xfId="55384"/>
    <cellStyle name="40% - Accent5 8 2 2 2 2 2 2 3" xfId="55383"/>
    <cellStyle name="40% - Accent5 8 2 2 2 2 2 3" xfId="30687"/>
    <cellStyle name="40% - Accent5 8 2 2 2 2 2 3 2" xfId="55386"/>
    <cellStyle name="40% - Accent5 8 2 2 2 2 2 3 3" xfId="55385"/>
    <cellStyle name="40% - Accent5 8 2 2 2 2 2 4" xfId="55387"/>
    <cellStyle name="40% - Accent5 8 2 2 2 2 2 5" xfId="55382"/>
    <cellStyle name="40% - Accent5 8 2 2 2 2 3" xfId="17056"/>
    <cellStyle name="40% - Accent5 8 2 2 2 2 3 2" xfId="38649"/>
    <cellStyle name="40% - Accent5 8 2 2 2 2 3 2 2" xfId="55389"/>
    <cellStyle name="40% - Accent5 8 2 2 2 2 3 3" xfId="55388"/>
    <cellStyle name="40% - Accent5 8 2 2 2 2 4" xfId="19853"/>
    <cellStyle name="40% - Accent5 8 2 2 2 2 4 2" xfId="41432"/>
    <cellStyle name="40% - Accent5 8 2 2 2 2 4 2 2" xfId="55391"/>
    <cellStyle name="40% - Accent5 8 2 2 2 2 4 3" xfId="55390"/>
    <cellStyle name="40% - Accent5 8 2 2 2 2 5" xfId="22638"/>
    <cellStyle name="40% - Accent5 8 2 2 2 2 5 2" xfId="44215"/>
    <cellStyle name="40% - Accent5 8 2 2 2 2 5 3" xfId="55392"/>
    <cellStyle name="40% - Accent5 8 2 2 2 2 6" xfId="25491"/>
    <cellStyle name="40% - Accent5 8 2 2 2 2 6 2" xfId="47066"/>
    <cellStyle name="40% - Accent5 8 2 2 2 2 7" xfId="11838"/>
    <cellStyle name="40% - Accent5 8 2 2 2 2 7 2" xfId="33461"/>
    <cellStyle name="40% - Accent5 8 2 2 2 2 8" xfId="6624"/>
    <cellStyle name="40% - Accent5 8 2 2 2 2 9" xfId="28272"/>
    <cellStyle name="40% - Accent5 8 2 2 2 3" xfId="8010"/>
    <cellStyle name="40% - Accent5 8 2 2 2 3 2" xfId="13574"/>
    <cellStyle name="40% - Accent5 8 2 2 2 3 2 2" xfId="35186"/>
    <cellStyle name="40% - Accent5 8 2 2 2 3 2 2 2" xfId="55395"/>
    <cellStyle name="40% - Accent5 8 2 2 2 3 2 3" xfId="55394"/>
    <cellStyle name="40% - Accent5 8 2 2 2 3 3" xfId="29652"/>
    <cellStyle name="40% - Accent5 8 2 2 2 3 3 2" xfId="55397"/>
    <cellStyle name="40% - Accent5 8 2 2 2 3 3 3" xfId="55396"/>
    <cellStyle name="40% - Accent5 8 2 2 2 3 4" xfId="55398"/>
    <cellStyle name="40% - Accent5 8 2 2 2 3 5" xfId="55393"/>
    <cellStyle name="40% - Accent5 8 2 2 2 4" xfId="16021"/>
    <cellStyle name="40% - Accent5 8 2 2 2 4 2" xfId="37614"/>
    <cellStyle name="40% - Accent5 8 2 2 2 4 2 2" xfId="55400"/>
    <cellStyle name="40% - Accent5 8 2 2 2 4 3" xfId="55399"/>
    <cellStyle name="40% - Accent5 8 2 2 2 5" xfId="18818"/>
    <cellStyle name="40% - Accent5 8 2 2 2 5 2" xfId="40397"/>
    <cellStyle name="40% - Accent5 8 2 2 2 5 2 2" xfId="55402"/>
    <cellStyle name="40% - Accent5 8 2 2 2 5 3" xfId="55401"/>
    <cellStyle name="40% - Accent5 8 2 2 2 6" xfId="21601"/>
    <cellStyle name="40% - Accent5 8 2 2 2 6 2" xfId="43180"/>
    <cellStyle name="40% - Accent5 8 2 2 2 6 3" xfId="55403"/>
    <cellStyle name="40% - Accent5 8 2 2 2 7" xfId="24456"/>
    <cellStyle name="40% - Accent5 8 2 2 2 7 2" xfId="46031"/>
    <cellStyle name="40% - Accent5 8 2 2 2 8" xfId="10803"/>
    <cellStyle name="40% - Accent5 8 2 2 2 8 2" xfId="32426"/>
    <cellStyle name="40% - Accent5 8 2 2 2 9" xfId="5540"/>
    <cellStyle name="40% - Accent5 8 2 2 3" xfId="3241"/>
    <cellStyle name="40% - Accent5 8 2 2 3 10" xfId="27582"/>
    <cellStyle name="40% - Accent5 8 2 2 3 11" xfId="55404"/>
    <cellStyle name="40% - Accent5 8 2 2 3 2" xfId="4841"/>
    <cellStyle name="40% - Accent5 8 2 2 3 2 10" xfId="55405"/>
    <cellStyle name="40% - Accent5 8 2 2 3 2 2" xfId="9390"/>
    <cellStyle name="40% - Accent5 8 2 2 3 2 2 2" xfId="14954"/>
    <cellStyle name="40% - Accent5 8 2 2 3 2 2 2 2" xfId="36566"/>
    <cellStyle name="40% - Accent5 8 2 2 3 2 2 2 3" xfId="55407"/>
    <cellStyle name="40% - Accent5 8 2 2 3 2 2 3" xfId="31032"/>
    <cellStyle name="40% - Accent5 8 2 2 3 2 2 4" xfId="55406"/>
    <cellStyle name="40% - Accent5 8 2 2 3 2 3" xfId="17401"/>
    <cellStyle name="40% - Accent5 8 2 2 3 2 3 2" xfId="38994"/>
    <cellStyle name="40% - Accent5 8 2 2 3 2 3 2 2" xfId="55409"/>
    <cellStyle name="40% - Accent5 8 2 2 3 2 3 3" xfId="55408"/>
    <cellStyle name="40% - Accent5 8 2 2 3 2 4" xfId="20198"/>
    <cellStyle name="40% - Accent5 8 2 2 3 2 4 2" xfId="41777"/>
    <cellStyle name="40% - Accent5 8 2 2 3 2 4 3" xfId="55410"/>
    <cellStyle name="40% - Accent5 8 2 2 3 2 5" xfId="22983"/>
    <cellStyle name="40% - Accent5 8 2 2 3 2 5 2" xfId="44560"/>
    <cellStyle name="40% - Accent5 8 2 2 3 2 6" xfId="25836"/>
    <cellStyle name="40% - Accent5 8 2 2 3 2 6 2" xfId="47411"/>
    <cellStyle name="40% - Accent5 8 2 2 3 2 7" xfId="12183"/>
    <cellStyle name="40% - Accent5 8 2 2 3 2 7 2" xfId="33806"/>
    <cellStyle name="40% - Accent5 8 2 2 3 2 8" xfId="6971"/>
    <cellStyle name="40% - Accent5 8 2 2 3 2 9" xfId="28617"/>
    <cellStyle name="40% - Accent5 8 2 2 3 3" xfId="8355"/>
    <cellStyle name="40% - Accent5 8 2 2 3 3 2" xfId="13919"/>
    <cellStyle name="40% - Accent5 8 2 2 3 3 2 2" xfId="35531"/>
    <cellStyle name="40% - Accent5 8 2 2 3 3 2 3" xfId="55412"/>
    <cellStyle name="40% - Accent5 8 2 2 3 3 3" xfId="29997"/>
    <cellStyle name="40% - Accent5 8 2 2 3 3 4" xfId="55411"/>
    <cellStyle name="40% - Accent5 8 2 2 3 4" xfId="16366"/>
    <cellStyle name="40% - Accent5 8 2 2 3 4 2" xfId="37959"/>
    <cellStyle name="40% - Accent5 8 2 2 3 4 2 2" xfId="55414"/>
    <cellStyle name="40% - Accent5 8 2 2 3 4 3" xfId="55413"/>
    <cellStyle name="40% - Accent5 8 2 2 3 5" xfId="19163"/>
    <cellStyle name="40% - Accent5 8 2 2 3 5 2" xfId="40742"/>
    <cellStyle name="40% - Accent5 8 2 2 3 5 3" xfId="55415"/>
    <cellStyle name="40% - Accent5 8 2 2 3 6" xfId="21948"/>
    <cellStyle name="40% - Accent5 8 2 2 3 6 2" xfId="43525"/>
    <cellStyle name="40% - Accent5 8 2 2 3 7" xfId="24801"/>
    <cellStyle name="40% - Accent5 8 2 2 3 7 2" xfId="46376"/>
    <cellStyle name="40% - Accent5 8 2 2 3 8" xfId="11148"/>
    <cellStyle name="40% - Accent5 8 2 2 3 8 2" xfId="32771"/>
    <cellStyle name="40% - Accent5 8 2 2 3 9" xfId="5885"/>
    <cellStyle name="40% - Accent5 8 2 2 4" xfId="2525"/>
    <cellStyle name="40% - Accent5 8 2 2 4 10" xfId="55416"/>
    <cellStyle name="40% - Accent5 8 2 2 4 2" xfId="4258"/>
    <cellStyle name="40% - Accent5 8 2 2 4 2 2" xfId="14371"/>
    <cellStyle name="40% - Accent5 8 2 2 4 2 2 2" xfId="35983"/>
    <cellStyle name="40% - Accent5 8 2 2 4 2 2 3" xfId="55418"/>
    <cellStyle name="40% - Accent5 8 2 2 4 2 3" xfId="8807"/>
    <cellStyle name="40% - Accent5 8 2 2 4 2 4" xfId="30449"/>
    <cellStyle name="40% - Accent5 8 2 2 4 2 5" xfId="55417"/>
    <cellStyle name="40% - Accent5 8 2 2 4 3" xfId="16818"/>
    <cellStyle name="40% - Accent5 8 2 2 4 3 2" xfId="38411"/>
    <cellStyle name="40% - Accent5 8 2 2 4 3 2 2" xfId="55420"/>
    <cellStyle name="40% - Accent5 8 2 2 4 3 3" xfId="55419"/>
    <cellStyle name="40% - Accent5 8 2 2 4 4" xfId="19615"/>
    <cellStyle name="40% - Accent5 8 2 2 4 4 2" xfId="41194"/>
    <cellStyle name="40% - Accent5 8 2 2 4 4 3" xfId="55421"/>
    <cellStyle name="40% - Accent5 8 2 2 4 5" xfId="22400"/>
    <cellStyle name="40% - Accent5 8 2 2 4 5 2" xfId="43977"/>
    <cellStyle name="40% - Accent5 8 2 2 4 6" xfId="25253"/>
    <cellStyle name="40% - Accent5 8 2 2 4 6 2" xfId="46828"/>
    <cellStyle name="40% - Accent5 8 2 2 4 7" xfId="11600"/>
    <cellStyle name="40% - Accent5 8 2 2 4 7 2" xfId="33223"/>
    <cellStyle name="40% - Accent5 8 2 2 4 8" xfId="6337"/>
    <cellStyle name="40% - Accent5 8 2 2 4 9" xfId="28034"/>
    <cellStyle name="40% - Accent5 8 2 2 5" xfId="3717"/>
    <cellStyle name="40% - Accent5 8 2 2 5 10" xfId="55422"/>
    <cellStyle name="40% - Accent5 8 2 2 5 2" xfId="9737"/>
    <cellStyle name="40% - Accent5 8 2 2 5 2 2" xfId="15299"/>
    <cellStyle name="40% - Accent5 8 2 2 5 2 2 2" xfId="36911"/>
    <cellStyle name="40% - Accent5 8 2 2 5 2 3" xfId="31377"/>
    <cellStyle name="40% - Accent5 8 2 2 5 2 4" xfId="55423"/>
    <cellStyle name="40% - Accent5 8 2 2 5 3" xfId="17746"/>
    <cellStyle name="40% - Accent5 8 2 2 5 3 2" xfId="39339"/>
    <cellStyle name="40% - Accent5 8 2 2 5 4" xfId="20543"/>
    <cellStyle name="40% - Accent5 8 2 2 5 4 2" xfId="42122"/>
    <cellStyle name="40% - Accent5 8 2 2 5 5" xfId="23328"/>
    <cellStyle name="40% - Accent5 8 2 2 5 5 2" xfId="44905"/>
    <cellStyle name="40% - Accent5 8 2 2 5 6" xfId="26181"/>
    <cellStyle name="40% - Accent5 8 2 2 5 6 2" xfId="47756"/>
    <cellStyle name="40% - Accent5 8 2 2 5 7" xfId="12528"/>
    <cellStyle name="40% - Accent5 8 2 2 5 7 2" xfId="34151"/>
    <cellStyle name="40% - Accent5 8 2 2 5 8" xfId="7319"/>
    <cellStyle name="40% - Accent5 8 2 2 5 9" xfId="28962"/>
    <cellStyle name="40% - Accent5 8 2 2 6" xfId="7772"/>
    <cellStyle name="40% - Accent5 8 2 2 6 2" xfId="18091"/>
    <cellStyle name="40% - Accent5 8 2 2 6 2 2" xfId="39684"/>
    <cellStyle name="40% - Accent5 8 2 2 6 2 3" xfId="55425"/>
    <cellStyle name="40% - Accent5 8 2 2 6 3" xfId="20888"/>
    <cellStyle name="40% - Accent5 8 2 2 6 3 2" xfId="42467"/>
    <cellStyle name="40% - Accent5 8 2 2 6 4" xfId="23673"/>
    <cellStyle name="40% - Accent5 8 2 2 6 4 2" xfId="45250"/>
    <cellStyle name="40% - Accent5 8 2 2 6 5" xfId="26526"/>
    <cellStyle name="40% - Accent5 8 2 2 6 5 2" xfId="48101"/>
    <cellStyle name="40% - Accent5 8 2 2 6 6" xfId="12883"/>
    <cellStyle name="40% - Accent5 8 2 2 6 6 2" xfId="34496"/>
    <cellStyle name="40% - Accent5 8 2 2 6 7" xfId="29414"/>
    <cellStyle name="40% - Accent5 8 2 2 6 8" xfId="55424"/>
    <cellStyle name="40% - Accent5 8 2 2 7" xfId="10456"/>
    <cellStyle name="40% - Accent5 8 2 2 7 2" xfId="32081"/>
    <cellStyle name="40% - Accent5 8 2 2 7 3" xfId="55426"/>
    <cellStyle name="40% - Accent5 8 2 2 8" xfId="13336"/>
    <cellStyle name="40% - Accent5 8 2 2 8 2" xfId="34948"/>
    <cellStyle name="40% - Accent5 8 2 2 9" xfId="15675"/>
    <cellStyle name="40% - Accent5 8 2 2 9 2" xfId="37269"/>
    <cellStyle name="40% - Accent5 8 2 3" xfId="586"/>
    <cellStyle name="40% - Accent5 8 2 3 10" xfId="18565"/>
    <cellStyle name="40% - Accent5 8 2 3 10 2" xfId="40144"/>
    <cellStyle name="40% - Accent5 8 2 3 11" xfId="21348"/>
    <cellStyle name="40% - Accent5 8 2 3 11 2" xfId="42927"/>
    <cellStyle name="40% - Accent5 8 2 3 12" xfId="24203"/>
    <cellStyle name="40% - Accent5 8 2 3 12 2" xfId="45778"/>
    <cellStyle name="40% - Accent5 8 2 3 13" xfId="10176"/>
    <cellStyle name="40% - Accent5 8 2 3 13 2" xfId="31816"/>
    <cellStyle name="40% - Accent5 8 2 3 14" xfId="5298"/>
    <cellStyle name="40% - Accent5 8 2 3 15" xfId="26998"/>
    <cellStyle name="40% - Accent5 8 2 3 16" xfId="55427"/>
    <cellStyle name="40% - Accent5 8 2 3 2" xfId="2955"/>
    <cellStyle name="40% - Accent5 8 2 3 2 10" xfId="27329"/>
    <cellStyle name="40% - Accent5 8 2 3 2 11" xfId="55428"/>
    <cellStyle name="40% - Accent5 8 2 3 2 2" xfId="4588"/>
    <cellStyle name="40% - Accent5 8 2 3 2 2 10" xfId="55429"/>
    <cellStyle name="40% - Accent5 8 2 3 2 2 2" xfId="9137"/>
    <cellStyle name="40% - Accent5 8 2 3 2 2 2 2" xfId="14701"/>
    <cellStyle name="40% - Accent5 8 2 3 2 2 2 2 2" xfId="36313"/>
    <cellStyle name="40% - Accent5 8 2 3 2 2 2 2 3" xfId="55431"/>
    <cellStyle name="40% - Accent5 8 2 3 2 2 2 3" xfId="30779"/>
    <cellStyle name="40% - Accent5 8 2 3 2 2 2 4" xfId="55430"/>
    <cellStyle name="40% - Accent5 8 2 3 2 2 3" xfId="17148"/>
    <cellStyle name="40% - Accent5 8 2 3 2 2 3 2" xfId="38741"/>
    <cellStyle name="40% - Accent5 8 2 3 2 2 3 2 2" xfId="55433"/>
    <cellStyle name="40% - Accent5 8 2 3 2 2 3 3" xfId="55432"/>
    <cellStyle name="40% - Accent5 8 2 3 2 2 4" xfId="19945"/>
    <cellStyle name="40% - Accent5 8 2 3 2 2 4 2" xfId="41524"/>
    <cellStyle name="40% - Accent5 8 2 3 2 2 4 3" xfId="55434"/>
    <cellStyle name="40% - Accent5 8 2 3 2 2 5" xfId="22730"/>
    <cellStyle name="40% - Accent5 8 2 3 2 2 5 2" xfId="44307"/>
    <cellStyle name="40% - Accent5 8 2 3 2 2 6" xfId="25583"/>
    <cellStyle name="40% - Accent5 8 2 3 2 2 6 2" xfId="47158"/>
    <cellStyle name="40% - Accent5 8 2 3 2 2 7" xfId="11930"/>
    <cellStyle name="40% - Accent5 8 2 3 2 2 7 2" xfId="33553"/>
    <cellStyle name="40% - Accent5 8 2 3 2 2 8" xfId="6716"/>
    <cellStyle name="40% - Accent5 8 2 3 2 2 9" xfId="28364"/>
    <cellStyle name="40% - Accent5 8 2 3 2 3" xfId="8102"/>
    <cellStyle name="40% - Accent5 8 2 3 2 3 2" xfId="13666"/>
    <cellStyle name="40% - Accent5 8 2 3 2 3 2 2" xfId="35278"/>
    <cellStyle name="40% - Accent5 8 2 3 2 3 2 3" xfId="55436"/>
    <cellStyle name="40% - Accent5 8 2 3 2 3 3" xfId="29744"/>
    <cellStyle name="40% - Accent5 8 2 3 2 3 4" xfId="55435"/>
    <cellStyle name="40% - Accent5 8 2 3 2 4" xfId="16113"/>
    <cellStyle name="40% - Accent5 8 2 3 2 4 2" xfId="37706"/>
    <cellStyle name="40% - Accent5 8 2 3 2 4 2 2" xfId="55438"/>
    <cellStyle name="40% - Accent5 8 2 3 2 4 3" xfId="55437"/>
    <cellStyle name="40% - Accent5 8 2 3 2 5" xfId="18910"/>
    <cellStyle name="40% - Accent5 8 2 3 2 5 2" xfId="40489"/>
    <cellStyle name="40% - Accent5 8 2 3 2 5 3" xfId="55439"/>
    <cellStyle name="40% - Accent5 8 2 3 2 6" xfId="21693"/>
    <cellStyle name="40% - Accent5 8 2 3 2 6 2" xfId="43272"/>
    <cellStyle name="40% - Accent5 8 2 3 2 7" xfId="24548"/>
    <cellStyle name="40% - Accent5 8 2 3 2 7 2" xfId="46123"/>
    <cellStyle name="40% - Accent5 8 2 3 2 8" xfId="10895"/>
    <cellStyle name="40% - Accent5 8 2 3 2 8 2" xfId="32518"/>
    <cellStyle name="40% - Accent5 8 2 3 2 9" xfId="5632"/>
    <cellStyle name="40% - Accent5 8 2 3 3" xfId="3333"/>
    <cellStyle name="40% - Accent5 8 2 3 3 10" xfId="27674"/>
    <cellStyle name="40% - Accent5 8 2 3 3 11" xfId="55440"/>
    <cellStyle name="40% - Accent5 8 2 3 3 2" xfId="4933"/>
    <cellStyle name="40% - Accent5 8 2 3 3 2 10" xfId="55441"/>
    <cellStyle name="40% - Accent5 8 2 3 3 2 2" xfId="9482"/>
    <cellStyle name="40% - Accent5 8 2 3 3 2 2 2" xfId="15046"/>
    <cellStyle name="40% - Accent5 8 2 3 3 2 2 2 2" xfId="36658"/>
    <cellStyle name="40% - Accent5 8 2 3 3 2 2 3" xfId="31124"/>
    <cellStyle name="40% - Accent5 8 2 3 3 2 2 4" xfId="55442"/>
    <cellStyle name="40% - Accent5 8 2 3 3 2 3" xfId="17493"/>
    <cellStyle name="40% - Accent5 8 2 3 3 2 3 2" xfId="39086"/>
    <cellStyle name="40% - Accent5 8 2 3 3 2 4" xfId="20290"/>
    <cellStyle name="40% - Accent5 8 2 3 3 2 4 2" xfId="41869"/>
    <cellStyle name="40% - Accent5 8 2 3 3 2 5" xfId="23075"/>
    <cellStyle name="40% - Accent5 8 2 3 3 2 5 2" xfId="44652"/>
    <cellStyle name="40% - Accent5 8 2 3 3 2 6" xfId="25928"/>
    <cellStyle name="40% - Accent5 8 2 3 3 2 6 2" xfId="47503"/>
    <cellStyle name="40% - Accent5 8 2 3 3 2 7" xfId="12275"/>
    <cellStyle name="40% - Accent5 8 2 3 3 2 7 2" xfId="33898"/>
    <cellStyle name="40% - Accent5 8 2 3 3 2 8" xfId="7063"/>
    <cellStyle name="40% - Accent5 8 2 3 3 2 9" xfId="28709"/>
    <cellStyle name="40% - Accent5 8 2 3 3 3" xfId="8447"/>
    <cellStyle name="40% - Accent5 8 2 3 3 3 2" xfId="14011"/>
    <cellStyle name="40% - Accent5 8 2 3 3 3 2 2" xfId="35623"/>
    <cellStyle name="40% - Accent5 8 2 3 3 3 2 3" xfId="55444"/>
    <cellStyle name="40% - Accent5 8 2 3 3 3 3" xfId="30089"/>
    <cellStyle name="40% - Accent5 8 2 3 3 3 4" xfId="55443"/>
    <cellStyle name="40% - Accent5 8 2 3 3 4" xfId="16458"/>
    <cellStyle name="40% - Accent5 8 2 3 3 4 2" xfId="38051"/>
    <cellStyle name="40% - Accent5 8 2 3 3 4 3" xfId="55445"/>
    <cellStyle name="40% - Accent5 8 2 3 3 5" xfId="19255"/>
    <cellStyle name="40% - Accent5 8 2 3 3 5 2" xfId="40834"/>
    <cellStyle name="40% - Accent5 8 2 3 3 6" xfId="22040"/>
    <cellStyle name="40% - Accent5 8 2 3 3 6 2" xfId="43617"/>
    <cellStyle name="40% - Accent5 8 2 3 3 7" xfId="24893"/>
    <cellStyle name="40% - Accent5 8 2 3 3 7 2" xfId="46468"/>
    <cellStyle name="40% - Accent5 8 2 3 3 8" xfId="11240"/>
    <cellStyle name="40% - Accent5 8 2 3 3 8 2" xfId="32863"/>
    <cellStyle name="40% - Accent5 8 2 3 3 9" xfId="5977"/>
    <cellStyle name="40% - Accent5 8 2 3 4" xfId="2526"/>
    <cellStyle name="40% - Accent5 8 2 3 4 10" xfId="55446"/>
    <cellStyle name="40% - Accent5 8 2 3 4 2" xfId="4259"/>
    <cellStyle name="40% - Accent5 8 2 3 4 2 2" xfId="14372"/>
    <cellStyle name="40% - Accent5 8 2 3 4 2 2 2" xfId="35984"/>
    <cellStyle name="40% - Accent5 8 2 3 4 2 3" xfId="8808"/>
    <cellStyle name="40% - Accent5 8 2 3 4 2 4" xfId="30450"/>
    <cellStyle name="40% - Accent5 8 2 3 4 2 5" xfId="55447"/>
    <cellStyle name="40% - Accent5 8 2 3 4 3" xfId="16819"/>
    <cellStyle name="40% - Accent5 8 2 3 4 3 2" xfId="38412"/>
    <cellStyle name="40% - Accent5 8 2 3 4 4" xfId="19616"/>
    <cellStyle name="40% - Accent5 8 2 3 4 4 2" xfId="41195"/>
    <cellStyle name="40% - Accent5 8 2 3 4 5" xfId="22401"/>
    <cellStyle name="40% - Accent5 8 2 3 4 5 2" xfId="43978"/>
    <cellStyle name="40% - Accent5 8 2 3 4 6" xfId="25254"/>
    <cellStyle name="40% - Accent5 8 2 3 4 6 2" xfId="46829"/>
    <cellStyle name="40% - Accent5 8 2 3 4 7" xfId="11601"/>
    <cellStyle name="40% - Accent5 8 2 3 4 7 2" xfId="33224"/>
    <cellStyle name="40% - Accent5 8 2 3 4 8" xfId="6338"/>
    <cellStyle name="40% - Accent5 8 2 3 4 9" xfId="28035"/>
    <cellStyle name="40% - Accent5 8 2 3 5" xfId="3718"/>
    <cellStyle name="40% - Accent5 8 2 3 5 10" xfId="55448"/>
    <cellStyle name="40% - Accent5 8 2 3 5 2" xfId="9829"/>
    <cellStyle name="40% - Accent5 8 2 3 5 2 2" xfId="15391"/>
    <cellStyle name="40% - Accent5 8 2 3 5 2 2 2" xfId="37003"/>
    <cellStyle name="40% - Accent5 8 2 3 5 2 3" xfId="31469"/>
    <cellStyle name="40% - Accent5 8 2 3 5 2 4" xfId="55449"/>
    <cellStyle name="40% - Accent5 8 2 3 5 3" xfId="17838"/>
    <cellStyle name="40% - Accent5 8 2 3 5 3 2" xfId="39431"/>
    <cellStyle name="40% - Accent5 8 2 3 5 4" xfId="20635"/>
    <cellStyle name="40% - Accent5 8 2 3 5 4 2" xfId="42214"/>
    <cellStyle name="40% - Accent5 8 2 3 5 5" xfId="23420"/>
    <cellStyle name="40% - Accent5 8 2 3 5 5 2" xfId="44997"/>
    <cellStyle name="40% - Accent5 8 2 3 5 6" xfId="26273"/>
    <cellStyle name="40% - Accent5 8 2 3 5 6 2" xfId="47848"/>
    <cellStyle name="40% - Accent5 8 2 3 5 7" xfId="12620"/>
    <cellStyle name="40% - Accent5 8 2 3 5 7 2" xfId="34243"/>
    <cellStyle name="40% - Accent5 8 2 3 5 8" xfId="7411"/>
    <cellStyle name="40% - Accent5 8 2 3 5 9" xfId="29054"/>
    <cellStyle name="40% - Accent5 8 2 3 6" xfId="7773"/>
    <cellStyle name="40% - Accent5 8 2 3 6 2" xfId="18183"/>
    <cellStyle name="40% - Accent5 8 2 3 6 2 2" xfId="39776"/>
    <cellStyle name="40% - Accent5 8 2 3 6 3" xfId="20980"/>
    <cellStyle name="40% - Accent5 8 2 3 6 3 2" xfId="42559"/>
    <cellStyle name="40% - Accent5 8 2 3 6 4" xfId="23765"/>
    <cellStyle name="40% - Accent5 8 2 3 6 4 2" xfId="45342"/>
    <cellStyle name="40% - Accent5 8 2 3 6 5" xfId="26618"/>
    <cellStyle name="40% - Accent5 8 2 3 6 5 2" xfId="48193"/>
    <cellStyle name="40% - Accent5 8 2 3 6 6" xfId="12975"/>
    <cellStyle name="40% - Accent5 8 2 3 6 6 2" xfId="34588"/>
    <cellStyle name="40% - Accent5 8 2 3 6 7" xfId="29415"/>
    <cellStyle name="40% - Accent5 8 2 3 6 8" xfId="55450"/>
    <cellStyle name="40% - Accent5 8 2 3 7" xfId="10548"/>
    <cellStyle name="40% - Accent5 8 2 3 7 2" xfId="32173"/>
    <cellStyle name="40% - Accent5 8 2 3 8" xfId="13337"/>
    <cellStyle name="40% - Accent5 8 2 3 8 2" xfId="34949"/>
    <cellStyle name="40% - Accent5 8 2 3 9" xfId="15767"/>
    <cellStyle name="40% - Accent5 8 2 3 9 2" xfId="37361"/>
    <cellStyle name="40% - Accent5 8 2 4" xfId="2725"/>
    <cellStyle name="40% - Accent5 8 2 4 10" xfId="27099"/>
    <cellStyle name="40% - Accent5 8 2 4 11" xfId="55451"/>
    <cellStyle name="40% - Accent5 8 2 4 2" xfId="4358"/>
    <cellStyle name="40% - Accent5 8 2 4 2 10" xfId="55452"/>
    <cellStyle name="40% - Accent5 8 2 4 2 2" xfId="8907"/>
    <cellStyle name="40% - Accent5 8 2 4 2 2 2" xfId="14471"/>
    <cellStyle name="40% - Accent5 8 2 4 2 2 2 2" xfId="36083"/>
    <cellStyle name="40% - Accent5 8 2 4 2 2 2 3" xfId="55454"/>
    <cellStyle name="40% - Accent5 8 2 4 2 2 3" xfId="30549"/>
    <cellStyle name="40% - Accent5 8 2 4 2 2 4" xfId="55453"/>
    <cellStyle name="40% - Accent5 8 2 4 2 3" xfId="16918"/>
    <cellStyle name="40% - Accent5 8 2 4 2 3 2" xfId="38511"/>
    <cellStyle name="40% - Accent5 8 2 4 2 3 2 2" xfId="55456"/>
    <cellStyle name="40% - Accent5 8 2 4 2 3 3" xfId="55455"/>
    <cellStyle name="40% - Accent5 8 2 4 2 4" xfId="19715"/>
    <cellStyle name="40% - Accent5 8 2 4 2 4 2" xfId="41294"/>
    <cellStyle name="40% - Accent5 8 2 4 2 4 3" xfId="55457"/>
    <cellStyle name="40% - Accent5 8 2 4 2 5" xfId="22500"/>
    <cellStyle name="40% - Accent5 8 2 4 2 5 2" xfId="44077"/>
    <cellStyle name="40% - Accent5 8 2 4 2 6" xfId="25353"/>
    <cellStyle name="40% - Accent5 8 2 4 2 6 2" xfId="46928"/>
    <cellStyle name="40% - Accent5 8 2 4 2 7" xfId="11700"/>
    <cellStyle name="40% - Accent5 8 2 4 2 7 2" xfId="33323"/>
    <cellStyle name="40% - Accent5 8 2 4 2 8" xfId="6486"/>
    <cellStyle name="40% - Accent5 8 2 4 2 9" xfId="28134"/>
    <cellStyle name="40% - Accent5 8 2 4 3" xfId="7872"/>
    <cellStyle name="40% - Accent5 8 2 4 3 2" xfId="13436"/>
    <cellStyle name="40% - Accent5 8 2 4 3 2 2" xfId="35048"/>
    <cellStyle name="40% - Accent5 8 2 4 3 2 3" xfId="55459"/>
    <cellStyle name="40% - Accent5 8 2 4 3 3" xfId="29514"/>
    <cellStyle name="40% - Accent5 8 2 4 3 4" xfId="55458"/>
    <cellStyle name="40% - Accent5 8 2 4 4" xfId="15883"/>
    <cellStyle name="40% - Accent5 8 2 4 4 2" xfId="37476"/>
    <cellStyle name="40% - Accent5 8 2 4 4 2 2" xfId="55461"/>
    <cellStyle name="40% - Accent5 8 2 4 4 3" xfId="55460"/>
    <cellStyle name="40% - Accent5 8 2 4 5" xfId="18680"/>
    <cellStyle name="40% - Accent5 8 2 4 5 2" xfId="40259"/>
    <cellStyle name="40% - Accent5 8 2 4 5 3" xfId="55462"/>
    <cellStyle name="40% - Accent5 8 2 4 6" xfId="21463"/>
    <cellStyle name="40% - Accent5 8 2 4 6 2" xfId="43042"/>
    <cellStyle name="40% - Accent5 8 2 4 7" xfId="24318"/>
    <cellStyle name="40% - Accent5 8 2 4 7 2" xfId="45893"/>
    <cellStyle name="40% - Accent5 8 2 4 8" xfId="10665"/>
    <cellStyle name="40% - Accent5 8 2 4 8 2" xfId="32288"/>
    <cellStyle name="40% - Accent5 8 2 4 9" xfId="5402"/>
    <cellStyle name="40% - Accent5 8 2 5" xfId="3083"/>
    <cellStyle name="40% - Accent5 8 2 5 10" xfId="27444"/>
    <cellStyle name="40% - Accent5 8 2 5 11" xfId="55463"/>
    <cellStyle name="40% - Accent5 8 2 5 2" xfId="4703"/>
    <cellStyle name="40% - Accent5 8 2 5 2 10" xfId="55464"/>
    <cellStyle name="40% - Accent5 8 2 5 2 2" xfId="9252"/>
    <cellStyle name="40% - Accent5 8 2 5 2 2 2" xfId="14816"/>
    <cellStyle name="40% - Accent5 8 2 5 2 2 2 2" xfId="36428"/>
    <cellStyle name="40% - Accent5 8 2 5 2 2 3" xfId="30894"/>
    <cellStyle name="40% - Accent5 8 2 5 2 2 4" xfId="55465"/>
    <cellStyle name="40% - Accent5 8 2 5 2 3" xfId="17263"/>
    <cellStyle name="40% - Accent5 8 2 5 2 3 2" xfId="38856"/>
    <cellStyle name="40% - Accent5 8 2 5 2 4" xfId="20060"/>
    <cellStyle name="40% - Accent5 8 2 5 2 4 2" xfId="41639"/>
    <cellStyle name="40% - Accent5 8 2 5 2 5" xfId="22845"/>
    <cellStyle name="40% - Accent5 8 2 5 2 5 2" xfId="44422"/>
    <cellStyle name="40% - Accent5 8 2 5 2 6" xfId="25698"/>
    <cellStyle name="40% - Accent5 8 2 5 2 6 2" xfId="47273"/>
    <cellStyle name="40% - Accent5 8 2 5 2 7" xfId="12045"/>
    <cellStyle name="40% - Accent5 8 2 5 2 7 2" xfId="33668"/>
    <cellStyle name="40% - Accent5 8 2 5 2 8" xfId="6833"/>
    <cellStyle name="40% - Accent5 8 2 5 2 9" xfId="28479"/>
    <cellStyle name="40% - Accent5 8 2 5 3" xfId="8217"/>
    <cellStyle name="40% - Accent5 8 2 5 3 2" xfId="13781"/>
    <cellStyle name="40% - Accent5 8 2 5 3 2 2" xfId="35393"/>
    <cellStyle name="40% - Accent5 8 2 5 3 2 3" xfId="55467"/>
    <cellStyle name="40% - Accent5 8 2 5 3 3" xfId="29859"/>
    <cellStyle name="40% - Accent5 8 2 5 3 4" xfId="55466"/>
    <cellStyle name="40% - Accent5 8 2 5 4" xfId="16228"/>
    <cellStyle name="40% - Accent5 8 2 5 4 2" xfId="37821"/>
    <cellStyle name="40% - Accent5 8 2 5 4 3" xfId="55468"/>
    <cellStyle name="40% - Accent5 8 2 5 5" xfId="19025"/>
    <cellStyle name="40% - Accent5 8 2 5 5 2" xfId="40604"/>
    <cellStyle name="40% - Accent5 8 2 5 6" xfId="21810"/>
    <cellStyle name="40% - Accent5 8 2 5 6 2" xfId="43387"/>
    <cellStyle name="40% - Accent5 8 2 5 7" xfId="24663"/>
    <cellStyle name="40% - Accent5 8 2 5 7 2" xfId="46238"/>
    <cellStyle name="40% - Accent5 8 2 5 8" xfId="11010"/>
    <cellStyle name="40% - Accent5 8 2 5 8 2" xfId="32633"/>
    <cellStyle name="40% - Accent5 8 2 5 9" xfId="5747"/>
    <cellStyle name="40% - Accent5 8 2 6" xfId="2524"/>
    <cellStyle name="40% - Accent5 8 2 6 10" xfId="55469"/>
    <cellStyle name="40% - Accent5 8 2 6 2" xfId="4257"/>
    <cellStyle name="40% - Accent5 8 2 6 2 2" xfId="14370"/>
    <cellStyle name="40% - Accent5 8 2 6 2 2 2" xfId="35982"/>
    <cellStyle name="40% - Accent5 8 2 6 2 3" xfId="8806"/>
    <cellStyle name="40% - Accent5 8 2 6 2 4" xfId="30448"/>
    <cellStyle name="40% - Accent5 8 2 6 2 5" xfId="55470"/>
    <cellStyle name="40% - Accent5 8 2 6 3" xfId="16817"/>
    <cellStyle name="40% - Accent5 8 2 6 3 2" xfId="38410"/>
    <cellStyle name="40% - Accent5 8 2 6 4" xfId="19614"/>
    <cellStyle name="40% - Accent5 8 2 6 4 2" xfId="41193"/>
    <cellStyle name="40% - Accent5 8 2 6 5" xfId="22399"/>
    <cellStyle name="40% - Accent5 8 2 6 5 2" xfId="43976"/>
    <cellStyle name="40% - Accent5 8 2 6 6" xfId="25252"/>
    <cellStyle name="40% - Accent5 8 2 6 6 2" xfId="46827"/>
    <cellStyle name="40% - Accent5 8 2 6 7" xfId="11599"/>
    <cellStyle name="40% - Accent5 8 2 6 7 2" xfId="33222"/>
    <cellStyle name="40% - Accent5 8 2 6 8" xfId="6336"/>
    <cellStyle name="40% - Accent5 8 2 6 9" xfId="28033"/>
    <cellStyle name="40% - Accent5 8 2 7" xfId="3716"/>
    <cellStyle name="40% - Accent5 8 2 7 10" xfId="55471"/>
    <cellStyle name="40% - Accent5 8 2 7 2" xfId="9599"/>
    <cellStyle name="40% - Accent5 8 2 7 2 2" xfId="15161"/>
    <cellStyle name="40% - Accent5 8 2 7 2 2 2" xfId="36773"/>
    <cellStyle name="40% - Accent5 8 2 7 2 3" xfId="31239"/>
    <cellStyle name="40% - Accent5 8 2 7 2 4" xfId="55472"/>
    <cellStyle name="40% - Accent5 8 2 7 3" xfId="17608"/>
    <cellStyle name="40% - Accent5 8 2 7 3 2" xfId="39201"/>
    <cellStyle name="40% - Accent5 8 2 7 4" xfId="20405"/>
    <cellStyle name="40% - Accent5 8 2 7 4 2" xfId="41984"/>
    <cellStyle name="40% - Accent5 8 2 7 5" xfId="23190"/>
    <cellStyle name="40% - Accent5 8 2 7 5 2" xfId="44767"/>
    <cellStyle name="40% - Accent5 8 2 7 6" xfId="26043"/>
    <cellStyle name="40% - Accent5 8 2 7 6 2" xfId="47618"/>
    <cellStyle name="40% - Accent5 8 2 7 7" xfId="12390"/>
    <cellStyle name="40% - Accent5 8 2 7 7 2" xfId="34013"/>
    <cellStyle name="40% - Accent5 8 2 7 8" xfId="7181"/>
    <cellStyle name="40% - Accent5 8 2 7 9" xfId="28824"/>
    <cellStyle name="40% - Accent5 8 2 8" xfId="7771"/>
    <cellStyle name="40% - Accent5 8 2 8 2" xfId="17953"/>
    <cellStyle name="40% - Accent5 8 2 8 2 2" xfId="39546"/>
    <cellStyle name="40% - Accent5 8 2 8 3" xfId="20750"/>
    <cellStyle name="40% - Accent5 8 2 8 3 2" xfId="42329"/>
    <cellStyle name="40% - Accent5 8 2 8 4" xfId="23535"/>
    <cellStyle name="40% - Accent5 8 2 8 4 2" xfId="45112"/>
    <cellStyle name="40% - Accent5 8 2 8 5" xfId="26388"/>
    <cellStyle name="40% - Accent5 8 2 8 5 2" xfId="47963"/>
    <cellStyle name="40% - Accent5 8 2 8 6" xfId="12745"/>
    <cellStyle name="40% - Accent5 8 2 8 6 2" xfId="34358"/>
    <cellStyle name="40% - Accent5 8 2 8 7" xfId="29413"/>
    <cellStyle name="40% - Accent5 8 2 8 8" xfId="55473"/>
    <cellStyle name="40% - Accent5 8 2 9" xfId="10318"/>
    <cellStyle name="40% - Accent5 8 2 9 2" xfId="31943"/>
    <cellStyle name="40% - Accent5 8 3" xfId="587"/>
    <cellStyle name="40% - Accent5 8 3 10" xfId="13338"/>
    <cellStyle name="40% - Accent5 8 3 10 2" xfId="34950"/>
    <cellStyle name="40% - Accent5 8 3 11" xfId="15564"/>
    <cellStyle name="40% - Accent5 8 3 11 2" xfId="37158"/>
    <cellStyle name="40% - Accent5 8 3 12" xfId="18362"/>
    <cellStyle name="40% - Accent5 8 3 12 2" xfId="39941"/>
    <cellStyle name="40% - Accent5 8 3 13" xfId="21145"/>
    <cellStyle name="40% - Accent5 8 3 13 2" xfId="42724"/>
    <cellStyle name="40% - Accent5 8 3 14" xfId="24000"/>
    <cellStyle name="40% - Accent5 8 3 14 2" xfId="45575"/>
    <cellStyle name="40% - Accent5 8 3 15" xfId="9973"/>
    <cellStyle name="40% - Accent5 8 3 15 2" xfId="31613"/>
    <cellStyle name="40% - Accent5 8 3 16" xfId="5299"/>
    <cellStyle name="40% - Accent5 8 3 17" xfId="26999"/>
    <cellStyle name="40% - Accent5 8 3 18" xfId="55474"/>
    <cellStyle name="40% - Accent5 8 3 2" xfId="588"/>
    <cellStyle name="40% - Accent5 8 3 2 10" xfId="18500"/>
    <cellStyle name="40% - Accent5 8 3 2 10 2" xfId="40079"/>
    <cellStyle name="40% - Accent5 8 3 2 11" xfId="21283"/>
    <cellStyle name="40% - Accent5 8 3 2 11 2" xfId="42862"/>
    <cellStyle name="40% - Accent5 8 3 2 12" xfId="24138"/>
    <cellStyle name="40% - Accent5 8 3 2 12 2" xfId="45713"/>
    <cellStyle name="40% - Accent5 8 3 2 13" xfId="10111"/>
    <cellStyle name="40% - Accent5 8 3 2 13 2" xfId="31751"/>
    <cellStyle name="40% - Accent5 8 3 2 14" xfId="5300"/>
    <cellStyle name="40% - Accent5 8 3 2 15" xfId="27000"/>
    <cellStyle name="40% - Accent5 8 3 2 16" xfId="55475"/>
    <cellStyle name="40% - Accent5 8 3 2 2" xfId="2890"/>
    <cellStyle name="40% - Accent5 8 3 2 2 10" xfId="27264"/>
    <cellStyle name="40% - Accent5 8 3 2 2 11" xfId="55476"/>
    <cellStyle name="40% - Accent5 8 3 2 2 2" xfId="4523"/>
    <cellStyle name="40% - Accent5 8 3 2 2 2 10" xfId="55477"/>
    <cellStyle name="40% - Accent5 8 3 2 2 2 2" xfId="9072"/>
    <cellStyle name="40% - Accent5 8 3 2 2 2 2 2" xfId="14636"/>
    <cellStyle name="40% - Accent5 8 3 2 2 2 2 2 2" xfId="36248"/>
    <cellStyle name="40% - Accent5 8 3 2 2 2 2 2 3" xfId="55479"/>
    <cellStyle name="40% - Accent5 8 3 2 2 2 2 3" xfId="30714"/>
    <cellStyle name="40% - Accent5 8 3 2 2 2 2 4" xfId="55478"/>
    <cellStyle name="40% - Accent5 8 3 2 2 2 3" xfId="17083"/>
    <cellStyle name="40% - Accent5 8 3 2 2 2 3 2" xfId="38676"/>
    <cellStyle name="40% - Accent5 8 3 2 2 2 3 2 2" xfId="55481"/>
    <cellStyle name="40% - Accent5 8 3 2 2 2 3 3" xfId="55480"/>
    <cellStyle name="40% - Accent5 8 3 2 2 2 4" xfId="19880"/>
    <cellStyle name="40% - Accent5 8 3 2 2 2 4 2" xfId="41459"/>
    <cellStyle name="40% - Accent5 8 3 2 2 2 4 3" xfId="55482"/>
    <cellStyle name="40% - Accent5 8 3 2 2 2 5" xfId="22665"/>
    <cellStyle name="40% - Accent5 8 3 2 2 2 5 2" xfId="44242"/>
    <cellStyle name="40% - Accent5 8 3 2 2 2 6" xfId="25518"/>
    <cellStyle name="40% - Accent5 8 3 2 2 2 6 2" xfId="47093"/>
    <cellStyle name="40% - Accent5 8 3 2 2 2 7" xfId="11865"/>
    <cellStyle name="40% - Accent5 8 3 2 2 2 7 2" xfId="33488"/>
    <cellStyle name="40% - Accent5 8 3 2 2 2 8" xfId="6651"/>
    <cellStyle name="40% - Accent5 8 3 2 2 2 9" xfId="28299"/>
    <cellStyle name="40% - Accent5 8 3 2 2 3" xfId="8037"/>
    <cellStyle name="40% - Accent5 8 3 2 2 3 2" xfId="13601"/>
    <cellStyle name="40% - Accent5 8 3 2 2 3 2 2" xfId="35213"/>
    <cellStyle name="40% - Accent5 8 3 2 2 3 2 3" xfId="55484"/>
    <cellStyle name="40% - Accent5 8 3 2 2 3 3" xfId="29679"/>
    <cellStyle name="40% - Accent5 8 3 2 2 3 4" xfId="55483"/>
    <cellStyle name="40% - Accent5 8 3 2 2 4" xfId="16048"/>
    <cellStyle name="40% - Accent5 8 3 2 2 4 2" xfId="37641"/>
    <cellStyle name="40% - Accent5 8 3 2 2 4 2 2" xfId="55486"/>
    <cellStyle name="40% - Accent5 8 3 2 2 4 3" xfId="55485"/>
    <cellStyle name="40% - Accent5 8 3 2 2 5" xfId="18845"/>
    <cellStyle name="40% - Accent5 8 3 2 2 5 2" xfId="40424"/>
    <cellStyle name="40% - Accent5 8 3 2 2 5 3" xfId="55487"/>
    <cellStyle name="40% - Accent5 8 3 2 2 6" xfId="21628"/>
    <cellStyle name="40% - Accent5 8 3 2 2 6 2" xfId="43207"/>
    <cellStyle name="40% - Accent5 8 3 2 2 7" xfId="24483"/>
    <cellStyle name="40% - Accent5 8 3 2 2 7 2" xfId="46058"/>
    <cellStyle name="40% - Accent5 8 3 2 2 8" xfId="10830"/>
    <cellStyle name="40% - Accent5 8 3 2 2 8 2" xfId="32453"/>
    <cellStyle name="40% - Accent5 8 3 2 2 9" xfId="5567"/>
    <cellStyle name="40% - Accent5 8 3 2 3" xfId="3268"/>
    <cellStyle name="40% - Accent5 8 3 2 3 10" xfId="27609"/>
    <cellStyle name="40% - Accent5 8 3 2 3 11" xfId="55488"/>
    <cellStyle name="40% - Accent5 8 3 2 3 2" xfId="4868"/>
    <cellStyle name="40% - Accent5 8 3 2 3 2 10" xfId="55489"/>
    <cellStyle name="40% - Accent5 8 3 2 3 2 2" xfId="9417"/>
    <cellStyle name="40% - Accent5 8 3 2 3 2 2 2" xfId="14981"/>
    <cellStyle name="40% - Accent5 8 3 2 3 2 2 2 2" xfId="36593"/>
    <cellStyle name="40% - Accent5 8 3 2 3 2 2 3" xfId="31059"/>
    <cellStyle name="40% - Accent5 8 3 2 3 2 2 4" xfId="55490"/>
    <cellStyle name="40% - Accent5 8 3 2 3 2 3" xfId="17428"/>
    <cellStyle name="40% - Accent5 8 3 2 3 2 3 2" xfId="39021"/>
    <cellStyle name="40% - Accent5 8 3 2 3 2 4" xfId="20225"/>
    <cellStyle name="40% - Accent5 8 3 2 3 2 4 2" xfId="41804"/>
    <cellStyle name="40% - Accent5 8 3 2 3 2 5" xfId="23010"/>
    <cellStyle name="40% - Accent5 8 3 2 3 2 5 2" xfId="44587"/>
    <cellStyle name="40% - Accent5 8 3 2 3 2 6" xfId="25863"/>
    <cellStyle name="40% - Accent5 8 3 2 3 2 6 2" xfId="47438"/>
    <cellStyle name="40% - Accent5 8 3 2 3 2 7" xfId="12210"/>
    <cellStyle name="40% - Accent5 8 3 2 3 2 7 2" xfId="33833"/>
    <cellStyle name="40% - Accent5 8 3 2 3 2 8" xfId="6998"/>
    <cellStyle name="40% - Accent5 8 3 2 3 2 9" xfId="28644"/>
    <cellStyle name="40% - Accent5 8 3 2 3 3" xfId="8382"/>
    <cellStyle name="40% - Accent5 8 3 2 3 3 2" xfId="13946"/>
    <cellStyle name="40% - Accent5 8 3 2 3 3 2 2" xfId="35558"/>
    <cellStyle name="40% - Accent5 8 3 2 3 3 2 3" xfId="55492"/>
    <cellStyle name="40% - Accent5 8 3 2 3 3 3" xfId="30024"/>
    <cellStyle name="40% - Accent5 8 3 2 3 3 4" xfId="55491"/>
    <cellStyle name="40% - Accent5 8 3 2 3 4" xfId="16393"/>
    <cellStyle name="40% - Accent5 8 3 2 3 4 2" xfId="37986"/>
    <cellStyle name="40% - Accent5 8 3 2 3 4 3" xfId="55493"/>
    <cellStyle name="40% - Accent5 8 3 2 3 5" xfId="19190"/>
    <cellStyle name="40% - Accent5 8 3 2 3 5 2" xfId="40769"/>
    <cellStyle name="40% - Accent5 8 3 2 3 6" xfId="21975"/>
    <cellStyle name="40% - Accent5 8 3 2 3 6 2" xfId="43552"/>
    <cellStyle name="40% - Accent5 8 3 2 3 7" xfId="24828"/>
    <cellStyle name="40% - Accent5 8 3 2 3 7 2" xfId="46403"/>
    <cellStyle name="40% - Accent5 8 3 2 3 8" xfId="11175"/>
    <cellStyle name="40% - Accent5 8 3 2 3 8 2" xfId="32798"/>
    <cellStyle name="40% - Accent5 8 3 2 3 9" xfId="5912"/>
    <cellStyle name="40% - Accent5 8 3 2 4" xfId="2528"/>
    <cellStyle name="40% - Accent5 8 3 2 4 10" xfId="55494"/>
    <cellStyle name="40% - Accent5 8 3 2 4 2" xfId="4261"/>
    <cellStyle name="40% - Accent5 8 3 2 4 2 2" xfId="14374"/>
    <cellStyle name="40% - Accent5 8 3 2 4 2 2 2" xfId="35986"/>
    <cellStyle name="40% - Accent5 8 3 2 4 2 3" xfId="8810"/>
    <cellStyle name="40% - Accent5 8 3 2 4 2 4" xfId="30452"/>
    <cellStyle name="40% - Accent5 8 3 2 4 2 5" xfId="55495"/>
    <cellStyle name="40% - Accent5 8 3 2 4 3" xfId="16821"/>
    <cellStyle name="40% - Accent5 8 3 2 4 3 2" xfId="38414"/>
    <cellStyle name="40% - Accent5 8 3 2 4 4" xfId="19618"/>
    <cellStyle name="40% - Accent5 8 3 2 4 4 2" xfId="41197"/>
    <cellStyle name="40% - Accent5 8 3 2 4 5" xfId="22403"/>
    <cellStyle name="40% - Accent5 8 3 2 4 5 2" xfId="43980"/>
    <cellStyle name="40% - Accent5 8 3 2 4 6" xfId="25256"/>
    <cellStyle name="40% - Accent5 8 3 2 4 6 2" xfId="46831"/>
    <cellStyle name="40% - Accent5 8 3 2 4 7" xfId="11603"/>
    <cellStyle name="40% - Accent5 8 3 2 4 7 2" xfId="33226"/>
    <cellStyle name="40% - Accent5 8 3 2 4 8" xfId="6340"/>
    <cellStyle name="40% - Accent5 8 3 2 4 9" xfId="28037"/>
    <cellStyle name="40% - Accent5 8 3 2 5" xfId="3720"/>
    <cellStyle name="40% - Accent5 8 3 2 5 10" xfId="55496"/>
    <cellStyle name="40% - Accent5 8 3 2 5 2" xfId="9764"/>
    <cellStyle name="40% - Accent5 8 3 2 5 2 2" xfId="15326"/>
    <cellStyle name="40% - Accent5 8 3 2 5 2 2 2" xfId="36938"/>
    <cellStyle name="40% - Accent5 8 3 2 5 2 3" xfId="31404"/>
    <cellStyle name="40% - Accent5 8 3 2 5 2 4" xfId="55497"/>
    <cellStyle name="40% - Accent5 8 3 2 5 3" xfId="17773"/>
    <cellStyle name="40% - Accent5 8 3 2 5 3 2" xfId="39366"/>
    <cellStyle name="40% - Accent5 8 3 2 5 4" xfId="20570"/>
    <cellStyle name="40% - Accent5 8 3 2 5 4 2" xfId="42149"/>
    <cellStyle name="40% - Accent5 8 3 2 5 5" xfId="23355"/>
    <cellStyle name="40% - Accent5 8 3 2 5 5 2" xfId="44932"/>
    <cellStyle name="40% - Accent5 8 3 2 5 6" xfId="26208"/>
    <cellStyle name="40% - Accent5 8 3 2 5 6 2" xfId="47783"/>
    <cellStyle name="40% - Accent5 8 3 2 5 7" xfId="12555"/>
    <cellStyle name="40% - Accent5 8 3 2 5 7 2" xfId="34178"/>
    <cellStyle name="40% - Accent5 8 3 2 5 8" xfId="7346"/>
    <cellStyle name="40% - Accent5 8 3 2 5 9" xfId="28989"/>
    <cellStyle name="40% - Accent5 8 3 2 6" xfId="7775"/>
    <cellStyle name="40% - Accent5 8 3 2 6 2" xfId="18118"/>
    <cellStyle name="40% - Accent5 8 3 2 6 2 2" xfId="39711"/>
    <cellStyle name="40% - Accent5 8 3 2 6 3" xfId="20915"/>
    <cellStyle name="40% - Accent5 8 3 2 6 3 2" xfId="42494"/>
    <cellStyle name="40% - Accent5 8 3 2 6 4" xfId="23700"/>
    <cellStyle name="40% - Accent5 8 3 2 6 4 2" xfId="45277"/>
    <cellStyle name="40% - Accent5 8 3 2 6 5" xfId="26553"/>
    <cellStyle name="40% - Accent5 8 3 2 6 5 2" xfId="48128"/>
    <cellStyle name="40% - Accent5 8 3 2 6 6" xfId="12910"/>
    <cellStyle name="40% - Accent5 8 3 2 6 6 2" xfId="34523"/>
    <cellStyle name="40% - Accent5 8 3 2 6 7" xfId="29417"/>
    <cellStyle name="40% - Accent5 8 3 2 6 8" xfId="55498"/>
    <cellStyle name="40% - Accent5 8 3 2 7" xfId="10483"/>
    <cellStyle name="40% - Accent5 8 3 2 7 2" xfId="32108"/>
    <cellStyle name="40% - Accent5 8 3 2 8" xfId="13339"/>
    <cellStyle name="40% - Accent5 8 3 2 8 2" xfId="34951"/>
    <cellStyle name="40% - Accent5 8 3 2 9" xfId="15702"/>
    <cellStyle name="40% - Accent5 8 3 2 9 2" xfId="37296"/>
    <cellStyle name="40% - Accent5 8 3 3" xfId="589"/>
    <cellStyle name="40% - Accent5 8 3 3 10" xfId="18592"/>
    <cellStyle name="40% - Accent5 8 3 3 10 2" xfId="40171"/>
    <cellStyle name="40% - Accent5 8 3 3 11" xfId="21375"/>
    <cellStyle name="40% - Accent5 8 3 3 11 2" xfId="42954"/>
    <cellStyle name="40% - Accent5 8 3 3 12" xfId="24230"/>
    <cellStyle name="40% - Accent5 8 3 3 12 2" xfId="45805"/>
    <cellStyle name="40% - Accent5 8 3 3 13" xfId="10203"/>
    <cellStyle name="40% - Accent5 8 3 3 13 2" xfId="31843"/>
    <cellStyle name="40% - Accent5 8 3 3 14" xfId="5301"/>
    <cellStyle name="40% - Accent5 8 3 3 15" xfId="27001"/>
    <cellStyle name="40% - Accent5 8 3 3 16" xfId="55499"/>
    <cellStyle name="40% - Accent5 8 3 3 2" xfId="2982"/>
    <cellStyle name="40% - Accent5 8 3 3 2 10" xfId="27356"/>
    <cellStyle name="40% - Accent5 8 3 3 2 11" xfId="55500"/>
    <cellStyle name="40% - Accent5 8 3 3 2 2" xfId="4615"/>
    <cellStyle name="40% - Accent5 8 3 3 2 2 10" xfId="55501"/>
    <cellStyle name="40% - Accent5 8 3 3 2 2 2" xfId="9164"/>
    <cellStyle name="40% - Accent5 8 3 3 2 2 2 2" xfId="14728"/>
    <cellStyle name="40% - Accent5 8 3 3 2 2 2 2 2" xfId="36340"/>
    <cellStyle name="40% - Accent5 8 3 3 2 2 2 3" xfId="30806"/>
    <cellStyle name="40% - Accent5 8 3 3 2 2 2 4" xfId="55502"/>
    <cellStyle name="40% - Accent5 8 3 3 2 2 3" xfId="17175"/>
    <cellStyle name="40% - Accent5 8 3 3 2 2 3 2" xfId="38768"/>
    <cellStyle name="40% - Accent5 8 3 3 2 2 4" xfId="19972"/>
    <cellStyle name="40% - Accent5 8 3 3 2 2 4 2" xfId="41551"/>
    <cellStyle name="40% - Accent5 8 3 3 2 2 5" xfId="22757"/>
    <cellStyle name="40% - Accent5 8 3 3 2 2 5 2" xfId="44334"/>
    <cellStyle name="40% - Accent5 8 3 3 2 2 6" xfId="25610"/>
    <cellStyle name="40% - Accent5 8 3 3 2 2 6 2" xfId="47185"/>
    <cellStyle name="40% - Accent5 8 3 3 2 2 7" xfId="11957"/>
    <cellStyle name="40% - Accent5 8 3 3 2 2 7 2" xfId="33580"/>
    <cellStyle name="40% - Accent5 8 3 3 2 2 8" xfId="6743"/>
    <cellStyle name="40% - Accent5 8 3 3 2 2 9" xfId="28391"/>
    <cellStyle name="40% - Accent5 8 3 3 2 3" xfId="8129"/>
    <cellStyle name="40% - Accent5 8 3 3 2 3 2" xfId="13693"/>
    <cellStyle name="40% - Accent5 8 3 3 2 3 2 2" xfId="35305"/>
    <cellStyle name="40% - Accent5 8 3 3 2 3 2 3" xfId="55504"/>
    <cellStyle name="40% - Accent5 8 3 3 2 3 3" xfId="29771"/>
    <cellStyle name="40% - Accent5 8 3 3 2 3 4" xfId="55503"/>
    <cellStyle name="40% - Accent5 8 3 3 2 4" xfId="16140"/>
    <cellStyle name="40% - Accent5 8 3 3 2 4 2" xfId="37733"/>
    <cellStyle name="40% - Accent5 8 3 3 2 4 3" xfId="55505"/>
    <cellStyle name="40% - Accent5 8 3 3 2 5" xfId="18937"/>
    <cellStyle name="40% - Accent5 8 3 3 2 5 2" xfId="40516"/>
    <cellStyle name="40% - Accent5 8 3 3 2 6" xfId="21720"/>
    <cellStyle name="40% - Accent5 8 3 3 2 6 2" xfId="43299"/>
    <cellStyle name="40% - Accent5 8 3 3 2 7" xfId="24575"/>
    <cellStyle name="40% - Accent5 8 3 3 2 7 2" xfId="46150"/>
    <cellStyle name="40% - Accent5 8 3 3 2 8" xfId="10922"/>
    <cellStyle name="40% - Accent5 8 3 3 2 8 2" xfId="32545"/>
    <cellStyle name="40% - Accent5 8 3 3 2 9" xfId="5659"/>
    <cellStyle name="40% - Accent5 8 3 3 3" xfId="3360"/>
    <cellStyle name="40% - Accent5 8 3 3 3 10" xfId="27701"/>
    <cellStyle name="40% - Accent5 8 3 3 3 11" xfId="55506"/>
    <cellStyle name="40% - Accent5 8 3 3 3 2" xfId="4960"/>
    <cellStyle name="40% - Accent5 8 3 3 3 2 10" xfId="55507"/>
    <cellStyle name="40% - Accent5 8 3 3 3 2 2" xfId="9509"/>
    <cellStyle name="40% - Accent5 8 3 3 3 2 2 2" xfId="15073"/>
    <cellStyle name="40% - Accent5 8 3 3 3 2 2 2 2" xfId="36685"/>
    <cellStyle name="40% - Accent5 8 3 3 3 2 2 3" xfId="31151"/>
    <cellStyle name="40% - Accent5 8 3 3 3 2 3" xfId="17520"/>
    <cellStyle name="40% - Accent5 8 3 3 3 2 3 2" xfId="39113"/>
    <cellStyle name="40% - Accent5 8 3 3 3 2 4" xfId="20317"/>
    <cellStyle name="40% - Accent5 8 3 3 3 2 4 2" xfId="41896"/>
    <cellStyle name="40% - Accent5 8 3 3 3 2 5" xfId="23102"/>
    <cellStyle name="40% - Accent5 8 3 3 3 2 5 2" xfId="44679"/>
    <cellStyle name="40% - Accent5 8 3 3 3 2 6" xfId="25955"/>
    <cellStyle name="40% - Accent5 8 3 3 3 2 6 2" xfId="47530"/>
    <cellStyle name="40% - Accent5 8 3 3 3 2 7" xfId="12302"/>
    <cellStyle name="40% - Accent5 8 3 3 3 2 7 2" xfId="33925"/>
    <cellStyle name="40% - Accent5 8 3 3 3 2 8" xfId="7090"/>
    <cellStyle name="40% - Accent5 8 3 3 3 2 9" xfId="28736"/>
    <cellStyle name="40% - Accent5 8 3 3 3 3" xfId="8474"/>
    <cellStyle name="40% - Accent5 8 3 3 3 3 2" xfId="14038"/>
    <cellStyle name="40% - Accent5 8 3 3 3 3 2 2" xfId="35650"/>
    <cellStyle name="40% - Accent5 8 3 3 3 3 3" xfId="30116"/>
    <cellStyle name="40% - Accent5 8 3 3 3 4" xfId="16485"/>
    <cellStyle name="40% - Accent5 8 3 3 3 4 2" xfId="38078"/>
    <cellStyle name="40% - Accent5 8 3 3 3 5" xfId="19282"/>
    <cellStyle name="40% - Accent5 8 3 3 3 5 2" xfId="40861"/>
    <cellStyle name="40% - Accent5 8 3 3 3 6" xfId="22067"/>
    <cellStyle name="40% - Accent5 8 3 3 3 6 2" xfId="43644"/>
    <cellStyle name="40% - Accent5 8 3 3 3 7" xfId="24920"/>
    <cellStyle name="40% - Accent5 8 3 3 3 7 2" xfId="46495"/>
    <cellStyle name="40% - Accent5 8 3 3 3 8" xfId="11267"/>
    <cellStyle name="40% - Accent5 8 3 3 3 8 2" xfId="32890"/>
    <cellStyle name="40% - Accent5 8 3 3 3 9" xfId="6004"/>
    <cellStyle name="40% - Accent5 8 3 3 4" xfId="2529"/>
    <cellStyle name="40% - Accent5 8 3 3 4 10" xfId="55508"/>
    <cellStyle name="40% - Accent5 8 3 3 4 2" xfId="4262"/>
    <cellStyle name="40% - Accent5 8 3 3 4 2 2" xfId="14375"/>
    <cellStyle name="40% - Accent5 8 3 3 4 2 2 2" xfId="35987"/>
    <cellStyle name="40% - Accent5 8 3 3 4 2 3" xfId="8811"/>
    <cellStyle name="40% - Accent5 8 3 3 4 2 4" xfId="30453"/>
    <cellStyle name="40% - Accent5 8 3 3 4 2 5" xfId="55509"/>
    <cellStyle name="40% - Accent5 8 3 3 4 3" xfId="16822"/>
    <cellStyle name="40% - Accent5 8 3 3 4 3 2" xfId="38415"/>
    <cellStyle name="40% - Accent5 8 3 3 4 4" xfId="19619"/>
    <cellStyle name="40% - Accent5 8 3 3 4 4 2" xfId="41198"/>
    <cellStyle name="40% - Accent5 8 3 3 4 5" xfId="22404"/>
    <cellStyle name="40% - Accent5 8 3 3 4 5 2" xfId="43981"/>
    <cellStyle name="40% - Accent5 8 3 3 4 6" xfId="25257"/>
    <cellStyle name="40% - Accent5 8 3 3 4 6 2" xfId="46832"/>
    <cellStyle name="40% - Accent5 8 3 3 4 7" xfId="11604"/>
    <cellStyle name="40% - Accent5 8 3 3 4 7 2" xfId="33227"/>
    <cellStyle name="40% - Accent5 8 3 3 4 8" xfId="6341"/>
    <cellStyle name="40% - Accent5 8 3 3 4 9" xfId="28038"/>
    <cellStyle name="40% - Accent5 8 3 3 5" xfId="3721"/>
    <cellStyle name="40% - Accent5 8 3 3 5 10" xfId="55510"/>
    <cellStyle name="40% - Accent5 8 3 3 5 2" xfId="9856"/>
    <cellStyle name="40% - Accent5 8 3 3 5 2 2" xfId="15418"/>
    <cellStyle name="40% - Accent5 8 3 3 5 2 2 2" xfId="37030"/>
    <cellStyle name="40% - Accent5 8 3 3 5 2 3" xfId="31496"/>
    <cellStyle name="40% - Accent5 8 3 3 5 3" xfId="17865"/>
    <cellStyle name="40% - Accent5 8 3 3 5 3 2" xfId="39458"/>
    <cellStyle name="40% - Accent5 8 3 3 5 4" xfId="20662"/>
    <cellStyle name="40% - Accent5 8 3 3 5 4 2" xfId="42241"/>
    <cellStyle name="40% - Accent5 8 3 3 5 5" xfId="23447"/>
    <cellStyle name="40% - Accent5 8 3 3 5 5 2" xfId="45024"/>
    <cellStyle name="40% - Accent5 8 3 3 5 6" xfId="26300"/>
    <cellStyle name="40% - Accent5 8 3 3 5 6 2" xfId="47875"/>
    <cellStyle name="40% - Accent5 8 3 3 5 7" xfId="12647"/>
    <cellStyle name="40% - Accent5 8 3 3 5 7 2" xfId="34270"/>
    <cellStyle name="40% - Accent5 8 3 3 5 8" xfId="7438"/>
    <cellStyle name="40% - Accent5 8 3 3 5 9" xfId="29081"/>
    <cellStyle name="40% - Accent5 8 3 3 6" xfId="7776"/>
    <cellStyle name="40% - Accent5 8 3 3 6 2" xfId="18210"/>
    <cellStyle name="40% - Accent5 8 3 3 6 2 2" xfId="39803"/>
    <cellStyle name="40% - Accent5 8 3 3 6 3" xfId="21007"/>
    <cellStyle name="40% - Accent5 8 3 3 6 3 2" xfId="42586"/>
    <cellStyle name="40% - Accent5 8 3 3 6 4" xfId="23792"/>
    <cellStyle name="40% - Accent5 8 3 3 6 4 2" xfId="45369"/>
    <cellStyle name="40% - Accent5 8 3 3 6 5" xfId="26645"/>
    <cellStyle name="40% - Accent5 8 3 3 6 5 2" xfId="48220"/>
    <cellStyle name="40% - Accent5 8 3 3 6 6" xfId="13002"/>
    <cellStyle name="40% - Accent5 8 3 3 6 6 2" xfId="34615"/>
    <cellStyle name="40% - Accent5 8 3 3 6 7" xfId="29418"/>
    <cellStyle name="40% - Accent5 8 3 3 7" xfId="10575"/>
    <cellStyle name="40% - Accent5 8 3 3 7 2" xfId="32200"/>
    <cellStyle name="40% - Accent5 8 3 3 8" xfId="13340"/>
    <cellStyle name="40% - Accent5 8 3 3 8 2" xfId="34952"/>
    <cellStyle name="40% - Accent5 8 3 3 9" xfId="15794"/>
    <cellStyle name="40% - Accent5 8 3 3 9 2" xfId="37388"/>
    <cellStyle name="40% - Accent5 8 3 4" xfId="2752"/>
    <cellStyle name="40% - Accent5 8 3 4 10" xfId="27126"/>
    <cellStyle name="40% - Accent5 8 3 4 11" xfId="55511"/>
    <cellStyle name="40% - Accent5 8 3 4 2" xfId="4385"/>
    <cellStyle name="40% - Accent5 8 3 4 2 10" xfId="55512"/>
    <cellStyle name="40% - Accent5 8 3 4 2 2" xfId="8934"/>
    <cellStyle name="40% - Accent5 8 3 4 2 2 2" xfId="14498"/>
    <cellStyle name="40% - Accent5 8 3 4 2 2 2 2" xfId="36110"/>
    <cellStyle name="40% - Accent5 8 3 4 2 2 3" xfId="30576"/>
    <cellStyle name="40% - Accent5 8 3 4 2 2 4" xfId="55513"/>
    <cellStyle name="40% - Accent5 8 3 4 2 3" xfId="16945"/>
    <cellStyle name="40% - Accent5 8 3 4 2 3 2" xfId="38538"/>
    <cellStyle name="40% - Accent5 8 3 4 2 4" xfId="19742"/>
    <cellStyle name="40% - Accent5 8 3 4 2 4 2" xfId="41321"/>
    <cellStyle name="40% - Accent5 8 3 4 2 5" xfId="22527"/>
    <cellStyle name="40% - Accent5 8 3 4 2 5 2" xfId="44104"/>
    <cellStyle name="40% - Accent5 8 3 4 2 6" xfId="25380"/>
    <cellStyle name="40% - Accent5 8 3 4 2 6 2" xfId="46955"/>
    <cellStyle name="40% - Accent5 8 3 4 2 7" xfId="11727"/>
    <cellStyle name="40% - Accent5 8 3 4 2 7 2" xfId="33350"/>
    <cellStyle name="40% - Accent5 8 3 4 2 8" xfId="6513"/>
    <cellStyle name="40% - Accent5 8 3 4 2 9" xfId="28161"/>
    <cellStyle name="40% - Accent5 8 3 4 3" xfId="7899"/>
    <cellStyle name="40% - Accent5 8 3 4 3 2" xfId="13463"/>
    <cellStyle name="40% - Accent5 8 3 4 3 2 2" xfId="35075"/>
    <cellStyle name="40% - Accent5 8 3 4 3 2 3" xfId="55515"/>
    <cellStyle name="40% - Accent5 8 3 4 3 3" xfId="29541"/>
    <cellStyle name="40% - Accent5 8 3 4 3 4" xfId="55514"/>
    <cellStyle name="40% - Accent5 8 3 4 4" xfId="15910"/>
    <cellStyle name="40% - Accent5 8 3 4 4 2" xfId="37503"/>
    <cellStyle name="40% - Accent5 8 3 4 4 3" xfId="55516"/>
    <cellStyle name="40% - Accent5 8 3 4 5" xfId="18707"/>
    <cellStyle name="40% - Accent5 8 3 4 5 2" xfId="40286"/>
    <cellStyle name="40% - Accent5 8 3 4 6" xfId="21490"/>
    <cellStyle name="40% - Accent5 8 3 4 6 2" xfId="43069"/>
    <cellStyle name="40% - Accent5 8 3 4 7" xfId="24345"/>
    <cellStyle name="40% - Accent5 8 3 4 7 2" xfId="45920"/>
    <cellStyle name="40% - Accent5 8 3 4 8" xfId="10692"/>
    <cellStyle name="40% - Accent5 8 3 4 8 2" xfId="32315"/>
    <cellStyle name="40% - Accent5 8 3 4 9" xfId="5429"/>
    <cellStyle name="40% - Accent5 8 3 5" xfId="3110"/>
    <cellStyle name="40% - Accent5 8 3 5 10" xfId="27471"/>
    <cellStyle name="40% - Accent5 8 3 5 11" xfId="55517"/>
    <cellStyle name="40% - Accent5 8 3 5 2" xfId="4730"/>
    <cellStyle name="40% - Accent5 8 3 5 2 10" xfId="55518"/>
    <cellStyle name="40% - Accent5 8 3 5 2 2" xfId="9279"/>
    <cellStyle name="40% - Accent5 8 3 5 2 2 2" xfId="14843"/>
    <cellStyle name="40% - Accent5 8 3 5 2 2 2 2" xfId="36455"/>
    <cellStyle name="40% - Accent5 8 3 5 2 2 3" xfId="30921"/>
    <cellStyle name="40% - Accent5 8 3 5 2 3" xfId="17290"/>
    <cellStyle name="40% - Accent5 8 3 5 2 3 2" xfId="38883"/>
    <cellStyle name="40% - Accent5 8 3 5 2 4" xfId="20087"/>
    <cellStyle name="40% - Accent5 8 3 5 2 4 2" xfId="41666"/>
    <cellStyle name="40% - Accent5 8 3 5 2 5" xfId="22872"/>
    <cellStyle name="40% - Accent5 8 3 5 2 5 2" xfId="44449"/>
    <cellStyle name="40% - Accent5 8 3 5 2 6" xfId="25725"/>
    <cellStyle name="40% - Accent5 8 3 5 2 6 2" xfId="47300"/>
    <cellStyle name="40% - Accent5 8 3 5 2 7" xfId="12072"/>
    <cellStyle name="40% - Accent5 8 3 5 2 7 2" xfId="33695"/>
    <cellStyle name="40% - Accent5 8 3 5 2 8" xfId="6860"/>
    <cellStyle name="40% - Accent5 8 3 5 2 9" xfId="28506"/>
    <cellStyle name="40% - Accent5 8 3 5 3" xfId="8244"/>
    <cellStyle name="40% - Accent5 8 3 5 3 2" xfId="13808"/>
    <cellStyle name="40% - Accent5 8 3 5 3 2 2" xfId="35420"/>
    <cellStyle name="40% - Accent5 8 3 5 3 3" xfId="29886"/>
    <cellStyle name="40% - Accent5 8 3 5 4" xfId="16255"/>
    <cellStyle name="40% - Accent5 8 3 5 4 2" xfId="37848"/>
    <cellStyle name="40% - Accent5 8 3 5 5" xfId="19052"/>
    <cellStyle name="40% - Accent5 8 3 5 5 2" xfId="40631"/>
    <cellStyle name="40% - Accent5 8 3 5 6" xfId="21837"/>
    <cellStyle name="40% - Accent5 8 3 5 6 2" xfId="43414"/>
    <cellStyle name="40% - Accent5 8 3 5 7" xfId="24690"/>
    <cellStyle name="40% - Accent5 8 3 5 7 2" xfId="46265"/>
    <cellStyle name="40% - Accent5 8 3 5 8" xfId="11037"/>
    <cellStyle name="40% - Accent5 8 3 5 8 2" xfId="32660"/>
    <cellStyle name="40% - Accent5 8 3 5 9" xfId="5774"/>
    <cellStyle name="40% - Accent5 8 3 6" xfId="2527"/>
    <cellStyle name="40% - Accent5 8 3 6 10" xfId="55519"/>
    <cellStyle name="40% - Accent5 8 3 6 2" xfId="4260"/>
    <cellStyle name="40% - Accent5 8 3 6 2 2" xfId="14373"/>
    <cellStyle name="40% - Accent5 8 3 6 2 2 2" xfId="35985"/>
    <cellStyle name="40% - Accent5 8 3 6 2 3" xfId="8809"/>
    <cellStyle name="40% - Accent5 8 3 6 2 4" xfId="30451"/>
    <cellStyle name="40% - Accent5 8 3 6 2 5" xfId="55520"/>
    <cellStyle name="40% - Accent5 8 3 6 3" xfId="16820"/>
    <cellStyle name="40% - Accent5 8 3 6 3 2" xfId="38413"/>
    <cellStyle name="40% - Accent5 8 3 6 4" xfId="19617"/>
    <cellStyle name="40% - Accent5 8 3 6 4 2" xfId="41196"/>
    <cellStyle name="40% - Accent5 8 3 6 5" xfId="22402"/>
    <cellStyle name="40% - Accent5 8 3 6 5 2" xfId="43979"/>
    <cellStyle name="40% - Accent5 8 3 6 6" xfId="25255"/>
    <cellStyle name="40% - Accent5 8 3 6 6 2" xfId="46830"/>
    <cellStyle name="40% - Accent5 8 3 6 7" xfId="11602"/>
    <cellStyle name="40% - Accent5 8 3 6 7 2" xfId="33225"/>
    <cellStyle name="40% - Accent5 8 3 6 8" xfId="6339"/>
    <cellStyle name="40% - Accent5 8 3 6 9" xfId="28036"/>
    <cellStyle name="40% - Accent5 8 3 7" xfId="3719"/>
    <cellStyle name="40% - Accent5 8 3 7 10" xfId="55521"/>
    <cellStyle name="40% - Accent5 8 3 7 2" xfId="9626"/>
    <cellStyle name="40% - Accent5 8 3 7 2 2" xfId="15188"/>
    <cellStyle name="40% - Accent5 8 3 7 2 2 2" xfId="36800"/>
    <cellStyle name="40% - Accent5 8 3 7 2 3" xfId="31266"/>
    <cellStyle name="40% - Accent5 8 3 7 3" xfId="17635"/>
    <cellStyle name="40% - Accent5 8 3 7 3 2" xfId="39228"/>
    <cellStyle name="40% - Accent5 8 3 7 4" xfId="20432"/>
    <cellStyle name="40% - Accent5 8 3 7 4 2" xfId="42011"/>
    <cellStyle name="40% - Accent5 8 3 7 5" xfId="23217"/>
    <cellStyle name="40% - Accent5 8 3 7 5 2" xfId="44794"/>
    <cellStyle name="40% - Accent5 8 3 7 6" xfId="26070"/>
    <cellStyle name="40% - Accent5 8 3 7 6 2" xfId="47645"/>
    <cellStyle name="40% - Accent5 8 3 7 7" xfId="12417"/>
    <cellStyle name="40% - Accent5 8 3 7 7 2" xfId="34040"/>
    <cellStyle name="40% - Accent5 8 3 7 8" xfId="7208"/>
    <cellStyle name="40% - Accent5 8 3 7 9" xfId="28851"/>
    <cellStyle name="40% - Accent5 8 3 8" xfId="7774"/>
    <cellStyle name="40% - Accent5 8 3 8 2" xfId="17980"/>
    <cellStyle name="40% - Accent5 8 3 8 2 2" xfId="39573"/>
    <cellStyle name="40% - Accent5 8 3 8 3" xfId="20777"/>
    <cellStyle name="40% - Accent5 8 3 8 3 2" xfId="42356"/>
    <cellStyle name="40% - Accent5 8 3 8 4" xfId="23562"/>
    <cellStyle name="40% - Accent5 8 3 8 4 2" xfId="45139"/>
    <cellStyle name="40% - Accent5 8 3 8 5" xfId="26415"/>
    <cellStyle name="40% - Accent5 8 3 8 5 2" xfId="47990"/>
    <cellStyle name="40% - Accent5 8 3 8 6" xfId="12772"/>
    <cellStyle name="40% - Accent5 8 3 8 6 2" xfId="34385"/>
    <cellStyle name="40% - Accent5 8 3 8 7" xfId="29416"/>
    <cellStyle name="40% - Accent5 8 3 9" xfId="10345"/>
    <cellStyle name="40% - Accent5 8 3 9 2" xfId="31970"/>
    <cellStyle name="40% - Accent5 8 4" xfId="590"/>
    <cellStyle name="40% - Accent5 8 4 10" xfId="13341"/>
    <cellStyle name="40% - Accent5 8 4 10 2" xfId="34953"/>
    <cellStyle name="40% - Accent5 8 4 11" xfId="15588"/>
    <cellStyle name="40% - Accent5 8 4 11 2" xfId="37182"/>
    <cellStyle name="40% - Accent5 8 4 12" xfId="18386"/>
    <cellStyle name="40% - Accent5 8 4 12 2" xfId="39965"/>
    <cellStyle name="40% - Accent5 8 4 13" xfId="21169"/>
    <cellStyle name="40% - Accent5 8 4 13 2" xfId="42748"/>
    <cellStyle name="40% - Accent5 8 4 14" xfId="24024"/>
    <cellStyle name="40% - Accent5 8 4 14 2" xfId="45599"/>
    <cellStyle name="40% - Accent5 8 4 15" xfId="9997"/>
    <cellStyle name="40% - Accent5 8 4 15 2" xfId="31637"/>
    <cellStyle name="40% - Accent5 8 4 16" xfId="5302"/>
    <cellStyle name="40% - Accent5 8 4 17" xfId="27002"/>
    <cellStyle name="40% - Accent5 8 4 18" xfId="55522"/>
    <cellStyle name="40% - Accent5 8 4 2" xfId="591"/>
    <cellStyle name="40% - Accent5 8 4 2 10" xfId="18524"/>
    <cellStyle name="40% - Accent5 8 4 2 10 2" xfId="40103"/>
    <cellStyle name="40% - Accent5 8 4 2 11" xfId="21307"/>
    <cellStyle name="40% - Accent5 8 4 2 11 2" xfId="42886"/>
    <cellStyle name="40% - Accent5 8 4 2 12" xfId="24162"/>
    <cellStyle name="40% - Accent5 8 4 2 12 2" xfId="45737"/>
    <cellStyle name="40% - Accent5 8 4 2 13" xfId="10135"/>
    <cellStyle name="40% - Accent5 8 4 2 13 2" xfId="31775"/>
    <cellStyle name="40% - Accent5 8 4 2 14" xfId="5303"/>
    <cellStyle name="40% - Accent5 8 4 2 15" xfId="27003"/>
    <cellStyle name="40% - Accent5 8 4 2 16" xfId="55523"/>
    <cellStyle name="40% - Accent5 8 4 2 2" xfId="2914"/>
    <cellStyle name="40% - Accent5 8 4 2 2 10" xfId="27288"/>
    <cellStyle name="40% - Accent5 8 4 2 2 11" xfId="55524"/>
    <cellStyle name="40% - Accent5 8 4 2 2 2" xfId="4547"/>
    <cellStyle name="40% - Accent5 8 4 2 2 2 10" xfId="55525"/>
    <cellStyle name="40% - Accent5 8 4 2 2 2 2" xfId="9096"/>
    <cellStyle name="40% - Accent5 8 4 2 2 2 2 2" xfId="14660"/>
    <cellStyle name="40% - Accent5 8 4 2 2 2 2 2 2" xfId="36272"/>
    <cellStyle name="40% - Accent5 8 4 2 2 2 2 3" xfId="30738"/>
    <cellStyle name="40% - Accent5 8 4 2 2 2 2 4" xfId="55526"/>
    <cellStyle name="40% - Accent5 8 4 2 2 2 3" xfId="17107"/>
    <cellStyle name="40% - Accent5 8 4 2 2 2 3 2" xfId="38700"/>
    <cellStyle name="40% - Accent5 8 4 2 2 2 4" xfId="19904"/>
    <cellStyle name="40% - Accent5 8 4 2 2 2 4 2" xfId="41483"/>
    <cellStyle name="40% - Accent5 8 4 2 2 2 5" xfId="22689"/>
    <cellStyle name="40% - Accent5 8 4 2 2 2 5 2" xfId="44266"/>
    <cellStyle name="40% - Accent5 8 4 2 2 2 6" xfId="25542"/>
    <cellStyle name="40% - Accent5 8 4 2 2 2 6 2" xfId="47117"/>
    <cellStyle name="40% - Accent5 8 4 2 2 2 7" xfId="11889"/>
    <cellStyle name="40% - Accent5 8 4 2 2 2 7 2" xfId="33512"/>
    <cellStyle name="40% - Accent5 8 4 2 2 2 8" xfId="6675"/>
    <cellStyle name="40% - Accent5 8 4 2 2 2 9" xfId="28323"/>
    <cellStyle name="40% - Accent5 8 4 2 2 3" xfId="8061"/>
    <cellStyle name="40% - Accent5 8 4 2 2 3 2" xfId="13625"/>
    <cellStyle name="40% - Accent5 8 4 2 2 3 2 2" xfId="35237"/>
    <cellStyle name="40% - Accent5 8 4 2 2 3 2 3" xfId="55528"/>
    <cellStyle name="40% - Accent5 8 4 2 2 3 3" xfId="29703"/>
    <cellStyle name="40% - Accent5 8 4 2 2 3 4" xfId="55527"/>
    <cellStyle name="40% - Accent5 8 4 2 2 4" xfId="16072"/>
    <cellStyle name="40% - Accent5 8 4 2 2 4 2" xfId="37665"/>
    <cellStyle name="40% - Accent5 8 4 2 2 4 3" xfId="55529"/>
    <cellStyle name="40% - Accent5 8 4 2 2 5" xfId="18869"/>
    <cellStyle name="40% - Accent5 8 4 2 2 5 2" xfId="40448"/>
    <cellStyle name="40% - Accent5 8 4 2 2 6" xfId="21652"/>
    <cellStyle name="40% - Accent5 8 4 2 2 6 2" xfId="43231"/>
    <cellStyle name="40% - Accent5 8 4 2 2 7" xfId="24507"/>
    <cellStyle name="40% - Accent5 8 4 2 2 7 2" xfId="46082"/>
    <cellStyle name="40% - Accent5 8 4 2 2 8" xfId="10854"/>
    <cellStyle name="40% - Accent5 8 4 2 2 8 2" xfId="32477"/>
    <cellStyle name="40% - Accent5 8 4 2 2 9" xfId="5591"/>
    <cellStyle name="40% - Accent5 8 4 2 3" xfId="3292"/>
    <cellStyle name="40% - Accent5 8 4 2 3 10" xfId="27633"/>
    <cellStyle name="40% - Accent5 8 4 2 3 11" xfId="55530"/>
    <cellStyle name="40% - Accent5 8 4 2 3 2" xfId="4892"/>
    <cellStyle name="40% - Accent5 8 4 2 3 2 10" xfId="55531"/>
    <cellStyle name="40% - Accent5 8 4 2 3 2 2" xfId="9441"/>
    <cellStyle name="40% - Accent5 8 4 2 3 2 2 2" xfId="15005"/>
    <cellStyle name="40% - Accent5 8 4 2 3 2 2 2 2" xfId="36617"/>
    <cellStyle name="40% - Accent5 8 4 2 3 2 2 3" xfId="31083"/>
    <cellStyle name="40% - Accent5 8 4 2 3 2 3" xfId="17452"/>
    <cellStyle name="40% - Accent5 8 4 2 3 2 3 2" xfId="39045"/>
    <cellStyle name="40% - Accent5 8 4 2 3 2 4" xfId="20249"/>
    <cellStyle name="40% - Accent5 8 4 2 3 2 4 2" xfId="41828"/>
    <cellStyle name="40% - Accent5 8 4 2 3 2 5" xfId="23034"/>
    <cellStyle name="40% - Accent5 8 4 2 3 2 5 2" xfId="44611"/>
    <cellStyle name="40% - Accent5 8 4 2 3 2 6" xfId="25887"/>
    <cellStyle name="40% - Accent5 8 4 2 3 2 6 2" xfId="47462"/>
    <cellStyle name="40% - Accent5 8 4 2 3 2 7" xfId="12234"/>
    <cellStyle name="40% - Accent5 8 4 2 3 2 7 2" xfId="33857"/>
    <cellStyle name="40% - Accent5 8 4 2 3 2 8" xfId="7022"/>
    <cellStyle name="40% - Accent5 8 4 2 3 2 9" xfId="28668"/>
    <cellStyle name="40% - Accent5 8 4 2 3 3" xfId="8406"/>
    <cellStyle name="40% - Accent5 8 4 2 3 3 2" xfId="13970"/>
    <cellStyle name="40% - Accent5 8 4 2 3 3 2 2" xfId="35582"/>
    <cellStyle name="40% - Accent5 8 4 2 3 3 3" xfId="30048"/>
    <cellStyle name="40% - Accent5 8 4 2 3 4" xfId="16417"/>
    <cellStyle name="40% - Accent5 8 4 2 3 4 2" xfId="38010"/>
    <cellStyle name="40% - Accent5 8 4 2 3 5" xfId="19214"/>
    <cellStyle name="40% - Accent5 8 4 2 3 5 2" xfId="40793"/>
    <cellStyle name="40% - Accent5 8 4 2 3 6" xfId="21999"/>
    <cellStyle name="40% - Accent5 8 4 2 3 6 2" xfId="43576"/>
    <cellStyle name="40% - Accent5 8 4 2 3 7" xfId="24852"/>
    <cellStyle name="40% - Accent5 8 4 2 3 7 2" xfId="46427"/>
    <cellStyle name="40% - Accent5 8 4 2 3 8" xfId="11199"/>
    <cellStyle name="40% - Accent5 8 4 2 3 8 2" xfId="32822"/>
    <cellStyle name="40% - Accent5 8 4 2 3 9" xfId="5936"/>
    <cellStyle name="40% - Accent5 8 4 2 4" xfId="2531"/>
    <cellStyle name="40% - Accent5 8 4 2 4 10" xfId="55532"/>
    <cellStyle name="40% - Accent5 8 4 2 4 2" xfId="4264"/>
    <cellStyle name="40% - Accent5 8 4 2 4 2 2" xfId="14377"/>
    <cellStyle name="40% - Accent5 8 4 2 4 2 2 2" xfId="35989"/>
    <cellStyle name="40% - Accent5 8 4 2 4 2 3" xfId="8813"/>
    <cellStyle name="40% - Accent5 8 4 2 4 2 4" xfId="30455"/>
    <cellStyle name="40% - Accent5 8 4 2 4 2 5" xfId="55533"/>
    <cellStyle name="40% - Accent5 8 4 2 4 3" xfId="16824"/>
    <cellStyle name="40% - Accent5 8 4 2 4 3 2" xfId="38417"/>
    <cellStyle name="40% - Accent5 8 4 2 4 4" xfId="19621"/>
    <cellStyle name="40% - Accent5 8 4 2 4 4 2" xfId="41200"/>
    <cellStyle name="40% - Accent5 8 4 2 4 5" xfId="22406"/>
    <cellStyle name="40% - Accent5 8 4 2 4 5 2" xfId="43983"/>
    <cellStyle name="40% - Accent5 8 4 2 4 6" xfId="25259"/>
    <cellStyle name="40% - Accent5 8 4 2 4 6 2" xfId="46834"/>
    <cellStyle name="40% - Accent5 8 4 2 4 7" xfId="11606"/>
    <cellStyle name="40% - Accent5 8 4 2 4 7 2" xfId="33229"/>
    <cellStyle name="40% - Accent5 8 4 2 4 8" xfId="6343"/>
    <cellStyle name="40% - Accent5 8 4 2 4 9" xfId="28040"/>
    <cellStyle name="40% - Accent5 8 4 2 5" xfId="3723"/>
    <cellStyle name="40% - Accent5 8 4 2 5 10" xfId="55534"/>
    <cellStyle name="40% - Accent5 8 4 2 5 2" xfId="9788"/>
    <cellStyle name="40% - Accent5 8 4 2 5 2 2" xfId="15350"/>
    <cellStyle name="40% - Accent5 8 4 2 5 2 2 2" xfId="36962"/>
    <cellStyle name="40% - Accent5 8 4 2 5 2 3" xfId="31428"/>
    <cellStyle name="40% - Accent5 8 4 2 5 3" xfId="17797"/>
    <cellStyle name="40% - Accent5 8 4 2 5 3 2" xfId="39390"/>
    <cellStyle name="40% - Accent5 8 4 2 5 4" xfId="20594"/>
    <cellStyle name="40% - Accent5 8 4 2 5 4 2" xfId="42173"/>
    <cellStyle name="40% - Accent5 8 4 2 5 5" xfId="23379"/>
    <cellStyle name="40% - Accent5 8 4 2 5 5 2" xfId="44956"/>
    <cellStyle name="40% - Accent5 8 4 2 5 6" xfId="26232"/>
    <cellStyle name="40% - Accent5 8 4 2 5 6 2" xfId="47807"/>
    <cellStyle name="40% - Accent5 8 4 2 5 7" xfId="12579"/>
    <cellStyle name="40% - Accent5 8 4 2 5 7 2" xfId="34202"/>
    <cellStyle name="40% - Accent5 8 4 2 5 8" xfId="7370"/>
    <cellStyle name="40% - Accent5 8 4 2 5 9" xfId="29013"/>
    <cellStyle name="40% - Accent5 8 4 2 6" xfId="7778"/>
    <cellStyle name="40% - Accent5 8 4 2 6 2" xfId="18142"/>
    <cellStyle name="40% - Accent5 8 4 2 6 2 2" xfId="39735"/>
    <cellStyle name="40% - Accent5 8 4 2 6 3" xfId="20939"/>
    <cellStyle name="40% - Accent5 8 4 2 6 3 2" xfId="42518"/>
    <cellStyle name="40% - Accent5 8 4 2 6 4" xfId="23724"/>
    <cellStyle name="40% - Accent5 8 4 2 6 4 2" xfId="45301"/>
    <cellStyle name="40% - Accent5 8 4 2 6 5" xfId="26577"/>
    <cellStyle name="40% - Accent5 8 4 2 6 5 2" xfId="48152"/>
    <cellStyle name="40% - Accent5 8 4 2 6 6" xfId="12934"/>
    <cellStyle name="40% - Accent5 8 4 2 6 6 2" xfId="34547"/>
    <cellStyle name="40% - Accent5 8 4 2 6 7" xfId="29420"/>
    <cellStyle name="40% - Accent5 8 4 2 7" xfId="10507"/>
    <cellStyle name="40% - Accent5 8 4 2 7 2" xfId="32132"/>
    <cellStyle name="40% - Accent5 8 4 2 8" xfId="13342"/>
    <cellStyle name="40% - Accent5 8 4 2 8 2" xfId="34954"/>
    <cellStyle name="40% - Accent5 8 4 2 9" xfId="15726"/>
    <cellStyle name="40% - Accent5 8 4 2 9 2" xfId="37320"/>
    <cellStyle name="40% - Accent5 8 4 3" xfId="592"/>
    <cellStyle name="40% - Accent5 8 4 3 10" xfId="18616"/>
    <cellStyle name="40% - Accent5 8 4 3 10 2" xfId="40195"/>
    <cellStyle name="40% - Accent5 8 4 3 11" xfId="21399"/>
    <cellStyle name="40% - Accent5 8 4 3 11 2" xfId="42978"/>
    <cellStyle name="40% - Accent5 8 4 3 12" xfId="24254"/>
    <cellStyle name="40% - Accent5 8 4 3 12 2" xfId="45829"/>
    <cellStyle name="40% - Accent5 8 4 3 13" xfId="10227"/>
    <cellStyle name="40% - Accent5 8 4 3 13 2" xfId="31867"/>
    <cellStyle name="40% - Accent5 8 4 3 14" xfId="5304"/>
    <cellStyle name="40% - Accent5 8 4 3 15" xfId="27004"/>
    <cellStyle name="40% - Accent5 8 4 3 16" xfId="55535"/>
    <cellStyle name="40% - Accent5 8 4 3 2" xfId="3006"/>
    <cellStyle name="40% - Accent5 8 4 3 2 10" xfId="27380"/>
    <cellStyle name="40% - Accent5 8 4 3 2 11" xfId="55536"/>
    <cellStyle name="40% - Accent5 8 4 3 2 2" xfId="4639"/>
    <cellStyle name="40% - Accent5 8 4 3 2 2 10" xfId="55537"/>
    <cellStyle name="40% - Accent5 8 4 3 2 2 2" xfId="9188"/>
    <cellStyle name="40% - Accent5 8 4 3 2 2 2 2" xfId="14752"/>
    <cellStyle name="40% - Accent5 8 4 3 2 2 2 2 2" xfId="36364"/>
    <cellStyle name="40% - Accent5 8 4 3 2 2 2 3" xfId="30830"/>
    <cellStyle name="40% - Accent5 8 4 3 2 2 3" xfId="17199"/>
    <cellStyle name="40% - Accent5 8 4 3 2 2 3 2" xfId="38792"/>
    <cellStyle name="40% - Accent5 8 4 3 2 2 4" xfId="19996"/>
    <cellStyle name="40% - Accent5 8 4 3 2 2 4 2" xfId="41575"/>
    <cellStyle name="40% - Accent5 8 4 3 2 2 5" xfId="22781"/>
    <cellStyle name="40% - Accent5 8 4 3 2 2 5 2" xfId="44358"/>
    <cellStyle name="40% - Accent5 8 4 3 2 2 6" xfId="25634"/>
    <cellStyle name="40% - Accent5 8 4 3 2 2 6 2" xfId="47209"/>
    <cellStyle name="40% - Accent5 8 4 3 2 2 7" xfId="11981"/>
    <cellStyle name="40% - Accent5 8 4 3 2 2 7 2" xfId="33604"/>
    <cellStyle name="40% - Accent5 8 4 3 2 2 8" xfId="6767"/>
    <cellStyle name="40% - Accent5 8 4 3 2 2 9" xfId="28415"/>
    <cellStyle name="40% - Accent5 8 4 3 2 3" xfId="8153"/>
    <cellStyle name="40% - Accent5 8 4 3 2 3 2" xfId="13717"/>
    <cellStyle name="40% - Accent5 8 4 3 2 3 2 2" xfId="35329"/>
    <cellStyle name="40% - Accent5 8 4 3 2 3 3" xfId="29795"/>
    <cellStyle name="40% - Accent5 8 4 3 2 4" xfId="16164"/>
    <cellStyle name="40% - Accent5 8 4 3 2 4 2" xfId="37757"/>
    <cellStyle name="40% - Accent5 8 4 3 2 5" xfId="18961"/>
    <cellStyle name="40% - Accent5 8 4 3 2 5 2" xfId="40540"/>
    <cellStyle name="40% - Accent5 8 4 3 2 6" xfId="21744"/>
    <cellStyle name="40% - Accent5 8 4 3 2 6 2" xfId="43323"/>
    <cellStyle name="40% - Accent5 8 4 3 2 7" xfId="24599"/>
    <cellStyle name="40% - Accent5 8 4 3 2 7 2" xfId="46174"/>
    <cellStyle name="40% - Accent5 8 4 3 2 8" xfId="10946"/>
    <cellStyle name="40% - Accent5 8 4 3 2 8 2" xfId="32569"/>
    <cellStyle name="40% - Accent5 8 4 3 2 9" xfId="5683"/>
    <cellStyle name="40% - Accent5 8 4 3 3" xfId="3384"/>
    <cellStyle name="40% - Accent5 8 4 3 3 10" xfId="27725"/>
    <cellStyle name="40% - Accent5 8 4 3 3 11" xfId="55538"/>
    <cellStyle name="40% - Accent5 8 4 3 3 2" xfId="4984"/>
    <cellStyle name="40% - Accent5 8 4 3 3 2 10" xfId="55539"/>
    <cellStyle name="40% - Accent5 8 4 3 3 2 2" xfId="9533"/>
    <cellStyle name="40% - Accent5 8 4 3 3 2 2 2" xfId="15097"/>
    <cellStyle name="40% - Accent5 8 4 3 3 2 2 2 2" xfId="36709"/>
    <cellStyle name="40% - Accent5 8 4 3 3 2 2 3" xfId="31175"/>
    <cellStyle name="40% - Accent5 8 4 3 3 2 3" xfId="17544"/>
    <cellStyle name="40% - Accent5 8 4 3 3 2 3 2" xfId="39137"/>
    <cellStyle name="40% - Accent5 8 4 3 3 2 4" xfId="20341"/>
    <cellStyle name="40% - Accent5 8 4 3 3 2 4 2" xfId="41920"/>
    <cellStyle name="40% - Accent5 8 4 3 3 2 5" xfId="23126"/>
    <cellStyle name="40% - Accent5 8 4 3 3 2 5 2" xfId="44703"/>
    <cellStyle name="40% - Accent5 8 4 3 3 2 6" xfId="25979"/>
    <cellStyle name="40% - Accent5 8 4 3 3 2 6 2" xfId="47554"/>
    <cellStyle name="40% - Accent5 8 4 3 3 2 7" xfId="12326"/>
    <cellStyle name="40% - Accent5 8 4 3 3 2 7 2" xfId="33949"/>
    <cellStyle name="40% - Accent5 8 4 3 3 2 8" xfId="7114"/>
    <cellStyle name="40% - Accent5 8 4 3 3 2 9" xfId="28760"/>
    <cellStyle name="40% - Accent5 8 4 3 3 3" xfId="8498"/>
    <cellStyle name="40% - Accent5 8 4 3 3 3 2" xfId="14062"/>
    <cellStyle name="40% - Accent5 8 4 3 3 3 2 2" xfId="35674"/>
    <cellStyle name="40% - Accent5 8 4 3 3 3 3" xfId="30140"/>
    <cellStyle name="40% - Accent5 8 4 3 3 4" xfId="16509"/>
    <cellStyle name="40% - Accent5 8 4 3 3 4 2" xfId="38102"/>
    <cellStyle name="40% - Accent5 8 4 3 3 5" xfId="19306"/>
    <cellStyle name="40% - Accent5 8 4 3 3 5 2" xfId="40885"/>
    <cellStyle name="40% - Accent5 8 4 3 3 6" xfId="22091"/>
    <cellStyle name="40% - Accent5 8 4 3 3 6 2" xfId="43668"/>
    <cellStyle name="40% - Accent5 8 4 3 3 7" xfId="24944"/>
    <cellStyle name="40% - Accent5 8 4 3 3 7 2" xfId="46519"/>
    <cellStyle name="40% - Accent5 8 4 3 3 8" xfId="11291"/>
    <cellStyle name="40% - Accent5 8 4 3 3 8 2" xfId="32914"/>
    <cellStyle name="40% - Accent5 8 4 3 3 9" xfId="6028"/>
    <cellStyle name="40% - Accent5 8 4 3 4" xfId="2532"/>
    <cellStyle name="40% - Accent5 8 4 3 4 10" xfId="55540"/>
    <cellStyle name="40% - Accent5 8 4 3 4 2" xfId="4265"/>
    <cellStyle name="40% - Accent5 8 4 3 4 2 2" xfId="14378"/>
    <cellStyle name="40% - Accent5 8 4 3 4 2 2 2" xfId="35990"/>
    <cellStyle name="40% - Accent5 8 4 3 4 2 3" xfId="8814"/>
    <cellStyle name="40% - Accent5 8 4 3 4 2 4" xfId="30456"/>
    <cellStyle name="40% - Accent5 8 4 3 4 3" xfId="16825"/>
    <cellStyle name="40% - Accent5 8 4 3 4 3 2" xfId="38418"/>
    <cellStyle name="40% - Accent5 8 4 3 4 4" xfId="19622"/>
    <cellStyle name="40% - Accent5 8 4 3 4 4 2" xfId="41201"/>
    <cellStyle name="40% - Accent5 8 4 3 4 5" xfId="22407"/>
    <cellStyle name="40% - Accent5 8 4 3 4 5 2" xfId="43984"/>
    <cellStyle name="40% - Accent5 8 4 3 4 6" xfId="25260"/>
    <cellStyle name="40% - Accent5 8 4 3 4 6 2" xfId="46835"/>
    <cellStyle name="40% - Accent5 8 4 3 4 7" xfId="11607"/>
    <cellStyle name="40% - Accent5 8 4 3 4 7 2" xfId="33230"/>
    <cellStyle name="40% - Accent5 8 4 3 4 8" xfId="6344"/>
    <cellStyle name="40% - Accent5 8 4 3 4 9" xfId="28041"/>
    <cellStyle name="40% - Accent5 8 4 3 5" xfId="3724"/>
    <cellStyle name="40% - Accent5 8 4 3 5 2" xfId="9880"/>
    <cellStyle name="40% - Accent5 8 4 3 5 2 2" xfId="15442"/>
    <cellStyle name="40% - Accent5 8 4 3 5 2 2 2" xfId="37054"/>
    <cellStyle name="40% - Accent5 8 4 3 5 2 3" xfId="31520"/>
    <cellStyle name="40% - Accent5 8 4 3 5 3" xfId="17889"/>
    <cellStyle name="40% - Accent5 8 4 3 5 3 2" xfId="39482"/>
    <cellStyle name="40% - Accent5 8 4 3 5 4" xfId="20686"/>
    <cellStyle name="40% - Accent5 8 4 3 5 4 2" xfId="42265"/>
    <cellStyle name="40% - Accent5 8 4 3 5 5" xfId="23471"/>
    <cellStyle name="40% - Accent5 8 4 3 5 5 2" xfId="45048"/>
    <cellStyle name="40% - Accent5 8 4 3 5 6" xfId="26324"/>
    <cellStyle name="40% - Accent5 8 4 3 5 6 2" xfId="47899"/>
    <cellStyle name="40% - Accent5 8 4 3 5 7" xfId="12671"/>
    <cellStyle name="40% - Accent5 8 4 3 5 7 2" xfId="34294"/>
    <cellStyle name="40% - Accent5 8 4 3 5 8" xfId="7462"/>
    <cellStyle name="40% - Accent5 8 4 3 5 9" xfId="29105"/>
    <cellStyle name="40% - Accent5 8 4 3 6" xfId="7779"/>
    <cellStyle name="40% - Accent5 8 4 3 6 2" xfId="18234"/>
    <cellStyle name="40% - Accent5 8 4 3 6 2 2" xfId="39827"/>
    <cellStyle name="40% - Accent5 8 4 3 6 3" xfId="21031"/>
    <cellStyle name="40% - Accent5 8 4 3 6 3 2" xfId="42610"/>
    <cellStyle name="40% - Accent5 8 4 3 6 4" xfId="23816"/>
    <cellStyle name="40% - Accent5 8 4 3 6 4 2" xfId="45393"/>
    <cellStyle name="40% - Accent5 8 4 3 6 5" xfId="26669"/>
    <cellStyle name="40% - Accent5 8 4 3 6 5 2" xfId="48244"/>
    <cellStyle name="40% - Accent5 8 4 3 6 6" xfId="13026"/>
    <cellStyle name="40% - Accent5 8 4 3 6 6 2" xfId="34639"/>
    <cellStyle name="40% - Accent5 8 4 3 6 7" xfId="29421"/>
    <cellStyle name="40% - Accent5 8 4 3 7" xfId="10599"/>
    <cellStyle name="40% - Accent5 8 4 3 7 2" xfId="32224"/>
    <cellStyle name="40% - Accent5 8 4 3 8" xfId="13343"/>
    <cellStyle name="40% - Accent5 8 4 3 8 2" xfId="34955"/>
    <cellStyle name="40% - Accent5 8 4 3 9" xfId="15818"/>
    <cellStyle name="40% - Accent5 8 4 3 9 2" xfId="37412"/>
    <cellStyle name="40% - Accent5 8 4 4" xfId="2776"/>
    <cellStyle name="40% - Accent5 8 4 4 10" xfId="27150"/>
    <cellStyle name="40% - Accent5 8 4 4 11" xfId="55541"/>
    <cellStyle name="40% - Accent5 8 4 4 2" xfId="4409"/>
    <cellStyle name="40% - Accent5 8 4 4 2 10" xfId="55542"/>
    <cellStyle name="40% - Accent5 8 4 4 2 2" xfId="8958"/>
    <cellStyle name="40% - Accent5 8 4 4 2 2 2" xfId="14522"/>
    <cellStyle name="40% - Accent5 8 4 4 2 2 2 2" xfId="36134"/>
    <cellStyle name="40% - Accent5 8 4 4 2 2 3" xfId="30600"/>
    <cellStyle name="40% - Accent5 8 4 4 2 3" xfId="16969"/>
    <cellStyle name="40% - Accent5 8 4 4 2 3 2" xfId="38562"/>
    <cellStyle name="40% - Accent5 8 4 4 2 4" xfId="19766"/>
    <cellStyle name="40% - Accent5 8 4 4 2 4 2" xfId="41345"/>
    <cellStyle name="40% - Accent5 8 4 4 2 5" xfId="22551"/>
    <cellStyle name="40% - Accent5 8 4 4 2 5 2" xfId="44128"/>
    <cellStyle name="40% - Accent5 8 4 4 2 6" xfId="25404"/>
    <cellStyle name="40% - Accent5 8 4 4 2 6 2" xfId="46979"/>
    <cellStyle name="40% - Accent5 8 4 4 2 7" xfId="11751"/>
    <cellStyle name="40% - Accent5 8 4 4 2 7 2" xfId="33374"/>
    <cellStyle name="40% - Accent5 8 4 4 2 8" xfId="6537"/>
    <cellStyle name="40% - Accent5 8 4 4 2 9" xfId="28185"/>
    <cellStyle name="40% - Accent5 8 4 4 3" xfId="7923"/>
    <cellStyle name="40% - Accent5 8 4 4 3 2" xfId="13487"/>
    <cellStyle name="40% - Accent5 8 4 4 3 2 2" xfId="35099"/>
    <cellStyle name="40% - Accent5 8 4 4 3 3" xfId="29565"/>
    <cellStyle name="40% - Accent5 8 4 4 4" xfId="15934"/>
    <cellStyle name="40% - Accent5 8 4 4 4 2" xfId="37527"/>
    <cellStyle name="40% - Accent5 8 4 4 5" xfId="18731"/>
    <cellStyle name="40% - Accent5 8 4 4 5 2" xfId="40310"/>
    <cellStyle name="40% - Accent5 8 4 4 6" xfId="21514"/>
    <cellStyle name="40% - Accent5 8 4 4 6 2" xfId="43093"/>
    <cellStyle name="40% - Accent5 8 4 4 7" xfId="24369"/>
    <cellStyle name="40% - Accent5 8 4 4 7 2" xfId="45944"/>
    <cellStyle name="40% - Accent5 8 4 4 8" xfId="10716"/>
    <cellStyle name="40% - Accent5 8 4 4 8 2" xfId="32339"/>
    <cellStyle name="40% - Accent5 8 4 4 9" xfId="5453"/>
    <cellStyle name="40% - Accent5 8 4 5" xfId="3134"/>
    <cellStyle name="40% - Accent5 8 4 5 10" xfId="27495"/>
    <cellStyle name="40% - Accent5 8 4 5 11" xfId="55543"/>
    <cellStyle name="40% - Accent5 8 4 5 2" xfId="4754"/>
    <cellStyle name="40% - Accent5 8 4 5 2 10" xfId="55544"/>
    <cellStyle name="40% - Accent5 8 4 5 2 2" xfId="9303"/>
    <cellStyle name="40% - Accent5 8 4 5 2 2 2" xfId="14867"/>
    <cellStyle name="40% - Accent5 8 4 5 2 2 2 2" xfId="36479"/>
    <cellStyle name="40% - Accent5 8 4 5 2 2 3" xfId="30945"/>
    <cellStyle name="40% - Accent5 8 4 5 2 3" xfId="17314"/>
    <cellStyle name="40% - Accent5 8 4 5 2 3 2" xfId="38907"/>
    <cellStyle name="40% - Accent5 8 4 5 2 4" xfId="20111"/>
    <cellStyle name="40% - Accent5 8 4 5 2 4 2" xfId="41690"/>
    <cellStyle name="40% - Accent5 8 4 5 2 5" xfId="22896"/>
    <cellStyle name="40% - Accent5 8 4 5 2 5 2" xfId="44473"/>
    <cellStyle name="40% - Accent5 8 4 5 2 6" xfId="25749"/>
    <cellStyle name="40% - Accent5 8 4 5 2 6 2" xfId="47324"/>
    <cellStyle name="40% - Accent5 8 4 5 2 7" xfId="12096"/>
    <cellStyle name="40% - Accent5 8 4 5 2 7 2" xfId="33719"/>
    <cellStyle name="40% - Accent5 8 4 5 2 8" xfId="6884"/>
    <cellStyle name="40% - Accent5 8 4 5 2 9" xfId="28530"/>
    <cellStyle name="40% - Accent5 8 4 5 3" xfId="8268"/>
    <cellStyle name="40% - Accent5 8 4 5 3 2" xfId="13832"/>
    <cellStyle name="40% - Accent5 8 4 5 3 2 2" xfId="35444"/>
    <cellStyle name="40% - Accent5 8 4 5 3 3" xfId="29910"/>
    <cellStyle name="40% - Accent5 8 4 5 4" xfId="16279"/>
    <cellStyle name="40% - Accent5 8 4 5 4 2" xfId="37872"/>
    <cellStyle name="40% - Accent5 8 4 5 5" xfId="19076"/>
    <cellStyle name="40% - Accent5 8 4 5 5 2" xfId="40655"/>
    <cellStyle name="40% - Accent5 8 4 5 6" xfId="21861"/>
    <cellStyle name="40% - Accent5 8 4 5 6 2" xfId="43438"/>
    <cellStyle name="40% - Accent5 8 4 5 7" xfId="24714"/>
    <cellStyle name="40% - Accent5 8 4 5 7 2" xfId="46289"/>
    <cellStyle name="40% - Accent5 8 4 5 8" xfId="11061"/>
    <cellStyle name="40% - Accent5 8 4 5 8 2" xfId="32684"/>
    <cellStyle name="40% - Accent5 8 4 5 9" xfId="5798"/>
    <cellStyle name="40% - Accent5 8 4 6" xfId="2530"/>
    <cellStyle name="40% - Accent5 8 4 6 10" xfId="55545"/>
    <cellStyle name="40% - Accent5 8 4 6 2" xfId="4263"/>
    <cellStyle name="40% - Accent5 8 4 6 2 2" xfId="14376"/>
    <cellStyle name="40% - Accent5 8 4 6 2 2 2" xfId="35988"/>
    <cellStyle name="40% - Accent5 8 4 6 2 3" xfId="8812"/>
    <cellStyle name="40% - Accent5 8 4 6 2 4" xfId="30454"/>
    <cellStyle name="40% - Accent5 8 4 6 3" xfId="16823"/>
    <cellStyle name="40% - Accent5 8 4 6 3 2" xfId="38416"/>
    <cellStyle name="40% - Accent5 8 4 6 4" xfId="19620"/>
    <cellStyle name="40% - Accent5 8 4 6 4 2" xfId="41199"/>
    <cellStyle name="40% - Accent5 8 4 6 5" xfId="22405"/>
    <cellStyle name="40% - Accent5 8 4 6 5 2" xfId="43982"/>
    <cellStyle name="40% - Accent5 8 4 6 6" xfId="25258"/>
    <cellStyle name="40% - Accent5 8 4 6 6 2" xfId="46833"/>
    <cellStyle name="40% - Accent5 8 4 6 7" xfId="11605"/>
    <cellStyle name="40% - Accent5 8 4 6 7 2" xfId="33228"/>
    <cellStyle name="40% - Accent5 8 4 6 8" xfId="6342"/>
    <cellStyle name="40% - Accent5 8 4 6 9" xfId="28039"/>
    <cellStyle name="40% - Accent5 8 4 7" xfId="3722"/>
    <cellStyle name="40% - Accent5 8 4 7 2" xfId="9650"/>
    <cellStyle name="40% - Accent5 8 4 7 2 2" xfId="15212"/>
    <cellStyle name="40% - Accent5 8 4 7 2 2 2" xfId="36824"/>
    <cellStyle name="40% - Accent5 8 4 7 2 3" xfId="31290"/>
    <cellStyle name="40% - Accent5 8 4 7 3" xfId="17659"/>
    <cellStyle name="40% - Accent5 8 4 7 3 2" xfId="39252"/>
    <cellStyle name="40% - Accent5 8 4 7 4" xfId="20456"/>
    <cellStyle name="40% - Accent5 8 4 7 4 2" xfId="42035"/>
    <cellStyle name="40% - Accent5 8 4 7 5" xfId="23241"/>
    <cellStyle name="40% - Accent5 8 4 7 5 2" xfId="44818"/>
    <cellStyle name="40% - Accent5 8 4 7 6" xfId="26094"/>
    <cellStyle name="40% - Accent5 8 4 7 6 2" xfId="47669"/>
    <cellStyle name="40% - Accent5 8 4 7 7" xfId="12441"/>
    <cellStyle name="40% - Accent5 8 4 7 7 2" xfId="34064"/>
    <cellStyle name="40% - Accent5 8 4 7 8" xfId="7232"/>
    <cellStyle name="40% - Accent5 8 4 7 9" xfId="28875"/>
    <cellStyle name="40% - Accent5 8 4 8" xfId="7777"/>
    <cellStyle name="40% - Accent5 8 4 8 2" xfId="18004"/>
    <cellStyle name="40% - Accent5 8 4 8 2 2" xfId="39597"/>
    <cellStyle name="40% - Accent5 8 4 8 3" xfId="20801"/>
    <cellStyle name="40% - Accent5 8 4 8 3 2" xfId="42380"/>
    <cellStyle name="40% - Accent5 8 4 8 4" xfId="23586"/>
    <cellStyle name="40% - Accent5 8 4 8 4 2" xfId="45163"/>
    <cellStyle name="40% - Accent5 8 4 8 5" xfId="26439"/>
    <cellStyle name="40% - Accent5 8 4 8 5 2" xfId="48014"/>
    <cellStyle name="40% - Accent5 8 4 8 6" xfId="12796"/>
    <cellStyle name="40% - Accent5 8 4 8 6 2" xfId="34409"/>
    <cellStyle name="40% - Accent5 8 4 8 7" xfId="29419"/>
    <cellStyle name="40% - Accent5 8 4 9" xfId="10369"/>
    <cellStyle name="40% - Accent5 8 4 9 2" xfId="31994"/>
    <cellStyle name="40% - Accent5 8 5" xfId="593"/>
    <cellStyle name="40% - Accent5 8 5 10" xfId="13344"/>
    <cellStyle name="40% - Accent5 8 5 10 2" xfId="34956"/>
    <cellStyle name="40% - Accent5 8 5 11" xfId="15612"/>
    <cellStyle name="40% - Accent5 8 5 11 2" xfId="37206"/>
    <cellStyle name="40% - Accent5 8 5 12" xfId="18410"/>
    <cellStyle name="40% - Accent5 8 5 12 2" xfId="39989"/>
    <cellStyle name="40% - Accent5 8 5 13" xfId="21193"/>
    <cellStyle name="40% - Accent5 8 5 13 2" xfId="42772"/>
    <cellStyle name="40% - Accent5 8 5 14" xfId="24048"/>
    <cellStyle name="40% - Accent5 8 5 14 2" xfId="45623"/>
    <cellStyle name="40% - Accent5 8 5 15" xfId="10021"/>
    <cellStyle name="40% - Accent5 8 5 15 2" xfId="31661"/>
    <cellStyle name="40% - Accent5 8 5 16" xfId="5305"/>
    <cellStyle name="40% - Accent5 8 5 17" xfId="27005"/>
    <cellStyle name="40% - Accent5 8 5 18" xfId="55546"/>
    <cellStyle name="40% - Accent5 8 5 2" xfId="594"/>
    <cellStyle name="40% - Accent5 8 5 2 10" xfId="18548"/>
    <cellStyle name="40% - Accent5 8 5 2 10 2" xfId="40127"/>
    <cellStyle name="40% - Accent5 8 5 2 11" xfId="21331"/>
    <cellStyle name="40% - Accent5 8 5 2 11 2" xfId="42910"/>
    <cellStyle name="40% - Accent5 8 5 2 12" xfId="24186"/>
    <cellStyle name="40% - Accent5 8 5 2 12 2" xfId="45761"/>
    <cellStyle name="40% - Accent5 8 5 2 13" xfId="10159"/>
    <cellStyle name="40% - Accent5 8 5 2 13 2" xfId="31799"/>
    <cellStyle name="40% - Accent5 8 5 2 14" xfId="5306"/>
    <cellStyle name="40% - Accent5 8 5 2 15" xfId="27006"/>
    <cellStyle name="40% - Accent5 8 5 2 16" xfId="55547"/>
    <cellStyle name="40% - Accent5 8 5 2 2" xfId="2938"/>
    <cellStyle name="40% - Accent5 8 5 2 2 10" xfId="27312"/>
    <cellStyle name="40% - Accent5 8 5 2 2 11" xfId="55548"/>
    <cellStyle name="40% - Accent5 8 5 2 2 2" xfId="4571"/>
    <cellStyle name="40% - Accent5 8 5 2 2 2 10" xfId="55549"/>
    <cellStyle name="40% - Accent5 8 5 2 2 2 2" xfId="9120"/>
    <cellStyle name="40% - Accent5 8 5 2 2 2 2 2" xfId="14684"/>
    <cellStyle name="40% - Accent5 8 5 2 2 2 2 2 2" xfId="36296"/>
    <cellStyle name="40% - Accent5 8 5 2 2 2 2 3" xfId="30762"/>
    <cellStyle name="40% - Accent5 8 5 2 2 2 3" xfId="17131"/>
    <cellStyle name="40% - Accent5 8 5 2 2 2 3 2" xfId="38724"/>
    <cellStyle name="40% - Accent5 8 5 2 2 2 4" xfId="19928"/>
    <cellStyle name="40% - Accent5 8 5 2 2 2 4 2" xfId="41507"/>
    <cellStyle name="40% - Accent5 8 5 2 2 2 5" xfId="22713"/>
    <cellStyle name="40% - Accent5 8 5 2 2 2 5 2" xfId="44290"/>
    <cellStyle name="40% - Accent5 8 5 2 2 2 6" xfId="25566"/>
    <cellStyle name="40% - Accent5 8 5 2 2 2 6 2" xfId="47141"/>
    <cellStyle name="40% - Accent5 8 5 2 2 2 7" xfId="11913"/>
    <cellStyle name="40% - Accent5 8 5 2 2 2 7 2" xfId="33536"/>
    <cellStyle name="40% - Accent5 8 5 2 2 2 8" xfId="6699"/>
    <cellStyle name="40% - Accent5 8 5 2 2 2 9" xfId="28347"/>
    <cellStyle name="40% - Accent5 8 5 2 2 3" xfId="8085"/>
    <cellStyle name="40% - Accent5 8 5 2 2 3 2" xfId="13649"/>
    <cellStyle name="40% - Accent5 8 5 2 2 3 2 2" xfId="35261"/>
    <cellStyle name="40% - Accent5 8 5 2 2 3 3" xfId="29727"/>
    <cellStyle name="40% - Accent5 8 5 2 2 4" xfId="16096"/>
    <cellStyle name="40% - Accent5 8 5 2 2 4 2" xfId="37689"/>
    <cellStyle name="40% - Accent5 8 5 2 2 5" xfId="18893"/>
    <cellStyle name="40% - Accent5 8 5 2 2 5 2" xfId="40472"/>
    <cellStyle name="40% - Accent5 8 5 2 2 6" xfId="21676"/>
    <cellStyle name="40% - Accent5 8 5 2 2 6 2" xfId="43255"/>
    <cellStyle name="40% - Accent5 8 5 2 2 7" xfId="24531"/>
    <cellStyle name="40% - Accent5 8 5 2 2 7 2" xfId="46106"/>
    <cellStyle name="40% - Accent5 8 5 2 2 8" xfId="10878"/>
    <cellStyle name="40% - Accent5 8 5 2 2 8 2" xfId="32501"/>
    <cellStyle name="40% - Accent5 8 5 2 2 9" xfId="5615"/>
    <cellStyle name="40% - Accent5 8 5 2 3" xfId="3316"/>
    <cellStyle name="40% - Accent5 8 5 2 3 10" xfId="27657"/>
    <cellStyle name="40% - Accent5 8 5 2 3 11" xfId="55550"/>
    <cellStyle name="40% - Accent5 8 5 2 3 2" xfId="4916"/>
    <cellStyle name="40% - Accent5 8 5 2 3 2 10" xfId="55551"/>
    <cellStyle name="40% - Accent5 8 5 2 3 2 2" xfId="9465"/>
    <cellStyle name="40% - Accent5 8 5 2 3 2 2 2" xfId="15029"/>
    <cellStyle name="40% - Accent5 8 5 2 3 2 2 2 2" xfId="36641"/>
    <cellStyle name="40% - Accent5 8 5 2 3 2 2 3" xfId="31107"/>
    <cellStyle name="40% - Accent5 8 5 2 3 2 3" xfId="17476"/>
    <cellStyle name="40% - Accent5 8 5 2 3 2 3 2" xfId="39069"/>
    <cellStyle name="40% - Accent5 8 5 2 3 2 4" xfId="20273"/>
    <cellStyle name="40% - Accent5 8 5 2 3 2 4 2" xfId="41852"/>
    <cellStyle name="40% - Accent5 8 5 2 3 2 5" xfId="23058"/>
    <cellStyle name="40% - Accent5 8 5 2 3 2 5 2" xfId="44635"/>
    <cellStyle name="40% - Accent5 8 5 2 3 2 6" xfId="25911"/>
    <cellStyle name="40% - Accent5 8 5 2 3 2 6 2" xfId="47486"/>
    <cellStyle name="40% - Accent5 8 5 2 3 2 7" xfId="12258"/>
    <cellStyle name="40% - Accent5 8 5 2 3 2 7 2" xfId="33881"/>
    <cellStyle name="40% - Accent5 8 5 2 3 2 8" xfId="7046"/>
    <cellStyle name="40% - Accent5 8 5 2 3 2 9" xfId="28692"/>
    <cellStyle name="40% - Accent5 8 5 2 3 3" xfId="8430"/>
    <cellStyle name="40% - Accent5 8 5 2 3 3 2" xfId="13994"/>
    <cellStyle name="40% - Accent5 8 5 2 3 3 2 2" xfId="35606"/>
    <cellStyle name="40% - Accent5 8 5 2 3 3 3" xfId="30072"/>
    <cellStyle name="40% - Accent5 8 5 2 3 4" xfId="16441"/>
    <cellStyle name="40% - Accent5 8 5 2 3 4 2" xfId="38034"/>
    <cellStyle name="40% - Accent5 8 5 2 3 5" xfId="19238"/>
    <cellStyle name="40% - Accent5 8 5 2 3 5 2" xfId="40817"/>
    <cellStyle name="40% - Accent5 8 5 2 3 6" xfId="22023"/>
    <cellStyle name="40% - Accent5 8 5 2 3 6 2" xfId="43600"/>
    <cellStyle name="40% - Accent5 8 5 2 3 7" xfId="24876"/>
    <cellStyle name="40% - Accent5 8 5 2 3 7 2" xfId="46451"/>
    <cellStyle name="40% - Accent5 8 5 2 3 8" xfId="11223"/>
    <cellStyle name="40% - Accent5 8 5 2 3 8 2" xfId="32846"/>
    <cellStyle name="40% - Accent5 8 5 2 3 9" xfId="5960"/>
    <cellStyle name="40% - Accent5 8 5 2 4" xfId="2534"/>
    <cellStyle name="40% - Accent5 8 5 2 4 10" xfId="55552"/>
    <cellStyle name="40% - Accent5 8 5 2 4 2" xfId="4267"/>
    <cellStyle name="40% - Accent5 8 5 2 4 2 2" xfId="14380"/>
    <cellStyle name="40% - Accent5 8 5 2 4 2 2 2" xfId="35992"/>
    <cellStyle name="40% - Accent5 8 5 2 4 2 3" xfId="8816"/>
    <cellStyle name="40% - Accent5 8 5 2 4 2 4" xfId="30458"/>
    <cellStyle name="40% - Accent5 8 5 2 4 3" xfId="16827"/>
    <cellStyle name="40% - Accent5 8 5 2 4 3 2" xfId="38420"/>
    <cellStyle name="40% - Accent5 8 5 2 4 4" xfId="19624"/>
    <cellStyle name="40% - Accent5 8 5 2 4 4 2" xfId="41203"/>
    <cellStyle name="40% - Accent5 8 5 2 4 5" xfId="22409"/>
    <cellStyle name="40% - Accent5 8 5 2 4 5 2" xfId="43986"/>
    <cellStyle name="40% - Accent5 8 5 2 4 6" xfId="25262"/>
    <cellStyle name="40% - Accent5 8 5 2 4 6 2" xfId="46837"/>
    <cellStyle name="40% - Accent5 8 5 2 4 7" xfId="11609"/>
    <cellStyle name="40% - Accent5 8 5 2 4 7 2" xfId="33232"/>
    <cellStyle name="40% - Accent5 8 5 2 4 8" xfId="6346"/>
    <cellStyle name="40% - Accent5 8 5 2 4 9" xfId="28043"/>
    <cellStyle name="40% - Accent5 8 5 2 5" xfId="3726"/>
    <cellStyle name="40% - Accent5 8 5 2 5 2" xfId="9812"/>
    <cellStyle name="40% - Accent5 8 5 2 5 2 2" xfId="15374"/>
    <cellStyle name="40% - Accent5 8 5 2 5 2 2 2" xfId="36986"/>
    <cellStyle name="40% - Accent5 8 5 2 5 2 3" xfId="31452"/>
    <cellStyle name="40% - Accent5 8 5 2 5 3" xfId="17821"/>
    <cellStyle name="40% - Accent5 8 5 2 5 3 2" xfId="39414"/>
    <cellStyle name="40% - Accent5 8 5 2 5 4" xfId="20618"/>
    <cellStyle name="40% - Accent5 8 5 2 5 4 2" xfId="42197"/>
    <cellStyle name="40% - Accent5 8 5 2 5 5" xfId="23403"/>
    <cellStyle name="40% - Accent5 8 5 2 5 5 2" xfId="44980"/>
    <cellStyle name="40% - Accent5 8 5 2 5 6" xfId="26256"/>
    <cellStyle name="40% - Accent5 8 5 2 5 6 2" xfId="47831"/>
    <cellStyle name="40% - Accent5 8 5 2 5 7" xfId="12603"/>
    <cellStyle name="40% - Accent5 8 5 2 5 7 2" xfId="34226"/>
    <cellStyle name="40% - Accent5 8 5 2 5 8" xfId="7394"/>
    <cellStyle name="40% - Accent5 8 5 2 5 9" xfId="29037"/>
    <cellStyle name="40% - Accent5 8 5 2 6" xfId="7781"/>
    <cellStyle name="40% - Accent5 8 5 2 6 2" xfId="18166"/>
    <cellStyle name="40% - Accent5 8 5 2 6 2 2" xfId="39759"/>
    <cellStyle name="40% - Accent5 8 5 2 6 3" xfId="20963"/>
    <cellStyle name="40% - Accent5 8 5 2 6 3 2" xfId="42542"/>
    <cellStyle name="40% - Accent5 8 5 2 6 4" xfId="23748"/>
    <cellStyle name="40% - Accent5 8 5 2 6 4 2" xfId="45325"/>
    <cellStyle name="40% - Accent5 8 5 2 6 5" xfId="26601"/>
    <cellStyle name="40% - Accent5 8 5 2 6 5 2" xfId="48176"/>
    <cellStyle name="40% - Accent5 8 5 2 6 6" xfId="12958"/>
    <cellStyle name="40% - Accent5 8 5 2 6 6 2" xfId="34571"/>
    <cellStyle name="40% - Accent5 8 5 2 6 7" xfId="29423"/>
    <cellStyle name="40% - Accent5 8 5 2 7" xfId="10531"/>
    <cellStyle name="40% - Accent5 8 5 2 7 2" xfId="32156"/>
    <cellStyle name="40% - Accent5 8 5 2 8" xfId="13345"/>
    <cellStyle name="40% - Accent5 8 5 2 8 2" xfId="34957"/>
    <cellStyle name="40% - Accent5 8 5 2 9" xfId="15750"/>
    <cellStyle name="40% - Accent5 8 5 2 9 2" xfId="37344"/>
    <cellStyle name="40% - Accent5 8 5 3" xfId="595"/>
    <cellStyle name="40% - Accent5 8 5 3 10" xfId="18640"/>
    <cellStyle name="40% - Accent5 8 5 3 10 2" xfId="40219"/>
    <cellStyle name="40% - Accent5 8 5 3 11" xfId="21423"/>
    <cellStyle name="40% - Accent5 8 5 3 11 2" xfId="43002"/>
    <cellStyle name="40% - Accent5 8 5 3 12" xfId="24278"/>
    <cellStyle name="40% - Accent5 8 5 3 12 2" xfId="45853"/>
    <cellStyle name="40% - Accent5 8 5 3 13" xfId="10251"/>
    <cellStyle name="40% - Accent5 8 5 3 13 2" xfId="31891"/>
    <cellStyle name="40% - Accent5 8 5 3 14" xfId="5307"/>
    <cellStyle name="40% - Accent5 8 5 3 15" xfId="27007"/>
    <cellStyle name="40% - Accent5 8 5 3 16" xfId="55553"/>
    <cellStyle name="40% - Accent5 8 5 3 2" xfId="3030"/>
    <cellStyle name="40% - Accent5 8 5 3 2 10" xfId="27404"/>
    <cellStyle name="40% - Accent5 8 5 3 2 11" xfId="55554"/>
    <cellStyle name="40% - Accent5 8 5 3 2 2" xfId="4663"/>
    <cellStyle name="40% - Accent5 8 5 3 2 2 2" xfId="9212"/>
    <cellStyle name="40% - Accent5 8 5 3 2 2 2 2" xfId="14776"/>
    <cellStyle name="40% - Accent5 8 5 3 2 2 2 2 2" xfId="36388"/>
    <cellStyle name="40% - Accent5 8 5 3 2 2 2 3" xfId="30854"/>
    <cellStyle name="40% - Accent5 8 5 3 2 2 3" xfId="17223"/>
    <cellStyle name="40% - Accent5 8 5 3 2 2 3 2" xfId="38816"/>
    <cellStyle name="40% - Accent5 8 5 3 2 2 4" xfId="20020"/>
    <cellStyle name="40% - Accent5 8 5 3 2 2 4 2" xfId="41599"/>
    <cellStyle name="40% - Accent5 8 5 3 2 2 5" xfId="22805"/>
    <cellStyle name="40% - Accent5 8 5 3 2 2 5 2" xfId="44382"/>
    <cellStyle name="40% - Accent5 8 5 3 2 2 6" xfId="25658"/>
    <cellStyle name="40% - Accent5 8 5 3 2 2 6 2" xfId="47233"/>
    <cellStyle name="40% - Accent5 8 5 3 2 2 7" xfId="12005"/>
    <cellStyle name="40% - Accent5 8 5 3 2 2 7 2" xfId="33628"/>
    <cellStyle name="40% - Accent5 8 5 3 2 2 8" xfId="6791"/>
    <cellStyle name="40% - Accent5 8 5 3 2 2 9" xfId="28439"/>
    <cellStyle name="40% - Accent5 8 5 3 2 3" xfId="8177"/>
    <cellStyle name="40% - Accent5 8 5 3 2 3 2" xfId="13741"/>
    <cellStyle name="40% - Accent5 8 5 3 2 3 2 2" xfId="35353"/>
    <cellStyle name="40% - Accent5 8 5 3 2 3 3" xfId="29819"/>
    <cellStyle name="40% - Accent5 8 5 3 2 4" xfId="16188"/>
    <cellStyle name="40% - Accent5 8 5 3 2 4 2" xfId="37781"/>
    <cellStyle name="40% - Accent5 8 5 3 2 5" xfId="18985"/>
    <cellStyle name="40% - Accent5 8 5 3 2 5 2" xfId="40564"/>
    <cellStyle name="40% - Accent5 8 5 3 2 6" xfId="21768"/>
    <cellStyle name="40% - Accent5 8 5 3 2 6 2" xfId="43347"/>
    <cellStyle name="40% - Accent5 8 5 3 2 7" xfId="24623"/>
    <cellStyle name="40% - Accent5 8 5 3 2 7 2" xfId="46198"/>
    <cellStyle name="40% - Accent5 8 5 3 2 8" xfId="10970"/>
    <cellStyle name="40% - Accent5 8 5 3 2 8 2" xfId="32593"/>
    <cellStyle name="40% - Accent5 8 5 3 2 9" xfId="5707"/>
    <cellStyle name="40% - Accent5 8 5 3 3" xfId="3408"/>
    <cellStyle name="40% - Accent5 8 5 3 3 10" xfId="27749"/>
    <cellStyle name="40% - Accent5 8 5 3 3 2" xfId="5008"/>
    <cellStyle name="40% - Accent5 8 5 3 3 2 2" xfId="9557"/>
    <cellStyle name="40% - Accent5 8 5 3 3 2 2 2" xfId="15121"/>
    <cellStyle name="40% - Accent5 8 5 3 3 2 2 2 2" xfId="36733"/>
    <cellStyle name="40% - Accent5 8 5 3 3 2 2 3" xfId="31199"/>
    <cellStyle name="40% - Accent5 8 5 3 3 2 3" xfId="17568"/>
    <cellStyle name="40% - Accent5 8 5 3 3 2 3 2" xfId="39161"/>
    <cellStyle name="40% - Accent5 8 5 3 3 2 4" xfId="20365"/>
    <cellStyle name="40% - Accent5 8 5 3 3 2 4 2" xfId="41944"/>
    <cellStyle name="40% - Accent5 8 5 3 3 2 5" xfId="23150"/>
    <cellStyle name="40% - Accent5 8 5 3 3 2 5 2" xfId="44727"/>
    <cellStyle name="40% - Accent5 8 5 3 3 2 6" xfId="26003"/>
    <cellStyle name="40% - Accent5 8 5 3 3 2 6 2" xfId="47578"/>
    <cellStyle name="40% - Accent5 8 5 3 3 2 7" xfId="12350"/>
    <cellStyle name="40% - Accent5 8 5 3 3 2 7 2" xfId="33973"/>
    <cellStyle name="40% - Accent5 8 5 3 3 2 8" xfId="7138"/>
    <cellStyle name="40% - Accent5 8 5 3 3 2 9" xfId="28784"/>
    <cellStyle name="40% - Accent5 8 5 3 3 3" xfId="8522"/>
    <cellStyle name="40% - Accent5 8 5 3 3 3 2" xfId="14086"/>
    <cellStyle name="40% - Accent5 8 5 3 3 3 2 2" xfId="35698"/>
    <cellStyle name="40% - Accent5 8 5 3 3 3 3" xfId="30164"/>
    <cellStyle name="40% - Accent5 8 5 3 3 4" xfId="16533"/>
    <cellStyle name="40% - Accent5 8 5 3 3 4 2" xfId="38126"/>
    <cellStyle name="40% - Accent5 8 5 3 3 5" xfId="19330"/>
    <cellStyle name="40% - Accent5 8 5 3 3 5 2" xfId="40909"/>
    <cellStyle name="40% - Accent5 8 5 3 3 6" xfId="22115"/>
    <cellStyle name="40% - Accent5 8 5 3 3 6 2" xfId="43692"/>
    <cellStyle name="40% - Accent5 8 5 3 3 7" xfId="24968"/>
    <cellStyle name="40% - Accent5 8 5 3 3 7 2" xfId="46543"/>
    <cellStyle name="40% - Accent5 8 5 3 3 8" xfId="11315"/>
    <cellStyle name="40% - Accent5 8 5 3 3 8 2" xfId="32938"/>
    <cellStyle name="40% - Accent5 8 5 3 3 9" xfId="6052"/>
    <cellStyle name="40% - Accent5 8 5 3 4" xfId="2535"/>
    <cellStyle name="40% - Accent5 8 5 3 4 2" xfId="4268"/>
    <cellStyle name="40% - Accent5 8 5 3 4 2 2" xfId="14381"/>
    <cellStyle name="40% - Accent5 8 5 3 4 2 2 2" xfId="35993"/>
    <cellStyle name="40% - Accent5 8 5 3 4 2 3" xfId="8817"/>
    <cellStyle name="40% - Accent5 8 5 3 4 2 4" xfId="30459"/>
    <cellStyle name="40% - Accent5 8 5 3 4 3" xfId="16828"/>
    <cellStyle name="40% - Accent5 8 5 3 4 3 2" xfId="38421"/>
    <cellStyle name="40% - Accent5 8 5 3 4 4" xfId="19625"/>
    <cellStyle name="40% - Accent5 8 5 3 4 4 2" xfId="41204"/>
    <cellStyle name="40% - Accent5 8 5 3 4 5" xfId="22410"/>
    <cellStyle name="40% - Accent5 8 5 3 4 5 2" xfId="43987"/>
    <cellStyle name="40% - Accent5 8 5 3 4 6" xfId="25263"/>
    <cellStyle name="40% - Accent5 8 5 3 4 6 2" xfId="46838"/>
    <cellStyle name="40% - Accent5 8 5 3 4 7" xfId="11610"/>
    <cellStyle name="40% - Accent5 8 5 3 4 7 2" xfId="33233"/>
    <cellStyle name="40% - Accent5 8 5 3 4 8" xfId="6347"/>
    <cellStyle name="40% - Accent5 8 5 3 4 9" xfId="28044"/>
    <cellStyle name="40% - Accent5 8 5 3 5" xfId="3727"/>
    <cellStyle name="40% - Accent5 8 5 3 5 2" xfId="9904"/>
    <cellStyle name="40% - Accent5 8 5 3 5 2 2" xfId="15466"/>
    <cellStyle name="40% - Accent5 8 5 3 5 2 2 2" xfId="37078"/>
    <cellStyle name="40% - Accent5 8 5 3 5 2 3" xfId="31544"/>
    <cellStyle name="40% - Accent5 8 5 3 5 3" xfId="17913"/>
    <cellStyle name="40% - Accent5 8 5 3 5 3 2" xfId="39506"/>
    <cellStyle name="40% - Accent5 8 5 3 5 4" xfId="20710"/>
    <cellStyle name="40% - Accent5 8 5 3 5 4 2" xfId="42289"/>
    <cellStyle name="40% - Accent5 8 5 3 5 5" xfId="23495"/>
    <cellStyle name="40% - Accent5 8 5 3 5 5 2" xfId="45072"/>
    <cellStyle name="40% - Accent5 8 5 3 5 6" xfId="26348"/>
    <cellStyle name="40% - Accent5 8 5 3 5 6 2" xfId="47923"/>
    <cellStyle name="40% - Accent5 8 5 3 5 7" xfId="12695"/>
    <cellStyle name="40% - Accent5 8 5 3 5 7 2" xfId="34318"/>
    <cellStyle name="40% - Accent5 8 5 3 5 8" xfId="7486"/>
    <cellStyle name="40% - Accent5 8 5 3 5 9" xfId="29129"/>
    <cellStyle name="40% - Accent5 8 5 3 6" xfId="7782"/>
    <cellStyle name="40% - Accent5 8 5 3 6 2" xfId="18258"/>
    <cellStyle name="40% - Accent5 8 5 3 6 2 2" xfId="39851"/>
    <cellStyle name="40% - Accent5 8 5 3 6 3" xfId="21055"/>
    <cellStyle name="40% - Accent5 8 5 3 6 3 2" xfId="42634"/>
    <cellStyle name="40% - Accent5 8 5 3 6 4" xfId="23840"/>
    <cellStyle name="40% - Accent5 8 5 3 6 4 2" xfId="45417"/>
    <cellStyle name="40% - Accent5 8 5 3 6 5" xfId="26693"/>
    <cellStyle name="40% - Accent5 8 5 3 6 5 2" xfId="48268"/>
    <cellStyle name="40% - Accent5 8 5 3 6 6" xfId="13050"/>
    <cellStyle name="40% - Accent5 8 5 3 6 6 2" xfId="34663"/>
    <cellStyle name="40% - Accent5 8 5 3 6 7" xfId="29424"/>
    <cellStyle name="40% - Accent5 8 5 3 7" xfId="10623"/>
    <cellStyle name="40% - Accent5 8 5 3 7 2" xfId="32248"/>
    <cellStyle name="40% - Accent5 8 5 3 8" xfId="13346"/>
    <cellStyle name="40% - Accent5 8 5 3 8 2" xfId="34958"/>
    <cellStyle name="40% - Accent5 8 5 3 9" xfId="15842"/>
    <cellStyle name="40% - Accent5 8 5 3 9 2" xfId="37436"/>
    <cellStyle name="40% - Accent5 8 5 4" xfId="2800"/>
    <cellStyle name="40% - Accent5 8 5 4 10" xfId="27174"/>
    <cellStyle name="40% - Accent5 8 5 4 11" xfId="55555"/>
    <cellStyle name="40% - Accent5 8 5 4 2" xfId="4433"/>
    <cellStyle name="40% - Accent5 8 5 4 2 10" xfId="55556"/>
    <cellStyle name="40% - Accent5 8 5 4 2 2" xfId="8982"/>
    <cellStyle name="40% - Accent5 8 5 4 2 2 2" xfId="14546"/>
    <cellStyle name="40% - Accent5 8 5 4 2 2 2 2" xfId="36158"/>
    <cellStyle name="40% - Accent5 8 5 4 2 2 3" xfId="30624"/>
    <cellStyle name="40% - Accent5 8 5 4 2 3" xfId="16993"/>
    <cellStyle name="40% - Accent5 8 5 4 2 3 2" xfId="38586"/>
    <cellStyle name="40% - Accent5 8 5 4 2 4" xfId="19790"/>
    <cellStyle name="40% - Accent5 8 5 4 2 4 2" xfId="41369"/>
    <cellStyle name="40% - Accent5 8 5 4 2 5" xfId="22575"/>
    <cellStyle name="40% - Accent5 8 5 4 2 5 2" xfId="44152"/>
    <cellStyle name="40% - Accent5 8 5 4 2 6" xfId="25428"/>
    <cellStyle name="40% - Accent5 8 5 4 2 6 2" xfId="47003"/>
    <cellStyle name="40% - Accent5 8 5 4 2 7" xfId="11775"/>
    <cellStyle name="40% - Accent5 8 5 4 2 7 2" xfId="33398"/>
    <cellStyle name="40% - Accent5 8 5 4 2 8" xfId="6561"/>
    <cellStyle name="40% - Accent5 8 5 4 2 9" xfId="28209"/>
    <cellStyle name="40% - Accent5 8 5 4 3" xfId="7947"/>
    <cellStyle name="40% - Accent5 8 5 4 3 2" xfId="13511"/>
    <cellStyle name="40% - Accent5 8 5 4 3 2 2" xfId="35123"/>
    <cellStyle name="40% - Accent5 8 5 4 3 3" xfId="29589"/>
    <cellStyle name="40% - Accent5 8 5 4 4" xfId="15958"/>
    <cellStyle name="40% - Accent5 8 5 4 4 2" xfId="37551"/>
    <cellStyle name="40% - Accent5 8 5 4 5" xfId="18755"/>
    <cellStyle name="40% - Accent5 8 5 4 5 2" xfId="40334"/>
    <cellStyle name="40% - Accent5 8 5 4 6" xfId="21538"/>
    <cellStyle name="40% - Accent5 8 5 4 6 2" xfId="43117"/>
    <cellStyle name="40% - Accent5 8 5 4 7" xfId="24393"/>
    <cellStyle name="40% - Accent5 8 5 4 7 2" xfId="45968"/>
    <cellStyle name="40% - Accent5 8 5 4 8" xfId="10740"/>
    <cellStyle name="40% - Accent5 8 5 4 8 2" xfId="32363"/>
    <cellStyle name="40% - Accent5 8 5 4 9" xfId="5477"/>
    <cellStyle name="40% - Accent5 8 5 5" xfId="3158"/>
    <cellStyle name="40% - Accent5 8 5 5 10" xfId="27519"/>
    <cellStyle name="40% - Accent5 8 5 5 11" xfId="55557"/>
    <cellStyle name="40% - Accent5 8 5 5 2" xfId="4778"/>
    <cellStyle name="40% - Accent5 8 5 5 2 2" xfId="9327"/>
    <cellStyle name="40% - Accent5 8 5 5 2 2 2" xfId="14891"/>
    <cellStyle name="40% - Accent5 8 5 5 2 2 2 2" xfId="36503"/>
    <cellStyle name="40% - Accent5 8 5 5 2 2 3" xfId="30969"/>
    <cellStyle name="40% - Accent5 8 5 5 2 3" xfId="17338"/>
    <cellStyle name="40% - Accent5 8 5 5 2 3 2" xfId="38931"/>
    <cellStyle name="40% - Accent5 8 5 5 2 4" xfId="20135"/>
    <cellStyle name="40% - Accent5 8 5 5 2 4 2" xfId="41714"/>
    <cellStyle name="40% - Accent5 8 5 5 2 5" xfId="22920"/>
    <cellStyle name="40% - Accent5 8 5 5 2 5 2" xfId="44497"/>
    <cellStyle name="40% - Accent5 8 5 5 2 6" xfId="25773"/>
    <cellStyle name="40% - Accent5 8 5 5 2 6 2" xfId="47348"/>
    <cellStyle name="40% - Accent5 8 5 5 2 7" xfId="12120"/>
    <cellStyle name="40% - Accent5 8 5 5 2 7 2" xfId="33743"/>
    <cellStyle name="40% - Accent5 8 5 5 2 8" xfId="6908"/>
    <cellStyle name="40% - Accent5 8 5 5 2 9" xfId="28554"/>
    <cellStyle name="40% - Accent5 8 5 5 3" xfId="8292"/>
    <cellStyle name="40% - Accent5 8 5 5 3 2" xfId="13856"/>
    <cellStyle name="40% - Accent5 8 5 5 3 2 2" xfId="35468"/>
    <cellStyle name="40% - Accent5 8 5 5 3 3" xfId="29934"/>
    <cellStyle name="40% - Accent5 8 5 5 4" xfId="16303"/>
    <cellStyle name="40% - Accent5 8 5 5 4 2" xfId="37896"/>
    <cellStyle name="40% - Accent5 8 5 5 5" xfId="19100"/>
    <cellStyle name="40% - Accent5 8 5 5 5 2" xfId="40679"/>
    <cellStyle name="40% - Accent5 8 5 5 6" xfId="21885"/>
    <cellStyle name="40% - Accent5 8 5 5 6 2" xfId="43462"/>
    <cellStyle name="40% - Accent5 8 5 5 7" xfId="24738"/>
    <cellStyle name="40% - Accent5 8 5 5 7 2" xfId="46313"/>
    <cellStyle name="40% - Accent5 8 5 5 8" xfId="11085"/>
    <cellStyle name="40% - Accent5 8 5 5 8 2" xfId="32708"/>
    <cellStyle name="40% - Accent5 8 5 5 9" xfId="5822"/>
    <cellStyle name="40% - Accent5 8 5 6" xfId="2533"/>
    <cellStyle name="40% - Accent5 8 5 6 2" xfId="4266"/>
    <cellStyle name="40% - Accent5 8 5 6 2 2" xfId="14379"/>
    <cellStyle name="40% - Accent5 8 5 6 2 2 2" xfId="35991"/>
    <cellStyle name="40% - Accent5 8 5 6 2 3" xfId="8815"/>
    <cellStyle name="40% - Accent5 8 5 6 2 4" xfId="30457"/>
    <cellStyle name="40% - Accent5 8 5 6 3" xfId="16826"/>
    <cellStyle name="40% - Accent5 8 5 6 3 2" xfId="38419"/>
    <cellStyle name="40% - Accent5 8 5 6 4" xfId="19623"/>
    <cellStyle name="40% - Accent5 8 5 6 4 2" xfId="41202"/>
    <cellStyle name="40% - Accent5 8 5 6 5" xfId="22408"/>
    <cellStyle name="40% - Accent5 8 5 6 5 2" xfId="43985"/>
    <cellStyle name="40% - Accent5 8 5 6 6" xfId="25261"/>
    <cellStyle name="40% - Accent5 8 5 6 6 2" xfId="46836"/>
    <cellStyle name="40% - Accent5 8 5 6 7" xfId="11608"/>
    <cellStyle name="40% - Accent5 8 5 6 7 2" xfId="33231"/>
    <cellStyle name="40% - Accent5 8 5 6 8" xfId="6345"/>
    <cellStyle name="40% - Accent5 8 5 6 9" xfId="28042"/>
    <cellStyle name="40% - Accent5 8 5 7" xfId="3725"/>
    <cellStyle name="40% - Accent5 8 5 7 2" xfId="9674"/>
    <cellStyle name="40% - Accent5 8 5 7 2 2" xfId="15236"/>
    <cellStyle name="40% - Accent5 8 5 7 2 2 2" xfId="36848"/>
    <cellStyle name="40% - Accent5 8 5 7 2 3" xfId="31314"/>
    <cellStyle name="40% - Accent5 8 5 7 3" xfId="17683"/>
    <cellStyle name="40% - Accent5 8 5 7 3 2" xfId="39276"/>
    <cellStyle name="40% - Accent5 8 5 7 4" xfId="20480"/>
    <cellStyle name="40% - Accent5 8 5 7 4 2" xfId="42059"/>
    <cellStyle name="40% - Accent5 8 5 7 5" xfId="23265"/>
    <cellStyle name="40% - Accent5 8 5 7 5 2" xfId="44842"/>
    <cellStyle name="40% - Accent5 8 5 7 6" xfId="26118"/>
    <cellStyle name="40% - Accent5 8 5 7 6 2" xfId="47693"/>
    <cellStyle name="40% - Accent5 8 5 7 7" xfId="12465"/>
    <cellStyle name="40% - Accent5 8 5 7 7 2" xfId="34088"/>
    <cellStyle name="40% - Accent5 8 5 7 8" xfId="7256"/>
    <cellStyle name="40% - Accent5 8 5 7 9" xfId="28899"/>
    <cellStyle name="40% - Accent5 8 5 8" xfId="7780"/>
    <cellStyle name="40% - Accent5 8 5 8 2" xfId="18028"/>
    <cellStyle name="40% - Accent5 8 5 8 2 2" xfId="39621"/>
    <cellStyle name="40% - Accent5 8 5 8 3" xfId="20825"/>
    <cellStyle name="40% - Accent5 8 5 8 3 2" xfId="42404"/>
    <cellStyle name="40% - Accent5 8 5 8 4" xfId="23610"/>
    <cellStyle name="40% - Accent5 8 5 8 4 2" xfId="45187"/>
    <cellStyle name="40% - Accent5 8 5 8 5" xfId="26463"/>
    <cellStyle name="40% - Accent5 8 5 8 5 2" xfId="48038"/>
    <cellStyle name="40% - Accent5 8 5 8 6" xfId="12820"/>
    <cellStyle name="40% - Accent5 8 5 8 6 2" xfId="34433"/>
    <cellStyle name="40% - Accent5 8 5 8 7" xfId="29422"/>
    <cellStyle name="40% - Accent5 8 5 9" xfId="10393"/>
    <cellStyle name="40% - Accent5 8 5 9 2" xfId="32018"/>
    <cellStyle name="40% - Accent5 8 6" xfId="55558"/>
    <cellStyle name="40% - Accent5 8 6 2" xfId="55559"/>
    <cellStyle name="40% - Accent5 8 6 2 2" xfId="55560"/>
    <cellStyle name="40% - Accent5 8 6 3" xfId="55561"/>
    <cellStyle name="40% - Accent5 8 6 3 2" xfId="55562"/>
    <cellStyle name="40% - Accent5 8 6 4" xfId="55563"/>
    <cellStyle name="40% - Accent5 8 7" xfId="55564"/>
    <cellStyle name="40% - Accent5 8 7 2" xfId="55565"/>
    <cellStyle name="40% - Accent5 8 8" xfId="55566"/>
    <cellStyle name="40% - Accent5 8 8 2" xfId="55567"/>
    <cellStyle name="40% - Accent5 8 9" xfId="55568"/>
    <cellStyle name="40% - Accent5 8 9 2" xfId="55569"/>
    <cellStyle name="40% - Accent5 9" xfId="596"/>
    <cellStyle name="40% - Accent5 9 10" xfId="55571"/>
    <cellStyle name="40% - Accent5 9 11" xfId="55570"/>
    <cellStyle name="40% - Accent5 9 2" xfId="597"/>
    <cellStyle name="40% - Accent5 9 2 10" xfId="13347"/>
    <cellStyle name="40% - Accent5 9 2 10 2" xfId="34959"/>
    <cellStyle name="40% - Accent5 9 2 11" xfId="15546"/>
    <cellStyle name="40% - Accent5 9 2 11 2" xfId="37140"/>
    <cellStyle name="40% - Accent5 9 2 12" xfId="18344"/>
    <cellStyle name="40% - Accent5 9 2 12 2" xfId="39923"/>
    <cellStyle name="40% - Accent5 9 2 13" xfId="21127"/>
    <cellStyle name="40% - Accent5 9 2 13 2" xfId="42706"/>
    <cellStyle name="40% - Accent5 9 2 14" xfId="23982"/>
    <cellStyle name="40% - Accent5 9 2 14 2" xfId="45557"/>
    <cellStyle name="40% - Accent5 9 2 15" xfId="9955"/>
    <cellStyle name="40% - Accent5 9 2 15 2" xfId="31595"/>
    <cellStyle name="40% - Accent5 9 2 16" xfId="5308"/>
    <cellStyle name="40% - Accent5 9 2 17" xfId="27008"/>
    <cellStyle name="40% - Accent5 9 2 18" xfId="55572"/>
    <cellStyle name="40% - Accent5 9 2 2" xfId="598"/>
    <cellStyle name="40% - Accent5 9 2 2 10" xfId="18482"/>
    <cellStyle name="40% - Accent5 9 2 2 10 2" xfId="40061"/>
    <cellStyle name="40% - Accent5 9 2 2 11" xfId="21265"/>
    <cellStyle name="40% - Accent5 9 2 2 11 2" xfId="42844"/>
    <cellStyle name="40% - Accent5 9 2 2 12" xfId="24120"/>
    <cellStyle name="40% - Accent5 9 2 2 12 2" xfId="45695"/>
    <cellStyle name="40% - Accent5 9 2 2 13" xfId="10093"/>
    <cellStyle name="40% - Accent5 9 2 2 13 2" xfId="31733"/>
    <cellStyle name="40% - Accent5 9 2 2 14" xfId="5309"/>
    <cellStyle name="40% - Accent5 9 2 2 15" xfId="27009"/>
    <cellStyle name="40% - Accent5 9 2 2 16" xfId="55573"/>
    <cellStyle name="40% - Accent5 9 2 2 2" xfId="2872"/>
    <cellStyle name="40% - Accent5 9 2 2 2 10" xfId="27246"/>
    <cellStyle name="40% - Accent5 9 2 2 2 11" xfId="55574"/>
    <cellStyle name="40% - Accent5 9 2 2 2 2" xfId="4505"/>
    <cellStyle name="40% - Accent5 9 2 2 2 2 10" xfId="55575"/>
    <cellStyle name="40% - Accent5 9 2 2 2 2 2" xfId="9054"/>
    <cellStyle name="40% - Accent5 9 2 2 2 2 2 2" xfId="14618"/>
    <cellStyle name="40% - Accent5 9 2 2 2 2 2 2 2" xfId="36230"/>
    <cellStyle name="40% - Accent5 9 2 2 2 2 2 2 2 2" xfId="55578"/>
    <cellStyle name="40% - Accent5 9 2 2 2 2 2 2 3" xfId="55577"/>
    <cellStyle name="40% - Accent5 9 2 2 2 2 2 3" xfId="30696"/>
    <cellStyle name="40% - Accent5 9 2 2 2 2 2 3 2" xfId="55580"/>
    <cellStyle name="40% - Accent5 9 2 2 2 2 2 3 3" xfId="55579"/>
    <cellStyle name="40% - Accent5 9 2 2 2 2 2 4" xfId="55581"/>
    <cellStyle name="40% - Accent5 9 2 2 2 2 2 5" xfId="55576"/>
    <cellStyle name="40% - Accent5 9 2 2 2 2 3" xfId="17065"/>
    <cellStyle name="40% - Accent5 9 2 2 2 2 3 2" xfId="38658"/>
    <cellStyle name="40% - Accent5 9 2 2 2 2 3 2 2" xfId="55583"/>
    <cellStyle name="40% - Accent5 9 2 2 2 2 3 3" xfId="55582"/>
    <cellStyle name="40% - Accent5 9 2 2 2 2 4" xfId="19862"/>
    <cellStyle name="40% - Accent5 9 2 2 2 2 4 2" xfId="41441"/>
    <cellStyle name="40% - Accent5 9 2 2 2 2 4 2 2" xfId="55585"/>
    <cellStyle name="40% - Accent5 9 2 2 2 2 4 3" xfId="55584"/>
    <cellStyle name="40% - Accent5 9 2 2 2 2 5" xfId="22647"/>
    <cellStyle name="40% - Accent5 9 2 2 2 2 5 2" xfId="44224"/>
    <cellStyle name="40% - Accent5 9 2 2 2 2 5 3" xfId="55586"/>
    <cellStyle name="40% - Accent5 9 2 2 2 2 6" xfId="25500"/>
    <cellStyle name="40% - Accent5 9 2 2 2 2 6 2" xfId="47075"/>
    <cellStyle name="40% - Accent5 9 2 2 2 2 7" xfId="11847"/>
    <cellStyle name="40% - Accent5 9 2 2 2 2 7 2" xfId="33470"/>
    <cellStyle name="40% - Accent5 9 2 2 2 2 8" xfId="6633"/>
    <cellStyle name="40% - Accent5 9 2 2 2 2 9" xfId="28281"/>
    <cellStyle name="40% - Accent5 9 2 2 2 3" xfId="8019"/>
    <cellStyle name="40% - Accent5 9 2 2 2 3 2" xfId="13583"/>
    <cellStyle name="40% - Accent5 9 2 2 2 3 2 2" xfId="35195"/>
    <cellStyle name="40% - Accent5 9 2 2 2 3 2 2 2" xfId="55589"/>
    <cellStyle name="40% - Accent5 9 2 2 2 3 2 3" xfId="55588"/>
    <cellStyle name="40% - Accent5 9 2 2 2 3 3" xfId="29661"/>
    <cellStyle name="40% - Accent5 9 2 2 2 3 3 2" xfId="55591"/>
    <cellStyle name="40% - Accent5 9 2 2 2 3 3 3" xfId="55590"/>
    <cellStyle name="40% - Accent5 9 2 2 2 3 4" xfId="55592"/>
    <cellStyle name="40% - Accent5 9 2 2 2 3 5" xfId="55587"/>
    <cellStyle name="40% - Accent5 9 2 2 2 4" xfId="16030"/>
    <cellStyle name="40% - Accent5 9 2 2 2 4 2" xfId="37623"/>
    <cellStyle name="40% - Accent5 9 2 2 2 4 2 2" xfId="55594"/>
    <cellStyle name="40% - Accent5 9 2 2 2 4 3" xfId="55593"/>
    <cellStyle name="40% - Accent5 9 2 2 2 5" xfId="18827"/>
    <cellStyle name="40% - Accent5 9 2 2 2 5 2" xfId="40406"/>
    <cellStyle name="40% - Accent5 9 2 2 2 5 2 2" xfId="55596"/>
    <cellStyle name="40% - Accent5 9 2 2 2 5 3" xfId="55595"/>
    <cellStyle name="40% - Accent5 9 2 2 2 6" xfId="21610"/>
    <cellStyle name="40% - Accent5 9 2 2 2 6 2" xfId="43189"/>
    <cellStyle name="40% - Accent5 9 2 2 2 6 3" xfId="55597"/>
    <cellStyle name="40% - Accent5 9 2 2 2 7" xfId="24465"/>
    <cellStyle name="40% - Accent5 9 2 2 2 7 2" xfId="46040"/>
    <cellStyle name="40% - Accent5 9 2 2 2 8" xfId="10812"/>
    <cellStyle name="40% - Accent5 9 2 2 2 8 2" xfId="32435"/>
    <cellStyle name="40% - Accent5 9 2 2 2 9" xfId="5549"/>
    <cellStyle name="40% - Accent5 9 2 2 3" xfId="3250"/>
    <cellStyle name="40% - Accent5 9 2 2 3 10" xfId="27591"/>
    <cellStyle name="40% - Accent5 9 2 2 3 11" xfId="55598"/>
    <cellStyle name="40% - Accent5 9 2 2 3 2" xfId="4850"/>
    <cellStyle name="40% - Accent5 9 2 2 3 2 10" xfId="55599"/>
    <cellStyle name="40% - Accent5 9 2 2 3 2 2" xfId="9399"/>
    <cellStyle name="40% - Accent5 9 2 2 3 2 2 2" xfId="14963"/>
    <cellStyle name="40% - Accent5 9 2 2 3 2 2 2 2" xfId="36575"/>
    <cellStyle name="40% - Accent5 9 2 2 3 2 2 2 3" xfId="55601"/>
    <cellStyle name="40% - Accent5 9 2 2 3 2 2 3" xfId="31041"/>
    <cellStyle name="40% - Accent5 9 2 2 3 2 2 4" xfId="55600"/>
    <cellStyle name="40% - Accent5 9 2 2 3 2 3" xfId="17410"/>
    <cellStyle name="40% - Accent5 9 2 2 3 2 3 2" xfId="39003"/>
    <cellStyle name="40% - Accent5 9 2 2 3 2 3 2 2" xfId="55603"/>
    <cellStyle name="40% - Accent5 9 2 2 3 2 3 3" xfId="55602"/>
    <cellStyle name="40% - Accent5 9 2 2 3 2 4" xfId="20207"/>
    <cellStyle name="40% - Accent5 9 2 2 3 2 4 2" xfId="41786"/>
    <cellStyle name="40% - Accent5 9 2 2 3 2 4 3" xfId="55604"/>
    <cellStyle name="40% - Accent5 9 2 2 3 2 5" xfId="22992"/>
    <cellStyle name="40% - Accent5 9 2 2 3 2 5 2" xfId="44569"/>
    <cellStyle name="40% - Accent5 9 2 2 3 2 6" xfId="25845"/>
    <cellStyle name="40% - Accent5 9 2 2 3 2 6 2" xfId="47420"/>
    <cellStyle name="40% - Accent5 9 2 2 3 2 7" xfId="12192"/>
    <cellStyle name="40% - Accent5 9 2 2 3 2 7 2" xfId="33815"/>
    <cellStyle name="40% - Accent5 9 2 2 3 2 8" xfId="6980"/>
    <cellStyle name="40% - Accent5 9 2 2 3 2 9" xfId="28626"/>
    <cellStyle name="40% - Accent5 9 2 2 3 3" xfId="8364"/>
    <cellStyle name="40% - Accent5 9 2 2 3 3 2" xfId="13928"/>
    <cellStyle name="40% - Accent5 9 2 2 3 3 2 2" xfId="35540"/>
    <cellStyle name="40% - Accent5 9 2 2 3 3 2 3" xfId="55606"/>
    <cellStyle name="40% - Accent5 9 2 2 3 3 3" xfId="30006"/>
    <cellStyle name="40% - Accent5 9 2 2 3 3 4" xfId="55605"/>
    <cellStyle name="40% - Accent5 9 2 2 3 4" xfId="16375"/>
    <cellStyle name="40% - Accent5 9 2 2 3 4 2" xfId="37968"/>
    <cellStyle name="40% - Accent5 9 2 2 3 4 2 2" xfId="55608"/>
    <cellStyle name="40% - Accent5 9 2 2 3 4 3" xfId="55607"/>
    <cellStyle name="40% - Accent5 9 2 2 3 5" xfId="19172"/>
    <cellStyle name="40% - Accent5 9 2 2 3 5 2" xfId="40751"/>
    <cellStyle name="40% - Accent5 9 2 2 3 5 3" xfId="55609"/>
    <cellStyle name="40% - Accent5 9 2 2 3 6" xfId="21957"/>
    <cellStyle name="40% - Accent5 9 2 2 3 6 2" xfId="43534"/>
    <cellStyle name="40% - Accent5 9 2 2 3 7" xfId="24810"/>
    <cellStyle name="40% - Accent5 9 2 2 3 7 2" xfId="46385"/>
    <cellStyle name="40% - Accent5 9 2 2 3 8" xfId="11157"/>
    <cellStyle name="40% - Accent5 9 2 2 3 8 2" xfId="32780"/>
    <cellStyle name="40% - Accent5 9 2 2 3 9" xfId="5894"/>
    <cellStyle name="40% - Accent5 9 2 2 4" xfId="2537"/>
    <cellStyle name="40% - Accent5 9 2 2 4 10" xfId="55610"/>
    <cellStyle name="40% - Accent5 9 2 2 4 2" xfId="4270"/>
    <cellStyle name="40% - Accent5 9 2 2 4 2 2" xfId="14383"/>
    <cellStyle name="40% - Accent5 9 2 2 4 2 2 2" xfId="35995"/>
    <cellStyle name="40% - Accent5 9 2 2 4 2 2 3" xfId="55612"/>
    <cellStyle name="40% - Accent5 9 2 2 4 2 3" xfId="8819"/>
    <cellStyle name="40% - Accent5 9 2 2 4 2 4" xfId="30461"/>
    <cellStyle name="40% - Accent5 9 2 2 4 2 5" xfId="55611"/>
    <cellStyle name="40% - Accent5 9 2 2 4 3" xfId="16830"/>
    <cellStyle name="40% - Accent5 9 2 2 4 3 2" xfId="38423"/>
    <cellStyle name="40% - Accent5 9 2 2 4 3 2 2" xfId="55614"/>
    <cellStyle name="40% - Accent5 9 2 2 4 3 3" xfId="55613"/>
    <cellStyle name="40% - Accent5 9 2 2 4 4" xfId="19627"/>
    <cellStyle name="40% - Accent5 9 2 2 4 4 2" xfId="41206"/>
    <cellStyle name="40% - Accent5 9 2 2 4 4 3" xfId="55615"/>
    <cellStyle name="40% - Accent5 9 2 2 4 5" xfId="22412"/>
    <cellStyle name="40% - Accent5 9 2 2 4 5 2" xfId="43989"/>
    <cellStyle name="40% - Accent5 9 2 2 4 6" xfId="25265"/>
    <cellStyle name="40% - Accent5 9 2 2 4 6 2" xfId="46840"/>
    <cellStyle name="40% - Accent5 9 2 2 4 7" xfId="11612"/>
    <cellStyle name="40% - Accent5 9 2 2 4 7 2" xfId="33235"/>
    <cellStyle name="40% - Accent5 9 2 2 4 8" xfId="6349"/>
    <cellStyle name="40% - Accent5 9 2 2 4 9" xfId="28046"/>
    <cellStyle name="40% - Accent5 9 2 2 5" xfId="3729"/>
    <cellStyle name="40% - Accent5 9 2 2 5 10" xfId="55616"/>
    <cellStyle name="40% - Accent5 9 2 2 5 2" xfId="9746"/>
    <cellStyle name="40% - Accent5 9 2 2 5 2 2" xfId="15308"/>
    <cellStyle name="40% - Accent5 9 2 2 5 2 2 2" xfId="36920"/>
    <cellStyle name="40% - Accent5 9 2 2 5 2 3" xfId="31386"/>
    <cellStyle name="40% - Accent5 9 2 2 5 2 4" xfId="55617"/>
    <cellStyle name="40% - Accent5 9 2 2 5 3" xfId="17755"/>
    <cellStyle name="40% - Accent5 9 2 2 5 3 2" xfId="39348"/>
    <cellStyle name="40% - Accent5 9 2 2 5 4" xfId="20552"/>
    <cellStyle name="40% - Accent5 9 2 2 5 4 2" xfId="42131"/>
    <cellStyle name="40% - Accent5 9 2 2 5 5" xfId="23337"/>
    <cellStyle name="40% - Accent5 9 2 2 5 5 2" xfId="44914"/>
    <cellStyle name="40% - Accent5 9 2 2 5 6" xfId="26190"/>
    <cellStyle name="40% - Accent5 9 2 2 5 6 2" xfId="47765"/>
    <cellStyle name="40% - Accent5 9 2 2 5 7" xfId="12537"/>
    <cellStyle name="40% - Accent5 9 2 2 5 7 2" xfId="34160"/>
    <cellStyle name="40% - Accent5 9 2 2 5 8" xfId="7328"/>
    <cellStyle name="40% - Accent5 9 2 2 5 9" xfId="28971"/>
    <cellStyle name="40% - Accent5 9 2 2 6" xfId="7784"/>
    <cellStyle name="40% - Accent5 9 2 2 6 2" xfId="18100"/>
    <cellStyle name="40% - Accent5 9 2 2 6 2 2" xfId="39693"/>
    <cellStyle name="40% - Accent5 9 2 2 6 2 3" xfId="55619"/>
    <cellStyle name="40% - Accent5 9 2 2 6 3" xfId="20897"/>
    <cellStyle name="40% - Accent5 9 2 2 6 3 2" xfId="42476"/>
    <cellStyle name="40% - Accent5 9 2 2 6 4" xfId="23682"/>
    <cellStyle name="40% - Accent5 9 2 2 6 4 2" xfId="45259"/>
    <cellStyle name="40% - Accent5 9 2 2 6 5" xfId="26535"/>
    <cellStyle name="40% - Accent5 9 2 2 6 5 2" xfId="48110"/>
    <cellStyle name="40% - Accent5 9 2 2 6 6" xfId="12892"/>
    <cellStyle name="40% - Accent5 9 2 2 6 6 2" xfId="34505"/>
    <cellStyle name="40% - Accent5 9 2 2 6 7" xfId="29426"/>
    <cellStyle name="40% - Accent5 9 2 2 6 8" xfId="55618"/>
    <cellStyle name="40% - Accent5 9 2 2 7" xfId="10465"/>
    <cellStyle name="40% - Accent5 9 2 2 7 2" xfId="32090"/>
    <cellStyle name="40% - Accent5 9 2 2 7 3" xfId="55620"/>
    <cellStyle name="40% - Accent5 9 2 2 8" xfId="13348"/>
    <cellStyle name="40% - Accent5 9 2 2 8 2" xfId="34960"/>
    <cellStyle name="40% - Accent5 9 2 2 9" xfId="15684"/>
    <cellStyle name="40% - Accent5 9 2 2 9 2" xfId="37278"/>
    <cellStyle name="40% - Accent5 9 2 3" xfId="599"/>
    <cellStyle name="40% - Accent5 9 2 3 10" xfId="18574"/>
    <cellStyle name="40% - Accent5 9 2 3 10 2" xfId="40153"/>
    <cellStyle name="40% - Accent5 9 2 3 11" xfId="21357"/>
    <cellStyle name="40% - Accent5 9 2 3 11 2" xfId="42936"/>
    <cellStyle name="40% - Accent5 9 2 3 12" xfId="24212"/>
    <cellStyle name="40% - Accent5 9 2 3 12 2" xfId="45787"/>
    <cellStyle name="40% - Accent5 9 2 3 13" xfId="10185"/>
    <cellStyle name="40% - Accent5 9 2 3 13 2" xfId="31825"/>
    <cellStyle name="40% - Accent5 9 2 3 14" xfId="5310"/>
    <cellStyle name="40% - Accent5 9 2 3 15" xfId="27010"/>
    <cellStyle name="40% - Accent5 9 2 3 16" xfId="55621"/>
    <cellStyle name="40% - Accent5 9 2 3 2" xfId="2964"/>
    <cellStyle name="40% - Accent5 9 2 3 2 10" xfId="27338"/>
    <cellStyle name="40% - Accent5 9 2 3 2 11" xfId="55622"/>
    <cellStyle name="40% - Accent5 9 2 3 2 2" xfId="4597"/>
    <cellStyle name="40% - Accent5 9 2 3 2 2 10" xfId="55623"/>
    <cellStyle name="40% - Accent5 9 2 3 2 2 2" xfId="9146"/>
    <cellStyle name="40% - Accent5 9 2 3 2 2 2 2" xfId="14710"/>
    <cellStyle name="40% - Accent5 9 2 3 2 2 2 2 2" xfId="36322"/>
    <cellStyle name="40% - Accent5 9 2 3 2 2 2 2 3" xfId="55625"/>
    <cellStyle name="40% - Accent5 9 2 3 2 2 2 3" xfId="30788"/>
    <cellStyle name="40% - Accent5 9 2 3 2 2 2 4" xfId="55624"/>
    <cellStyle name="40% - Accent5 9 2 3 2 2 3" xfId="17157"/>
    <cellStyle name="40% - Accent5 9 2 3 2 2 3 2" xfId="38750"/>
    <cellStyle name="40% - Accent5 9 2 3 2 2 3 2 2" xfId="55627"/>
    <cellStyle name="40% - Accent5 9 2 3 2 2 3 3" xfId="55626"/>
    <cellStyle name="40% - Accent5 9 2 3 2 2 4" xfId="19954"/>
    <cellStyle name="40% - Accent5 9 2 3 2 2 4 2" xfId="41533"/>
    <cellStyle name="40% - Accent5 9 2 3 2 2 4 3" xfId="55628"/>
    <cellStyle name="40% - Accent5 9 2 3 2 2 5" xfId="22739"/>
    <cellStyle name="40% - Accent5 9 2 3 2 2 5 2" xfId="44316"/>
    <cellStyle name="40% - Accent5 9 2 3 2 2 6" xfId="25592"/>
    <cellStyle name="40% - Accent5 9 2 3 2 2 6 2" xfId="47167"/>
    <cellStyle name="40% - Accent5 9 2 3 2 2 7" xfId="11939"/>
    <cellStyle name="40% - Accent5 9 2 3 2 2 7 2" xfId="33562"/>
    <cellStyle name="40% - Accent5 9 2 3 2 2 8" xfId="6725"/>
    <cellStyle name="40% - Accent5 9 2 3 2 2 9" xfId="28373"/>
    <cellStyle name="40% - Accent5 9 2 3 2 3" xfId="8111"/>
    <cellStyle name="40% - Accent5 9 2 3 2 3 2" xfId="13675"/>
    <cellStyle name="40% - Accent5 9 2 3 2 3 2 2" xfId="35287"/>
    <cellStyle name="40% - Accent5 9 2 3 2 3 2 3" xfId="55630"/>
    <cellStyle name="40% - Accent5 9 2 3 2 3 3" xfId="29753"/>
    <cellStyle name="40% - Accent5 9 2 3 2 3 4" xfId="55629"/>
    <cellStyle name="40% - Accent5 9 2 3 2 4" xfId="16122"/>
    <cellStyle name="40% - Accent5 9 2 3 2 4 2" xfId="37715"/>
    <cellStyle name="40% - Accent5 9 2 3 2 4 2 2" xfId="55632"/>
    <cellStyle name="40% - Accent5 9 2 3 2 4 3" xfId="55631"/>
    <cellStyle name="40% - Accent5 9 2 3 2 5" xfId="18919"/>
    <cellStyle name="40% - Accent5 9 2 3 2 5 2" xfId="40498"/>
    <cellStyle name="40% - Accent5 9 2 3 2 5 3" xfId="55633"/>
    <cellStyle name="40% - Accent5 9 2 3 2 6" xfId="21702"/>
    <cellStyle name="40% - Accent5 9 2 3 2 6 2" xfId="43281"/>
    <cellStyle name="40% - Accent5 9 2 3 2 7" xfId="24557"/>
    <cellStyle name="40% - Accent5 9 2 3 2 7 2" xfId="46132"/>
    <cellStyle name="40% - Accent5 9 2 3 2 8" xfId="10904"/>
    <cellStyle name="40% - Accent5 9 2 3 2 8 2" xfId="32527"/>
    <cellStyle name="40% - Accent5 9 2 3 2 9" xfId="5641"/>
    <cellStyle name="40% - Accent5 9 2 3 3" xfId="3342"/>
    <cellStyle name="40% - Accent5 9 2 3 3 10" xfId="27683"/>
    <cellStyle name="40% - Accent5 9 2 3 3 11" xfId="55634"/>
    <cellStyle name="40% - Accent5 9 2 3 3 2" xfId="4942"/>
    <cellStyle name="40% - Accent5 9 2 3 3 2 10" xfId="55635"/>
    <cellStyle name="40% - Accent5 9 2 3 3 2 2" xfId="9491"/>
    <cellStyle name="40% - Accent5 9 2 3 3 2 2 2" xfId="15055"/>
    <cellStyle name="40% - Accent5 9 2 3 3 2 2 2 2" xfId="36667"/>
    <cellStyle name="40% - Accent5 9 2 3 3 2 2 3" xfId="31133"/>
    <cellStyle name="40% - Accent5 9 2 3 3 2 2 4" xfId="55636"/>
    <cellStyle name="40% - Accent5 9 2 3 3 2 3" xfId="17502"/>
    <cellStyle name="40% - Accent5 9 2 3 3 2 3 2" xfId="39095"/>
    <cellStyle name="40% - Accent5 9 2 3 3 2 4" xfId="20299"/>
    <cellStyle name="40% - Accent5 9 2 3 3 2 4 2" xfId="41878"/>
    <cellStyle name="40% - Accent5 9 2 3 3 2 5" xfId="23084"/>
    <cellStyle name="40% - Accent5 9 2 3 3 2 5 2" xfId="44661"/>
    <cellStyle name="40% - Accent5 9 2 3 3 2 6" xfId="25937"/>
    <cellStyle name="40% - Accent5 9 2 3 3 2 6 2" xfId="47512"/>
    <cellStyle name="40% - Accent5 9 2 3 3 2 7" xfId="12284"/>
    <cellStyle name="40% - Accent5 9 2 3 3 2 7 2" xfId="33907"/>
    <cellStyle name="40% - Accent5 9 2 3 3 2 8" xfId="7072"/>
    <cellStyle name="40% - Accent5 9 2 3 3 2 9" xfId="28718"/>
    <cellStyle name="40% - Accent5 9 2 3 3 3" xfId="8456"/>
    <cellStyle name="40% - Accent5 9 2 3 3 3 2" xfId="14020"/>
    <cellStyle name="40% - Accent5 9 2 3 3 3 2 2" xfId="35632"/>
    <cellStyle name="40% - Accent5 9 2 3 3 3 2 3" xfId="55638"/>
    <cellStyle name="40% - Accent5 9 2 3 3 3 3" xfId="30098"/>
    <cellStyle name="40% - Accent5 9 2 3 3 3 4" xfId="55637"/>
    <cellStyle name="40% - Accent5 9 2 3 3 4" xfId="16467"/>
    <cellStyle name="40% - Accent5 9 2 3 3 4 2" xfId="38060"/>
    <cellStyle name="40% - Accent5 9 2 3 3 4 3" xfId="55639"/>
    <cellStyle name="40% - Accent5 9 2 3 3 5" xfId="19264"/>
    <cellStyle name="40% - Accent5 9 2 3 3 5 2" xfId="40843"/>
    <cellStyle name="40% - Accent5 9 2 3 3 6" xfId="22049"/>
    <cellStyle name="40% - Accent5 9 2 3 3 6 2" xfId="43626"/>
    <cellStyle name="40% - Accent5 9 2 3 3 7" xfId="24902"/>
    <cellStyle name="40% - Accent5 9 2 3 3 7 2" xfId="46477"/>
    <cellStyle name="40% - Accent5 9 2 3 3 8" xfId="11249"/>
    <cellStyle name="40% - Accent5 9 2 3 3 8 2" xfId="32872"/>
    <cellStyle name="40% - Accent5 9 2 3 3 9" xfId="5986"/>
    <cellStyle name="40% - Accent5 9 2 3 4" xfId="2538"/>
    <cellStyle name="40% - Accent5 9 2 3 4 10" xfId="55640"/>
    <cellStyle name="40% - Accent5 9 2 3 4 2" xfId="4271"/>
    <cellStyle name="40% - Accent5 9 2 3 4 2 2" xfId="14384"/>
    <cellStyle name="40% - Accent5 9 2 3 4 2 2 2" xfId="35996"/>
    <cellStyle name="40% - Accent5 9 2 3 4 2 3" xfId="8820"/>
    <cellStyle name="40% - Accent5 9 2 3 4 2 4" xfId="30462"/>
    <cellStyle name="40% - Accent5 9 2 3 4 2 5" xfId="55641"/>
    <cellStyle name="40% - Accent5 9 2 3 4 3" xfId="16831"/>
    <cellStyle name="40% - Accent5 9 2 3 4 3 2" xfId="38424"/>
    <cellStyle name="40% - Accent5 9 2 3 4 4" xfId="19628"/>
    <cellStyle name="40% - Accent5 9 2 3 4 4 2" xfId="41207"/>
    <cellStyle name="40% - Accent5 9 2 3 4 5" xfId="22413"/>
    <cellStyle name="40% - Accent5 9 2 3 4 5 2" xfId="43990"/>
    <cellStyle name="40% - Accent5 9 2 3 4 6" xfId="25266"/>
    <cellStyle name="40% - Accent5 9 2 3 4 6 2" xfId="46841"/>
    <cellStyle name="40% - Accent5 9 2 3 4 7" xfId="11613"/>
    <cellStyle name="40% - Accent5 9 2 3 4 7 2" xfId="33236"/>
    <cellStyle name="40% - Accent5 9 2 3 4 8" xfId="6350"/>
    <cellStyle name="40% - Accent5 9 2 3 4 9" xfId="28047"/>
    <cellStyle name="40% - Accent5 9 2 3 5" xfId="3730"/>
    <cellStyle name="40% - Accent5 9 2 3 5 10" xfId="55642"/>
    <cellStyle name="40% - Accent5 9 2 3 5 2" xfId="9838"/>
    <cellStyle name="40% - Accent5 9 2 3 5 2 2" xfId="15400"/>
    <cellStyle name="40% - Accent5 9 2 3 5 2 2 2" xfId="37012"/>
    <cellStyle name="40% - Accent5 9 2 3 5 2 3" xfId="31478"/>
    <cellStyle name="40% - Accent5 9 2 3 5 2 4" xfId="55643"/>
    <cellStyle name="40% - Accent5 9 2 3 5 3" xfId="17847"/>
    <cellStyle name="40% - Accent5 9 2 3 5 3 2" xfId="39440"/>
    <cellStyle name="40% - Accent5 9 2 3 5 4" xfId="20644"/>
    <cellStyle name="40% - Accent5 9 2 3 5 4 2" xfId="42223"/>
    <cellStyle name="40% - Accent5 9 2 3 5 5" xfId="23429"/>
    <cellStyle name="40% - Accent5 9 2 3 5 5 2" xfId="45006"/>
    <cellStyle name="40% - Accent5 9 2 3 5 6" xfId="26282"/>
    <cellStyle name="40% - Accent5 9 2 3 5 6 2" xfId="47857"/>
    <cellStyle name="40% - Accent5 9 2 3 5 7" xfId="12629"/>
    <cellStyle name="40% - Accent5 9 2 3 5 7 2" xfId="34252"/>
    <cellStyle name="40% - Accent5 9 2 3 5 8" xfId="7420"/>
    <cellStyle name="40% - Accent5 9 2 3 5 9" xfId="29063"/>
    <cellStyle name="40% - Accent5 9 2 3 6" xfId="7785"/>
    <cellStyle name="40% - Accent5 9 2 3 6 2" xfId="18192"/>
    <cellStyle name="40% - Accent5 9 2 3 6 2 2" xfId="39785"/>
    <cellStyle name="40% - Accent5 9 2 3 6 3" xfId="20989"/>
    <cellStyle name="40% - Accent5 9 2 3 6 3 2" xfId="42568"/>
    <cellStyle name="40% - Accent5 9 2 3 6 4" xfId="23774"/>
    <cellStyle name="40% - Accent5 9 2 3 6 4 2" xfId="45351"/>
    <cellStyle name="40% - Accent5 9 2 3 6 5" xfId="26627"/>
    <cellStyle name="40% - Accent5 9 2 3 6 5 2" xfId="48202"/>
    <cellStyle name="40% - Accent5 9 2 3 6 6" xfId="12984"/>
    <cellStyle name="40% - Accent5 9 2 3 6 6 2" xfId="34597"/>
    <cellStyle name="40% - Accent5 9 2 3 6 7" xfId="29427"/>
    <cellStyle name="40% - Accent5 9 2 3 6 8" xfId="55644"/>
    <cellStyle name="40% - Accent5 9 2 3 7" xfId="10557"/>
    <cellStyle name="40% - Accent5 9 2 3 7 2" xfId="32182"/>
    <cellStyle name="40% - Accent5 9 2 3 8" xfId="13349"/>
    <cellStyle name="40% - Accent5 9 2 3 8 2" xfId="34961"/>
    <cellStyle name="40% - Accent5 9 2 3 9" xfId="15776"/>
    <cellStyle name="40% - Accent5 9 2 3 9 2" xfId="37370"/>
    <cellStyle name="40% - Accent5 9 2 4" xfId="2734"/>
    <cellStyle name="40% - Accent5 9 2 4 10" xfId="27108"/>
    <cellStyle name="40% - Accent5 9 2 4 11" xfId="55645"/>
    <cellStyle name="40% - Accent5 9 2 4 2" xfId="4367"/>
    <cellStyle name="40% - Accent5 9 2 4 2 10" xfId="55646"/>
    <cellStyle name="40% - Accent5 9 2 4 2 2" xfId="8916"/>
    <cellStyle name="40% - Accent5 9 2 4 2 2 2" xfId="14480"/>
    <cellStyle name="40% - Accent5 9 2 4 2 2 2 2" xfId="36092"/>
    <cellStyle name="40% - Accent5 9 2 4 2 2 2 3" xfId="55648"/>
    <cellStyle name="40% - Accent5 9 2 4 2 2 3" xfId="30558"/>
    <cellStyle name="40% - Accent5 9 2 4 2 2 4" xfId="55647"/>
    <cellStyle name="40% - Accent5 9 2 4 2 3" xfId="16927"/>
    <cellStyle name="40% - Accent5 9 2 4 2 3 2" xfId="38520"/>
    <cellStyle name="40% - Accent5 9 2 4 2 3 2 2" xfId="55650"/>
    <cellStyle name="40% - Accent5 9 2 4 2 3 3" xfId="55649"/>
    <cellStyle name="40% - Accent5 9 2 4 2 4" xfId="19724"/>
    <cellStyle name="40% - Accent5 9 2 4 2 4 2" xfId="41303"/>
    <cellStyle name="40% - Accent5 9 2 4 2 4 3" xfId="55651"/>
    <cellStyle name="40% - Accent5 9 2 4 2 5" xfId="22509"/>
    <cellStyle name="40% - Accent5 9 2 4 2 5 2" xfId="44086"/>
    <cellStyle name="40% - Accent5 9 2 4 2 6" xfId="25362"/>
    <cellStyle name="40% - Accent5 9 2 4 2 6 2" xfId="46937"/>
    <cellStyle name="40% - Accent5 9 2 4 2 7" xfId="11709"/>
    <cellStyle name="40% - Accent5 9 2 4 2 7 2" xfId="33332"/>
    <cellStyle name="40% - Accent5 9 2 4 2 8" xfId="6495"/>
    <cellStyle name="40% - Accent5 9 2 4 2 9" xfId="28143"/>
    <cellStyle name="40% - Accent5 9 2 4 3" xfId="7881"/>
    <cellStyle name="40% - Accent5 9 2 4 3 2" xfId="13445"/>
    <cellStyle name="40% - Accent5 9 2 4 3 2 2" xfId="35057"/>
    <cellStyle name="40% - Accent5 9 2 4 3 2 3" xfId="55653"/>
    <cellStyle name="40% - Accent5 9 2 4 3 3" xfId="29523"/>
    <cellStyle name="40% - Accent5 9 2 4 3 4" xfId="55652"/>
    <cellStyle name="40% - Accent5 9 2 4 4" xfId="15892"/>
    <cellStyle name="40% - Accent5 9 2 4 4 2" xfId="37485"/>
    <cellStyle name="40% - Accent5 9 2 4 4 2 2" xfId="55655"/>
    <cellStyle name="40% - Accent5 9 2 4 4 3" xfId="55654"/>
    <cellStyle name="40% - Accent5 9 2 4 5" xfId="18689"/>
    <cellStyle name="40% - Accent5 9 2 4 5 2" xfId="40268"/>
    <cellStyle name="40% - Accent5 9 2 4 5 3" xfId="55656"/>
    <cellStyle name="40% - Accent5 9 2 4 6" xfId="21472"/>
    <cellStyle name="40% - Accent5 9 2 4 6 2" xfId="43051"/>
    <cellStyle name="40% - Accent5 9 2 4 7" xfId="24327"/>
    <cellStyle name="40% - Accent5 9 2 4 7 2" xfId="45902"/>
    <cellStyle name="40% - Accent5 9 2 4 8" xfId="10674"/>
    <cellStyle name="40% - Accent5 9 2 4 8 2" xfId="32297"/>
    <cellStyle name="40% - Accent5 9 2 4 9" xfId="5411"/>
    <cellStyle name="40% - Accent5 9 2 5" xfId="3092"/>
    <cellStyle name="40% - Accent5 9 2 5 10" xfId="27453"/>
    <cellStyle name="40% - Accent5 9 2 5 11" xfId="55657"/>
    <cellStyle name="40% - Accent5 9 2 5 2" xfId="4712"/>
    <cellStyle name="40% - Accent5 9 2 5 2 10" xfId="55658"/>
    <cellStyle name="40% - Accent5 9 2 5 2 2" xfId="9261"/>
    <cellStyle name="40% - Accent5 9 2 5 2 2 2" xfId="14825"/>
    <cellStyle name="40% - Accent5 9 2 5 2 2 2 2" xfId="36437"/>
    <cellStyle name="40% - Accent5 9 2 5 2 2 3" xfId="30903"/>
    <cellStyle name="40% - Accent5 9 2 5 2 2 4" xfId="55659"/>
    <cellStyle name="40% - Accent5 9 2 5 2 3" xfId="17272"/>
    <cellStyle name="40% - Accent5 9 2 5 2 3 2" xfId="38865"/>
    <cellStyle name="40% - Accent5 9 2 5 2 4" xfId="20069"/>
    <cellStyle name="40% - Accent5 9 2 5 2 4 2" xfId="41648"/>
    <cellStyle name="40% - Accent5 9 2 5 2 5" xfId="22854"/>
    <cellStyle name="40% - Accent5 9 2 5 2 5 2" xfId="44431"/>
    <cellStyle name="40% - Accent5 9 2 5 2 6" xfId="25707"/>
    <cellStyle name="40% - Accent5 9 2 5 2 6 2" xfId="47282"/>
    <cellStyle name="40% - Accent5 9 2 5 2 7" xfId="12054"/>
    <cellStyle name="40% - Accent5 9 2 5 2 7 2" xfId="33677"/>
    <cellStyle name="40% - Accent5 9 2 5 2 8" xfId="6842"/>
    <cellStyle name="40% - Accent5 9 2 5 2 9" xfId="28488"/>
    <cellStyle name="40% - Accent5 9 2 5 3" xfId="8226"/>
    <cellStyle name="40% - Accent5 9 2 5 3 2" xfId="13790"/>
    <cellStyle name="40% - Accent5 9 2 5 3 2 2" xfId="35402"/>
    <cellStyle name="40% - Accent5 9 2 5 3 2 3" xfId="55661"/>
    <cellStyle name="40% - Accent5 9 2 5 3 3" xfId="29868"/>
    <cellStyle name="40% - Accent5 9 2 5 3 4" xfId="55660"/>
    <cellStyle name="40% - Accent5 9 2 5 4" xfId="16237"/>
    <cellStyle name="40% - Accent5 9 2 5 4 2" xfId="37830"/>
    <cellStyle name="40% - Accent5 9 2 5 4 3" xfId="55662"/>
    <cellStyle name="40% - Accent5 9 2 5 5" xfId="19034"/>
    <cellStyle name="40% - Accent5 9 2 5 5 2" xfId="40613"/>
    <cellStyle name="40% - Accent5 9 2 5 6" xfId="21819"/>
    <cellStyle name="40% - Accent5 9 2 5 6 2" xfId="43396"/>
    <cellStyle name="40% - Accent5 9 2 5 7" xfId="24672"/>
    <cellStyle name="40% - Accent5 9 2 5 7 2" xfId="46247"/>
    <cellStyle name="40% - Accent5 9 2 5 8" xfId="11019"/>
    <cellStyle name="40% - Accent5 9 2 5 8 2" xfId="32642"/>
    <cellStyle name="40% - Accent5 9 2 5 9" xfId="5756"/>
    <cellStyle name="40% - Accent5 9 2 6" xfId="2536"/>
    <cellStyle name="40% - Accent5 9 2 6 10" xfId="55663"/>
    <cellStyle name="40% - Accent5 9 2 6 2" xfId="4269"/>
    <cellStyle name="40% - Accent5 9 2 6 2 2" xfId="14382"/>
    <cellStyle name="40% - Accent5 9 2 6 2 2 2" xfId="35994"/>
    <cellStyle name="40% - Accent5 9 2 6 2 3" xfId="8818"/>
    <cellStyle name="40% - Accent5 9 2 6 2 4" xfId="30460"/>
    <cellStyle name="40% - Accent5 9 2 6 2 5" xfId="55664"/>
    <cellStyle name="40% - Accent5 9 2 6 3" xfId="16829"/>
    <cellStyle name="40% - Accent5 9 2 6 3 2" xfId="38422"/>
    <cellStyle name="40% - Accent5 9 2 6 4" xfId="19626"/>
    <cellStyle name="40% - Accent5 9 2 6 4 2" xfId="41205"/>
    <cellStyle name="40% - Accent5 9 2 6 5" xfId="22411"/>
    <cellStyle name="40% - Accent5 9 2 6 5 2" xfId="43988"/>
    <cellStyle name="40% - Accent5 9 2 6 6" xfId="25264"/>
    <cellStyle name="40% - Accent5 9 2 6 6 2" xfId="46839"/>
    <cellStyle name="40% - Accent5 9 2 6 7" xfId="11611"/>
    <cellStyle name="40% - Accent5 9 2 6 7 2" xfId="33234"/>
    <cellStyle name="40% - Accent5 9 2 6 8" xfId="6348"/>
    <cellStyle name="40% - Accent5 9 2 6 9" xfId="28045"/>
    <cellStyle name="40% - Accent5 9 2 7" xfId="3728"/>
    <cellStyle name="40% - Accent5 9 2 7 10" xfId="55665"/>
    <cellStyle name="40% - Accent5 9 2 7 2" xfId="9608"/>
    <cellStyle name="40% - Accent5 9 2 7 2 2" xfId="15170"/>
    <cellStyle name="40% - Accent5 9 2 7 2 2 2" xfId="36782"/>
    <cellStyle name="40% - Accent5 9 2 7 2 3" xfId="31248"/>
    <cellStyle name="40% - Accent5 9 2 7 2 4" xfId="55666"/>
    <cellStyle name="40% - Accent5 9 2 7 3" xfId="17617"/>
    <cellStyle name="40% - Accent5 9 2 7 3 2" xfId="39210"/>
    <cellStyle name="40% - Accent5 9 2 7 4" xfId="20414"/>
    <cellStyle name="40% - Accent5 9 2 7 4 2" xfId="41993"/>
    <cellStyle name="40% - Accent5 9 2 7 5" xfId="23199"/>
    <cellStyle name="40% - Accent5 9 2 7 5 2" xfId="44776"/>
    <cellStyle name="40% - Accent5 9 2 7 6" xfId="26052"/>
    <cellStyle name="40% - Accent5 9 2 7 6 2" xfId="47627"/>
    <cellStyle name="40% - Accent5 9 2 7 7" xfId="12399"/>
    <cellStyle name="40% - Accent5 9 2 7 7 2" xfId="34022"/>
    <cellStyle name="40% - Accent5 9 2 7 8" xfId="7190"/>
    <cellStyle name="40% - Accent5 9 2 7 9" xfId="28833"/>
    <cellStyle name="40% - Accent5 9 2 8" xfId="7783"/>
    <cellStyle name="40% - Accent5 9 2 8 2" xfId="17962"/>
    <cellStyle name="40% - Accent5 9 2 8 2 2" xfId="39555"/>
    <cellStyle name="40% - Accent5 9 2 8 3" xfId="20759"/>
    <cellStyle name="40% - Accent5 9 2 8 3 2" xfId="42338"/>
    <cellStyle name="40% - Accent5 9 2 8 4" xfId="23544"/>
    <cellStyle name="40% - Accent5 9 2 8 4 2" xfId="45121"/>
    <cellStyle name="40% - Accent5 9 2 8 5" xfId="26397"/>
    <cellStyle name="40% - Accent5 9 2 8 5 2" xfId="47972"/>
    <cellStyle name="40% - Accent5 9 2 8 6" xfId="12754"/>
    <cellStyle name="40% - Accent5 9 2 8 6 2" xfId="34367"/>
    <cellStyle name="40% - Accent5 9 2 8 7" xfId="29425"/>
    <cellStyle name="40% - Accent5 9 2 8 8" xfId="55667"/>
    <cellStyle name="40% - Accent5 9 2 9" xfId="10327"/>
    <cellStyle name="40% - Accent5 9 2 9 2" xfId="31952"/>
    <cellStyle name="40% - Accent5 9 3" xfId="600"/>
    <cellStyle name="40% - Accent5 9 3 10" xfId="13350"/>
    <cellStyle name="40% - Accent5 9 3 10 2" xfId="34962"/>
    <cellStyle name="40% - Accent5 9 3 11" xfId="15572"/>
    <cellStyle name="40% - Accent5 9 3 11 2" xfId="37166"/>
    <cellStyle name="40% - Accent5 9 3 12" xfId="18370"/>
    <cellStyle name="40% - Accent5 9 3 12 2" xfId="39949"/>
    <cellStyle name="40% - Accent5 9 3 13" xfId="21153"/>
    <cellStyle name="40% - Accent5 9 3 13 2" xfId="42732"/>
    <cellStyle name="40% - Accent5 9 3 14" xfId="24008"/>
    <cellStyle name="40% - Accent5 9 3 14 2" xfId="45583"/>
    <cellStyle name="40% - Accent5 9 3 15" xfId="9981"/>
    <cellStyle name="40% - Accent5 9 3 15 2" xfId="31621"/>
    <cellStyle name="40% - Accent5 9 3 16" xfId="5311"/>
    <cellStyle name="40% - Accent5 9 3 17" xfId="27011"/>
    <cellStyle name="40% - Accent5 9 3 18" xfId="55668"/>
    <cellStyle name="40% - Accent5 9 3 2" xfId="601"/>
    <cellStyle name="40% - Accent5 9 3 2 10" xfId="18508"/>
    <cellStyle name="40% - Accent5 9 3 2 10 2" xfId="40087"/>
    <cellStyle name="40% - Accent5 9 3 2 11" xfId="21291"/>
    <cellStyle name="40% - Accent5 9 3 2 11 2" xfId="42870"/>
    <cellStyle name="40% - Accent5 9 3 2 12" xfId="24146"/>
    <cellStyle name="40% - Accent5 9 3 2 12 2" xfId="45721"/>
    <cellStyle name="40% - Accent5 9 3 2 13" xfId="10119"/>
    <cellStyle name="40% - Accent5 9 3 2 13 2" xfId="31759"/>
    <cellStyle name="40% - Accent5 9 3 2 14" xfId="5312"/>
    <cellStyle name="40% - Accent5 9 3 2 15" xfId="27012"/>
    <cellStyle name="40% - Accent5 9 3 2 16" xfId="55669"/>
    <cellStyle name="40% - Accent5 9 3 2 2" xfId="2898"/>
    <cellStyle name="40% - Accent5 9 3 2 2 10" xfId="27272"/>
    <cellStyle name="40% - Accent5 9 3 2 2 11" xfId="55670"/>
    <cellStyle name="40% - Accent5 9 3 2 2 2" xfId="4531"/>
    <cellStyle name="40% - Accent5 9 3 2 2 2 10" xfId="55671"/>
    <cellStyle name="40% - Accent5 9 3 2 2 2 2" xfId="9080"/>
    <cellStyle name="40% - Accent5 9 3 2 2 2 2 2" xfId="14644"/>
    <cellStyle name="40% - Accent5 9 3 2 2 2 2 2 2" xfId="36256"/>
    <cellStyle name="40% - Accent5 9 3 2 2 2 2 2 3" xfId="55673"/>
    <cellStyle name="40% - Accent5 9 3 2 2 2 2 3" xfId="30722"/>
    <cellStyle name="40% - Accent5 9 3 2 2 2 2 4" xfId="55672"/>
    <cellStyle name="40% - Accent5 9 3 2 2 2 3" xfId="17091"/>
    <cellStyle name="40% - Accent5 9 3 2 2 2 3 2" xfId="38684"/>
    <cellStyle name="40% - Accent5 9 3 2 2 2 3 2 2" xfId="55675"/>
    <cellStyle name="40% - Accent5 9 3 2 2 2 3 3" xfId="55674"/>
    <cellStyle name="40% - Accent5 9 3 2 2 2 4" xfId="19888"/>
    <cellStyle name="40% - Accent5 9 3 2 2 2 4 2" xfId="41467"/>
    <cellStyle name="40% - Accent5 9 3 2 2 2 4 3" xfId="55676"/>
    <cellStyle name="40% - Accent5 9 3 2 2 2 5" xfId="22673"/>
    <cellStyle name="40% - Accent5 9 3 2 2 2 5 2" xfId="44250"/>
    <cellStyle name="40% - Accent5 9 3 2 2 2 6" xfId="25526"/>
    <cellStyle name="40% - Accent5 9 3 2 2 2 6 2" xfId="47101"/>
    <cellStyle name="40% - Accent5 9 3 2 2 2 7" xfId="11873"/>
    <cellStyle name="40% - Accent5 9 3 2 2 2 7 2" xfId="33496"/>
    <cellStyle name="40% - Accent5 9 3 2 2 2 8" xfId="6659"/>
    <cellStyle name="40% - Accent5 9 3 2 2 2 9" xfId="28307"/>
    <cellStyle name="40% - Accent5 9 3 2 2 3" xfId="8045"/>
    <cellStyle name="40% - Accent5 9 3 2 2 3 2" xfId="13609"/>
    <cellStyle name="40% - Accent5 9 3 2 2 3 2 2" xfId="35221"/>
    <cellStyle name="40% - Accent5 9 3 2 2 3 2 3" xfId="55678"/>
    <cellStyle name="40% - Accent5 9 3 2 2 3 3" xfId="29687"/>
    <cellStyle name="40% - Accent5 9 3 2 2 3 4" xfId="55677"/>
    <cellStyle name="40% - Accent5 9 3 2 2 4" xfId="16056"/>
    <cellStyle name="40% - Accent5 9 3 2 2 4 2" xfId="37649"/>
    <cellStyle name="40% - Accent5 9 3 2 2 4 2 2" xfId="55680"/>
    <cellStyle name="40% - Accent5 9 3 2 2 4 3" xfId="55679"/>
    <cellStyle name="40% - Accent5 9 3 2 2 5" xfId="18853"/>
    <cellStyle name="40% - Accent5 9 3 2 2 5 2" xfId="40432"/>
    <cellStyle name="40% - Accent5 9 3 2 2 5 3" xfId="55681"/>
    <cellStyle name="40% - Accent5 9 3 2 2 6" xfId="21636"/>
    <cellStyle name="40% - Accent5 9 3 2 2 6 2" xfId="43215"/>
    <cellStyle name="40% - Accent5 9 3 2 2 7" xfId="24491"/>
    <cellStyle name="40% - Accent5 9 3 2 2 7 2" xfId="46066"/>
    <cellStyle name="40% - Accent5 9 3 2 2 8" xfId="10838"/>
    <cellStyle name="40% - Accent5 9 3 2 2 8 2" xfId="32461"/>
    <cellStyle name="40% - Accent5 9 3 2 2 9" xfId="5575"/>
    <cellStyle name="40% - Accent5 9 3 2 3" xfId="3276"/>
    <cellStyle name="40% - Accent5 9 3 2 3 10" xfId="27617"/>
    <cellStyle name="40% - Accent5 9 3 2 3 11" xfId="55682"/>
    <cellStyle name="40% - Accent5 9 3 2 3 2" xfId="4876"/>
    <cellStyle name="40% - Accent5 9 3 2 3 2 10" xfId="55683"/>
    <cellStyle name="40% - Accent5 9 3 2 3 2 2" xfId="9425"/>
    <cellStyle name="40% - Accent5 9 3 2 3 2 2 2" xfId="14989"/>
    <cellStyle name="40% - Accent5 9 3 2 3 2 2 2 2" xfId="36601"/>
    <cellStyle name="40% - Accent5 9 3 2 3 2 2 3" xfId="31067"/>
    <cellStyle name="40% - Accent5 9 3 2 3 2 2 4" xfId="55684"/>
    <cellStyle name="40% - Accent5 9 3 2 3 2 3" xfId="17436"/>
    <cellStyle name="40% - Accent5 9 3 2 3 2 3 2" xfId="39029"/>
    <cellStyle name="40% - Accent5 9 3 2 3 2 4" xfId="20233"/>
    <cellStyle name="40% - Accent5 9 3 2 3 2 4 2" xfId="41812"/>
    <cellStyle name="40% - Accent5 9 3 2 3 2 5" xfId="23018"/>
    <cellStyle name="40% - Accent5 9 3 2 3 2 5 2" xfId="44595"/>
    <cellStyle name="40% - Accent5 9 3 2 3 2 6" xfId="25871"/>
    <cellStyle name="40% - Accent5 9 3 2 3 2 6 2" xfId="47446"/>
    <cellStyle name="40% - Accent5 9 3 2 3 2 7" xfId="12218"/>
    <cellStyle name="40% - Accent5 9 3 2 3 2 7 2" xfId="33841"/>
    <cellStyle name="40% - Accent5 9 3 2 3 2 8" xfId="7006"/>
    <cellStyle name="40% - Accent5 9 3 2 3 2 9" xfId="28652"/>
    <cellStyle name="40% - Accent5 9 3 2 3 3" xfId="8390"/>
    <cellStyle name="40% - Accent5 9 3 2 3 3 2" xfId="13954"/>
    <cellStyle name="40% - Accent5 9 3 2 3 3 2 2" xfId="35566"/>
    <cellStyle name="40% - Accent5 9 3 2 3 3 2 3" xfId="55686"/>
    <cellStyle name="40% - Accent5 9 3 2 3 3 3" xfId="30032"/>
    <cellStyle name="40% - Accent5 9 3 2 3 3 4" xfId="55685"/>
    <cellStyle name="40% - Accent5 9 3 2 3 4" xfId="16401"/>
    <cellStyle name="40% - Accent5 9 3 2 3 4 2" xfId="37994"/>
    <cellStyle name="40% - Accent5 9 3 2 3 4 3" xfId="55687"/>
    <cellStyle name="40% - Accent5 9 3 2 3 5" xfId="19198"/>
    <cellStyle name="40% - Accent5 9 3 2 3 5 2" xfId="40777"/>
    <cellStyle name="40% - Accent5 9 3 2 3 6" xfId="21983"/>
    <cellStyle name="40% - Accent5 9 3 2 3 6 2" xfId="43560"/>
    <cellStyle name="40% - Accent5 9 3 2 3 7" xfId="24836"/>
    <cellStyle name="40% - Accent5 9 3 2 3 7 2" xfId="46411"/>
    <cellStyle name="40% - Accent5 9 3 2 3 8" xfId="11183"/>
    <cellStyle name="40% - Accent5 9 3 2 3 8 2" xfId="32806"/>
    <cellStyle name="40% - Accent5 9 3 2 3 9" xfId="5920"/>
    <cellStyle name="40% - Accent5 9 3 2 4" xfId="2540"/>
    <cellStyle name="40% - Accent5 9 3 2 4 10" xfId="55688"/>
    <cellStyle name="40% - Accent5 9 3 2 4 2" xfId="4273"/>
    <cellStyle name="40% - Accent5 9 3 2 4 2 2" xfId="14386"/>
    <cellStyle name="40% - Accent5 9 3 2 4 2 2 2" xfId="35998"/>
    <cellStyle name="40% - Accent5 9 3 2 4 2 3" xfId="8822"/>
    <cellStyle name="40% - Accent5 9 3 2 4 2 4" xfId="30464"/>
    <cellStyle name="40% - Accent5 9 3 2 4 2 5" xfId="55689"/>
    <cellStyle name="40% - Accent5 9 3 2 4 3" xfId="16833"/>
    <cellStyle name="40% - Accent5 9 3 2 4 3 2" xfId="38426"/>
    <cellStyle name="40% - Accent5 9 3 2 4 4" xfId="19630"/>
    <cellStyle name="40% - Accent5 9 3 2 4 4 2" xfId="41209"/>
    <cellStyle name="40% - Accent5 9 3 2 4 5" xfId="22415"/>
    <cellStyle name="40% - Accent5 9 3 2 4 5 2" xfId="43992"/>
    <cellStyle name="40% - Accent5 9 3 2 4 6" xfId="25268"/>
    <cellStyle name="40% - Accent5 9 3 2 4 6 2" xfId="46843"/>
    <cellStyle name="40% - Accent5 9 3 2 4 7" xfId="11615"/>
    <cellStyle name="40% - Accent5 9 3 2 4 7 2" xfId="33238"/>
    <cellStyle name="40% - Accent5 9 3 2 4 8" xfId="6352"/>
    <cellStyle name="40% - Accent5 9 3 2 4 9" xfId="28049"/>
    <cellStyle name="40% - Accent5 9 3 2 5" xfId="3732"/>
    <cellStyle name="40% - Accent5 9 3 2 5 10" xfId="55690"/>
    <cellStyle name="40% - Accent5 9 3 2 5 2" xfId="9772"/>
    <cellStyle name="40% - Accent5 9 3 2 5 2 2" xfId="15334"/>
    <cellStyle name="40% - Accent5 9 3 2 5 2 2 2" xfId="36946"/>
    <cellStyle name="40% - Accent5 9 3 2 5 2 3" xfId="31412"/>
    <cellStyle name="40% - Accent5 9 3 2 5 2 4" xfId="55691"/>
    <cellStyle name="40% - Accent5 9 3 2 5 3" xfId="17781"/>
    <cellStyle name="40% - Accent5 9 3 2 5 3 2" xfId="39374"/>
    <cellStyle name="40% - Accent5 9 3 2 5 4" xfId="20578"/>
    <cellStyle name="40% - Accent5 9 3 2 5 4 2" xfId="42157"/>
    <cellStyle name="40% - Accent5 9 3 2 5 5" xfId="23363"/>
    <cellStyle name="40% - Accent5 9 3 2 5 5 2" xfId="44940"/>
    <cellStyle name="40% - Accent5 9 3 2 5 6" xfId="26216"/>
    <cellStyle name="40% - Accent5 9 3 2 5 6 2" xfId="47791"/>
    <cellStyle name="40% - Accent5 9 3 2 5 7" xfId="12563"/>
    <cellStyle name="40% - Accent5 9 3 2 5 7 2" xfId="34186"/>
    <cellStyle name="40% - Accent5 9 3 2 5 8" xfId="7354"/>
    <cellStyle name="40% - Accent5 9 3 2 5 9" xfId="28997"/>
    <cellStyle name="40% - Accent5 9 3 2 6" xfId="7787"/>
    <cellStyle name="40% - Accent5 9 3 2 6 2" xfId="18126"/>
    <cellStyle name="40% - Accent5 9 3 2 6 2 2" xfId="39719"/>
    <cellStyle name="40% - Accent5 9 3 2 6 3" xfId="20923"/>
    <cellStyle name="40% - Accent5 9 3 2 6 3 2" xfId="42502"/>
    <cellStyle name="40% - Accent5 9 3 2 6 4" xfId="23708"/>
    <cellStyle name="40% - Accent5 9 3 2 6 4 2" xfId="45285"/>
    <cellStyle name="40% - Accent5 9 3 2 6 5" xfId="26561"/>
    <cellStyle name="40% - Accent5 9 3 2 6 5 2" xfId="48136"/>
    <cellStyle name="40% - Accent5 9 3 2 6 6" xfId="12918"/>
    <cellStyle name="40% - Accent5 9 3 2 6 6 2" xfId="34531"/>
    <cellStyle name="40% - Accent5 9 3 2 6 7" xfId="29429"/>
    <cellStyle name="40% - Accent5 9 3 2 6 8" xfId="55692"/>
    <cellStyle name="40% - Accent5 9 3 2 7" xfId="10491"/>
    <cellStyle name="40% - Accent5 9 3 2 7 2" xfId="32116"/>
    <cellStyle name="40% - Accent5 9 3 2 8" xfId="13351"/>
    <cellStyle name="40% - Accent5 9 3 2 8 2" xfId="34963"/>
    <cellStyle name="40% - Accent5 9 3 2 9" xfId="15710"/>
    <cellStyle name="40% - Accent5 9 3 2 9 2" xfId="37304"/>
    <cellStyle name="40% - Accent5 9 3 3" xfId="602"/>
    <cellStyle name="40% - Accent5 9 3 3 10" xfId="18600"/>
    <cellStyle name="40% - Accent5 9 3 3 10 2" xfId="40179"/>
    <cellStyle name="40% - Accent5 9 3 3 11" xfId="21383"/>
    <cellStyle name="40% - Accent5 9 3 3 11 2" xfId="42962"/>
    <cellStyle name="40% - Accent5 9 3 3 12" xfId="24238"/>
    <cellStyle name="40% - Accent5 9 3 3 12 2" xfId="45813"/>
    <cellStyle name="40% - Accent5 9 3 3 13" xfId="10211"/>
    <cellStyle name="40% - Accent5 9 3 3 13 2" xfId="31851"/>
    <cellStyle name="40% - Accent5 9 3 3 14" xfId="5313"/>
    <cellStyle name="40% - Accent5 9 3 3 15" xfId="27013"/>
    <cellStyle name="40% - Accent5 9 3 3 16" xfId="55693"/>
    <cellStyle name="40% - Accent5 9 3 3 2" xfId="2990"/>
    <cellStyle name="40% - Accent5 9 3 3 2 10" xfId="27364"/>
    <cellStyle name="40% - Accent5 9 3 3 2 11" xfId="55694"/>
    <cellStyle name="40% - Accent5 9 3 3 2 2" xfId="4623"/>
    <cellStyle name="40% - Accent5 9 3 3 2 2 10" xfId="55695"/>
    <cellStyle name="40% - Accent5 9 3 3 2 2 2" xfId="9172"/>
    <cellStyle name="40% - Accent5 9 3 3 2 2 2 2" xfId="14736"/>
    <cellStyle name="40% - Accent5 9 3 3 2 2 2 2 2" xfId="36348"/>
    <cellStyle name="40% - Accent5 9 3 3 2 2 2 3" xfId="30814"/>
    <cellStyle name="40% - Accent5 9 3 3 2 2 2 4" xfId="55696"/>
    <cellStyle name="40% - Accent5 9 3 3 2 2 3" xfId="17183"/>
    <cellStyle name="40% - Accent5 9 3 3 2 2 3 2" xfId="38776"/>
    <cellStyle name="40% - Accent5 9 3 3 2 2 4" xfId="19980"/>
    <cellStyle name="40% - Accent5 9 3 3 2 2 4 2" xfId="41559"/>
    <cellStyle name="40% - Accent5 9 3 3 2 2 5" xfId="22765"/>
    <cellStyle name="40% - Accent5 9 3 3 2 2 5 2" xfId="44342"/>
    <cellStyle name="40% - Accent5 9 3 3 2 2 6" xfId="25618"/>
    <cellStyle name="40% - Accent5 9 3 3 2 2 6 2" xfId="47193"/>
    <cellStyle name="40% - Accent5 9 3 3 2 2 7" xfId="11965"/>
    <cellStyle name="40% - Accent5 9 3 3 2 2 7 2" xfId="33588"/>
    <cellStyle name="40% - Accent5 9 3 3 2 2 8" xfId="6751"/>
    <cellStyle name="40% - Accent5 9 3 3 2 2 9" xfId="28399"/>
    <cellStyle name="40% - Accent5 9 3 3 2 3" xfId="8137"/>
    <cellStyle name="40% - Accent5 9 3 3 2 3 2" xfId="13701"/>
    <cellStyle name="40% - Accent5 9 3 3 2 3 2 2" xfId="35313"/>
    <cellStyle name="40% - Accent5 9 3 3 2 3 2 3" xfId="55698"/>
    <cellStyle name="40% - Accent5 9 3 3 2 3 3" xfId="29779"/>
    <cellStyle name="40% - Accent5 9 3 3 2 3 4" xfId="55697"/>
    <cellStyle name="40% - Accent5 9 3 3 2 4" xfId="16148"/>
    <cellStyle name="40% - Accent5 9 3 3 2 4 2" xfId="37741"/>
    <cellStyle name="40% - Accent5 9 3 3 2 4 3" xfId="55699"/>
    <cellStyle name="40% - Accent5 9 3 3 2 5" xfId="18945"/>
    <cellStyle name="40% - Accent5 9 3 3 2 5 2" xfId="40524"/>
    <cellStyle name="40% - Accent5 9 3 3 2 6" xfId="21728"/>
    <cellStyle name="40% - Accent5 9 3 3 2 6 2" xfId="43307"/>
    <cellStyle name="40% - Accent5 9 3 3 2 7" xfId="24583"/>
    <cellStyle name="40% - Accent5 9 3 3 2 7 2" xfId="46158"/>
    <cellStyle name="40% - Accent5 9 3 3 2 8" xfId="10930"/>
    <cellStyle name="40% - Accent5 9 3 3 2 8 2" xfId="32553"/>
    <cellStyle name="40% - Accent5 9 3 3 2 9" xfId="5667"/>
    <cellStyle name="40% - Accent5 9 3 3 3" xfId="3368"/>
    <cellStyle name="40% - Accent5 9 3 3 3 10" xfId="27709"/>
    <cellStyle name="40% - Accent5 9 3 3 3 11" xfId="55700"/>
    <cellStyle name="40% - Accent5 9 3 3 3 2" xfId="4968"/>
    <cellStyle name="40% - Accent5 9 3 3 3 2 10" xfId="55701"/>
    <cellStyle name="40% - Accent5 9 3 3 3 2 2" xfId="9517"/>
    <cellStyle name="40% - Accent5 9 3 3 3 2 2 2" xfId="15081"/>
    <cellStyle name="40% - Accent5 9 3 3 3 2 2 2 2" xfId="36693"/>
    <cellStyle name="40% - Accent5 9 3 3 3 2 2 3" xfId="31159"/>
    <cellStyle name="40% - Accent5 9 3 3 3 2 3" xfId="17528"/>
    <cellStyle name="40% - Accent5 9 3 3 3 2 3 2" xfId="39121"/>
    <cellStyle name="40% - Accent5 9 3 3 3 2 4" xfId="20325"/>
    <cellStyle name="40% - Accent5 9 3 3 3 2 4 2" xfId="41904"/>
    <cellStyle name="40% - Accent5 9 3 3 3 2 5" xfId="23110"/>
    <cellStyle name="40% - Accent5 9 3 3 3 2 5 2" xfId="44687"/>
    <cellStyle name="40% - Accent5 9 3 3 3 2 6" xfId="25963"/>
    <cellStyle name="40% - Accent5 9 3 3 3 2 6 2" xfId="47538"/>
    <cellStyle name="40% - Accent5 9 3 3 3 2 7" xfId="12310"/>
    <cellStyle name="40% - Accent5 9 3 3 3 2 7 2" xfId="33933"/>
    <cellStyle name="40% - Accent5 9 3 3 3 2 8" xfId="7098"/>
    <cellStyle name="40% - Accent5 9 3 3 3 2 9" xfId="28744"/>
    <cellStyle name="40% - Accent5 9 3 3 3 3" xfId="8482"/>
    <cellStyle name="40% - Accent5 9 3 3 3 3 2" xfId="14046"/>
    <cellStyle name="40% - Accent5 9 3 3 3 3 2 2" xfId="35658"/>
    <cellStyle name="40% - Accent5 9 3 3 3 3 3" xfId="30124"/>
    <cellStyle name="40% - Accent5 9 3 3 3 4" xfId="16493"/>
    <cellStyle name="40% - Accent5 9 3 3 3 4 2" xfId="38086"/>
    <cellStyle name="40% - Accent5 9 3 3 3 5" xfId="19290"/>
    <cellStyle name="40% - Accent5 9 3 3 3 5 2" xfId="40869"/>
    <cellStyle name="40% - Accent5 9 3 3 3 6" xfId="22075"/>
    <cellStyle name="40% - Accent5 9 3 3 3 6 2" xfId="43652"/>
    <cellStyle name="40% - Accent5 9 3 3 3 7" xfId="24928"/>
    <cellStyle name="40% - Accent5 9 3 3 3 7 2" xfId="46503"/>
    <cellStyle name="40% - Accent5 9 3 3 3 8" xfId="11275"/>
    <cellStyle name="40% - Accent5 9 3 3 3 8 2" xfId="32898"/>
    <cellStyle name="40% - Accent5 9 3 3 3 9" xfId="6012"/>
    <cellStyle name="40% - Accent5 9 3 3 4" xfId="2541"/>
    <cellStyle name="40% - Accent5 9 3 3 4 10" xfId="55702"/>
    <cellStyle name="40% - Accent5 9 3 3 4 2" xfId="4274"/>
    <cellStyle name="40% - Accent5 9 3 3 4 2 2" xfId="14387"/>
    <cellStyle name="40% - Accent5 9 3 3 4 2 2 2" xfId="35999"/>
    <cellStyle name="40% - Accent5 9 3 3 4 2 3" xfId="8823"/>
    <cellStyle name="40% - Accent5 9 3 3 4 2 4" xfId="30465"/>
    <cellStyle name="40% - Accent5 9 3 3 4 2 5" xfId="55703"/>
    <cellStyle name="40% - Accent5 9 3 3 4 3" xfId="16834"/>
    <cellStyle name="40% - Accent5 9 3 3 4 3 2" xfId="38427"/>
    <cellStyle name="40% - Accent5 9 3 3 4 4" xfId="19631"/>
    <cellStyle name="40% - Accent5 9 3 3 4 4 2" xfId="41210"/>
    <cellStyle name="40% - Accent5 9 3 3 4 5" xfId="22416"/>
    <cellStyle name="40% - Accent5 9 3 3 4 5 2" xfId="43993"/>
    <cellStyle name="40% - Accent5 9 3 3 4 6" xfId="25269"/>
    <cellStyle name="40% - Accent5 9 3 3 4 6 2" xfId="46844"/>
    <cellStyle name="40% - Accent5 9 3 3 4 7" xfId="11616"/>
    <cellStyle name="40% - Accent5 9 3 3 4 7 2" xfId="33239"/>
    <cellStyle name="40% - Accent5 9 3 3 4 8" xfId="6353"/>
    <cellStyle name="40% - Accent5 9 3 3 4 9" xfId="28050"/>
    <cellStyle name="40% - Accent5 9 3 3 5" xfId="3733"/>
    <cellStyle name="40% - Accent5 9 3 3 5 10" xfId="55704"/>
    <cellStyle name="40% - Accent5 9 3 3 5 2" xfId="9864"/>
    <cellStyle name="40% - Accent5 9 3 3 5 2 2" xfId="15426"/>
    <cellStyle name="40% - Accent5 9 3 3 5 2 2 2" xfId="37038"/>
    <cellStyle name="40% - Accent5 9 3 3 5 2 3" xfId="31504"/>
    <cellStyle name="40% - Accent5 9 3 3 5 3" xfId="17873"/>
    <cellStyle name="40% - Accent5 9 3 3 5 3 2" xfId="39466"/>
    <cellStyle name="40% - Accent5 9 3 3 5 4" xfId="20670"/>
    <cellStyle name="40% - Accent5 9 3 3 5 4 2" xfId="42249"/>
    <cellStyle name="40% - Accent5 9 3 3 5 5" xfId="23455"/>
    <cellStyle name="40% - Accent5 9 3 3 5 5 2" xfId="45032"/>
    <cellStyle name="40% - Accent5 9 3 3 5 6" xfId="26308"/>
    <cellStyle name="40% - Accent5 9 3 3 5 6 2" xfId="47883"/>
    <cellStyle name="40% - Accent5 9 3 3 5 7" xfId="12655"/>
    <cellStyle name="40% - Accent5 9 3 3 5 7 2" xfId="34278"/>
    <cellStyle name="40% - Accent5 9 3 3 5 8" xfId="7446"/>
    <cellStyle name="40% - Accent5 9 3 3 5 9" xfId="29089"/>
    <cellStyle name="40% - Accent5 9 3 3 6" xfId="7788"/>
    <cellStyle name="40% - Accent5 9 3 3 6 2" xfId="18218"/>
    <cellStyle name="40% - Accent5 9 3 3 6 2 2" xfId="39811"/>
    <cellStyle name="40% - Accent5 9 3 3 6 3" xfId="21015"/>
    <cellStyle name="40% - Accent5 9 3 3 6 3 2" xfId="42594"/>
    <cellStyle name="40% - Accent5 9 3 3 6 4" xfId="23800"/>
    <cellStyle name="40% - Accent5 9 3 3 6 4 2" xfId="45377"/>
    <cellStyle name="40% - Accent5 9 3 3 6 5" xfId="26653"/>
    <cellStyle name="40% - Accent5 9 3 3 6 5 2" xfId="48228"/>
    <cellStyle name="40% - Accent5 9 3 3 6 6" xfId="13010"/>
    <cellStyle name="40% - Accent5 9 3 3 6 6 2" xfId="34623"/>
    <cellStyle name="40% - Accent5 9 3 3 6 7" xfId="29430"/>
    <cellStyle name="40% - Accent5 9 3 3 7" xfId="10583"/>
    <cellStyle name="40% - Accent5 9 3 3 7 2" xfId="32208"/>
    <cellStyle name="40% - Accent5 9 3 3 8" xfId="13352"/>
    <cellStyle name="40% - Accent5 9 3 3 8 2" xfId="34964"/>
    <cellStyle name="40% - Accent5 9 3 3 9" xfId="15802"/>
    <cellStyle name="40% - Accent5 9 3 3 9 2" xfId="37396"/>
    <cellStyle name="40% - Accent5 9 3 4" xfId="2760"/>
    <cellStyle name="40% - Accent5 9 3 4 10" xfId="27134"/>
    <cellStyle name="40% - Accent5 9 3 4 11" xfId="55705"/>
    <cellStyle name="40% - Accent5 9 3 4 2" xfId="4393"/>
    <cellStyle name="40% - Accent5 9 3 4 2 10" xfId="55706"/>
    <cellStyle name="40% - Accent5 9 3 4 2 2" xfId="8942"/>
    <cellStyle name="40% - Accent5 9 3 4 2 2 2" xfId="14506"/>
    <cellStyle name="40% - Accent5 9 3 4 2 2 2 2" xfId="36118"/>
    <cellStyle name="40% - Accent5 9 3 4 2 2 3" xfId="30584"/>
    <cellStyle name="40% - Accent5 9 3 4 2 2 4" xfId="55707"/>
    <cellStyle name="40% - Accent5 9 3 4 2 3" xfId="16953"/>
    <cellStyle name="40% - Accent5 9 3 4 2 3 2" xfId="38546"/>
    <cellStyle name="40% - Accent5 9 3 4 2 4" xfId="19750"/>
    <cellStyle name="40% - Accent5 9 3 4 2 4 2" xfId="41329"/>
    <cellStyle name="40% - Accent5 9 3 4 2 5" xfId="22535"/>
    <cellStyle name="40% - Accent5 9 3 4 2 5 2" xfId="44112"/>
    <cellStyle name="40% - Accent5 9 3 4 2 6" xfId="25388"/>
    <cellStyle name="40% - Accent5 9 3 4 2 6 2" xfId="46963"/>
    <cellStyle name="40% - Accent5 9 3 4 2 7" xfId="11735"/>
    <cellStyle name="40% - Accent5 9 3 4 2 7 2" xfId="33358"/>
    <cellStyle name="40% - Accent5 9 3 4 2 8" xfId="6521"/>
    <cellStyle name="40% - Accent5 9 3 4 2 9" xfId="28169"/>
    <cellStyle name="40% - Accent5 9 3 4 3" xfId="7907"/>
    <cellStyle name="40% - Accent5 9 3 4 3 2" xfId="13471"/>
    <cellStyle name="40% - Accent5 9 3 4 3 2 2" xfId="35083"/>
    <cellStyle name="40% - Accent5 9 3 4 3 2 3" xfId="55709"/>
    <cellStyle name="40% - Accent5 9 3 4 3 3" xfId="29549"/>
    <cellStyle name="40% - Accent5 9 3 4 3 4" xfId="55708"/>
    <cellStyle name="40% - Accent5 9 3 4 4" xfId="15918"/>
    <cellStyle name="40% - Accent5 9 3 4 4 2" xfId="37511"/>
    <cellStyle name="40% - Accent5 9 3 4 4 3" xfId="55710"/>
    <cellStyle name="40% - Accent5 9 3 4 5" xfId="18715"/>
    <cellStyle name="40% - Accent5 9 3 4 5 2" xfId="40294"/>
    <cellStyle name="40% - Accent5 9 3 4 6" xfId="21498"/>
    <cellStyle name="40% - Accent5 9 3 4 6 2" xfId="43077"/>
    <cellStyle name="40% - Accent5 9 3 4 7" xfId="24353"/>
    <cellStyle name="40% - Accent5 9 3 4 7 2" xfId="45928"/>
    <cellStyle name="40% - Accent5 9 3 4 8" xfId="10700"/>
    <cellStyle name="40% - Accent5 9 3 4 8 2" xfId="32323"/>
    <cellStyle name="40% - Accent5 9 3 4 9" xfId="5437"/>
    <cellStyle name="40% - Accent5 9 3 5" xfId="3118"/>
    <cellStyle name="40% - Accent5 9 3 5 10" xfId="27479"/>
    <cellStyle name="40% - Accent5 9 3 5 11" xfId="55711"/>
    <cellStyle name="40% - Accent5 9 3 5 2" xfId="4738"/>
    <cellStyle name="40% - Accent5 9 3 5 2 10" xfId="55712"/>
    <cellStyle name="40% - Accent5 9 3 5 2 2" xfId="9287"/>
    <cellStyle name="40% - Accent5 9 3 5 2 2 2" xfId="14851"/>
    <cellStyle name="40% - Accent5 9 3 5 2 2 2 2" xfId="36463"/>
    <cellStyle name="40% - Accent5 9 3 5 2 2 3" xfId="30929"/>
    <cellStyle name="40% - Accent5 9 3 5 2 3" xfId="17298"/>
    <cellStyle name="40% - Accent5 9 3 5 2 3 2" xfId="38891"/>
    <cellStyle name="40% - Accent5 9 3 5 2 4" xfId="20095"/>
    <cellStyle name="40% - Accent5 9 3 5 2 4 2" xfId="41674"/>
    <cellStyle name="40% - Accent5 9 3 5 2 5" xfId="22880"/>
    <cellStyle name="40% - Accent5 9 3 5 2 5 2" xfId="44457"/>
    <cellStyle name="40% - Accent5 9 3 5 2 6" xfId="25733"/>
    <cellStyle name="40% - Accent5 9 3 5 2 6 2" xfId="47308"/>
    <cellStyle name="40% - Accent5 9 3 5 2 7" xfId="12080"/>
    <cellStyle name="40% - Accent5 9 3 5 2 7 2" xfId="33703"/>
    <cellStyle name="40% - Accent5 9 3 5 2 8" xfId="6868"/>
    <cellStyle name="40% - Accent5 9 3 5 2 9" xfId="28514"/>
    <cellStyle name="40% - Accent5 9 3 5 3" xfId="8252"/>
    <cellStyle name="40% - Accent5 9 3 5 3 2" xfId="13816"/>
    <cellStyle name="40% - Accent5 9 3 5 3 2 2" xfId="35428"/>
    <cellStyle name="40% - Accent5 9 3 5 3 3" xfId="29894"/>
    <cellStyle name="40% - Accent5 9 3 5 4" xfId="16263"/>
    <cellStyle name="40% - Accent5 9 3 5 4 2" xfId="37856"/>
    <cellStyle name="40% - Accent5 9 3 5 5" xfId="19060"/>
    <cellStyle name="40% - Accent5 9 3 5 5 2" xfId="40639"/>
    <cellStyle name="40% - Accent5 9 3 5 6" xfId="21845"/>
    <cellStyle name="40% - Accent5 9 3 5 6 2" xfId="43422"/>
    <cellStyle name="40% - Accent5 9 3 5 7" xfId="24698"/>
    <cellStyle name="40% - Accent5 9 3 5 7 2" xfId="46273"/>
    <cellStyle name="40% - Accent5 9 3 5 8" xfId="11045"/>
    <cellStyle name="40% - Accent5 9 3 5 8 2" xfId="32668"/>
    <cellStyle name="40% - Accent5 9 3 5 9" xfId="5782"/>
    <cellStyle name="40% - Accent5 9 3 6" xfId="2539"/>
    <cellStyle name="40% - Accent5 9 3 6 10" xfId="55713"/>
    <cellStyle name="40% - Accent5 9 3 6 2" xfId="4272"/>
    <cellStyle name="40% - Accent5 9 3 6 2 2" xfId="14385"/>
    <cellStyle name="40% - Accent5 9 3 6 2 2 2" xfId="35997"/>
    <cellStyle name="40% - Accent5 9 3 6 2 3" xfId="8821"/>
    <cellStyle name="40% - Accent5 9 3 6 2 4" xfId="30463"/>
    <cellStyle name="40% - Accent5 9 3 6 2 5" xfId="55714"/>
    <cellStyle name="40% - Accent5 9 3 6 3" xfId="16832"/>
    <cellStyle name="40% - Accent5 9 3 6 3 2" xfId="38425"/>
    <cellStyle name="40% - Accent5 9 3 6 4" xfId="19629"/>
    <cellStyle name="40% - Accent5 9 3 6 4 2" xfId="41208"/>
    <cellStyle name="40% - Accent5 9 3 6 5" xfId="22414"/>
    <cellStyle name="40% - Accent5 9 3 6 5 2" xfId="43991"/>
    <cellStyle name="40% - Accent5 9 3 6 6" xfId="25267"/>
    <cellStyle name="40% - Accent5 9 3 6 6 2" xfId="46842"/>
    <cellStyle name="40% - Accent5 9 3 6 7" xfId="11614"/>
    <cellStyle name="40% - Accent5 9 3 6 7 2" xfId="33237"/>
    <cellStyle name="40% - Accent5 9 3 6 8" xfId="6351"/>
    <cellStyle name="40% - Accent5 9 3 6 9" xfId="28048"/>
    <cellStyle name="40% - Accent5 9 3 7" xfId="3731"/>
    <cellStyle name="40% - Accent5 9 3 7 10" xfId="55715"/>
    <cellStyle name="40% - Accent5 9 3 7 2" xfId="9634"/>
    <cellStyle name="40% - Accent5 9 3 7 2 2" xfId="15196"/>
    <cellStyle name="40% - Accent5 9 3 7 2 2 2" xfId="36808"/>
    <cellStyle name="40% - Accent5 9 3 7 2 3" xfId="31274"/>
    <cellStyle name="40% - Accent5 9 3 7 3" xfId="17643"/>
    <cellStyle name="40% - Accent5 9 3 7 3 2" xfId="39236"/>
    <cellStyle name="40% - Accent5 9 3 7 4" xfId="20440"/>
    <cellStyle name="40% - Accent5 9 3 7 4 2" xfId="42019"/>
    <cellStyle name="40% - Accent5 9 3 7 5" xfId="23225"/>
    <cellStyle name="40% - Accent5 9 3 7 5 2" xfId="44802"/>
    <cellStyle name="40% - Accent5 9 3 7 6" xfId="26078"/>
    <cellStyle name="40% - Accent5 9 3 7 6 2" xfId="47653"/>
    <cellStyle name="40% - Accent5 9 3 7 7" xfId="12425"/>
    <cellStyle name="40% - Accent5 9 3 7 7 2" xfId="34048"/>
    <cellStyle name="40% - Accent5 9 3 7 8" xfId="7216"/>
    <cellStyle name="40% - Accent5 9 3 7 9" xfId="28859"/>
    <cellStyle name="40% - Accent5 9 3 8" xfId="7786"/>
    <cellStyle name="40% - Accent5 9 3 8 2" xfId="17988"/>
    <cellStyle name="40% - Accent5 9 3 8 2 2" xfId="39581"/>
    <cellStyle name="40% - Accent5 9 3 8 3" xfId="20785"/>
    <cellStyle name="40% - Accent5 9 3 8 3 2" xfId="42364"/>
    <cellStyle name="40% - Accent5 9 3 8 4" xfId="23570"/>
    <cellStyle name="40% - Accent5 9 3 8 4 2" xfId="45147"/>
    <cellStyle name="40% - Accent5 9 3 8 5" xfId="26423"/>
    <cellStyle name="40% - Accent5 9 3 8 5 2" xfId="47998"/>
    <cellStyle name="40% - Accent5 9 3 8 6" xfId="12780"/>
    <cellStyle name="40% - Accent5 9 3 8 6 2" xfId="34393"/>
    <cellStyle name="40% - Accent5 9 3 8 7" xfId="29428"/>
    <cellStyle name="40% - Accent5 9 3 9" xfId="10353"/>
    <cellStyle name="40% - Accent5 9 3 9 2" xfId="31978"/>
    <cellStyle name="40% - Accent5 9 4" xfId="603"/>
    <cellStyle name="40% - Accent5 9 4 10" xfId="13353"/>
    <cellStyle name="40% - Accent5 9 4 10 2" xfId="34965"/>
    <cellStyle name="40% - Accent5 9 4 11" xfId="15596"/>
    <cellStyle name="40% - Accent5 9 4 11 2" xfId="37190"/>
    <cellStyle name="40% - Accent5 9 4 12" xfId="18394"/>
    <cellStyle name="40% - Accent5 9 4 12 2" xfId="39973"/>
    <cellStyle name="40% - Accent5 9 4 13" xfId="21177"/>
    <cellStyle name="40% - Accent5 9 4 13 2" xfId="42756"/>
    <cellStyle name="40% - Accent5 9 4 14" xfId="24032"/>
    <cellStyle name="40% - Accent5 9 4 14 2" xfId="45607"/>
    <cellStyle name="40% - Accent5 9 4 15" xfId="10005"/>
    <cellStyle name="40% - Accent5 9 4 15 2" xfId="31645"/>
    <cellStyle name="40% - Accent5 9 4 16" xfId="5314"/>
    <cellStyle name="40% - Accent5 9 4 17" xfId="27014"/>
    <cellStyle name="40% - Accent5 9 4 18" xfId="55716"/>
    <cellStyle name="40% - Accent5 9 4 2" xfId="604"/>
    <cellStyle name="40% - Accent5 9 4 2 10" xfId="18532"/>
    <cellStyle name="40% - Accent5 9 4 2 10 2" xfId="40111"/>
    <cellStyle name="40% - Accent5 9 4 2 11" xfId="21315"/>
    <cellStyle name="40% - Accent5 9 4 2 11 2" xfId="42894"/>
    <cellStyle name="40% - Accent5 9 4 2 12" xfId="24170"/>
    <cellStyle name="40% - Accent5 9 4 2 12 2" xfId="45745"/>
    <cellStyle name="40% - Accent5 9 4 2 13" xfId="10143"/>
    <cellStyle name="40% - Accent5 9 4 2 13 2" xfId="31783"/>
    <cellStyle name="40% - Accent5 9 4 2 14" xfId="5315"/>
    <cellStyle name="40% - Accent5 9 4 2 15" xfId="27015"/>
    <cellStyle name="40% - Accent5 9 4 2 16" xfId="55717"/>
    <cellStyle name="40% - Accent5 9 4 2 2" xfId="2922"/>
    <cellStyle name="40% - Accent5 9 4 2 2 10" xfId="27296"/>
    <cellStyle name="40% - Accent5 9 4 2 2 11" xfId="55718"/>
    <cellStyle name="40% - Accent5 9 4 2 2 2" xfId="4555"/>
    <cellStyle name="40% - Accent5 9 4 2 2 2 10" xfId="55719"/>
    <cellStyle name="40% - Accent5 9 4 2 2 2 2" xfId="9104"/>
    <cellStyle name="40% - Accent5 9 4 2 2 2 2 2" xfId="14668"/>
    <cellStyle name="40% - Accent5 9 4 2 2 2 2 2 2" xfId="36280"/>
    <cellStyle name="40% - Accent5 9 4 2 2 2 2 3" xfId="30746"/>
    <cellStyle name="40% - Accent5 9 4 2 2 2 2 4" xfId="55720"/>
    <cellStyle name="40% - Accent5 9 4 2 2 2 3" xfId="17115"/>
    <cellStyle name="40% - Accent5 9 4 2 2 2 3 2" xfId="38708"/>
    <cellStyle name="40% - Accent5 9 4 2 2 2 4" xfId="19912"/>
    <cellStyle name="40% - Accent5 9 4 2 2 2 4 2" xfId="41491"/>
    <cellStyle name="40% - Accent5 9 4 2 2 2 5" xfId="22697"/>
    <cellStyle name="40% - Accent5 9 4 2 2 2 5 2" xfId="44274"/>
    <cellStyle name="40% - Accent5 9 4 2 2 2 6" xfId="25550"/>
    <cellStyle name="40% - Accent5 9 4 2 2 2 6 2" xfId="47125"/>
    <cellStyle name="40% - Accent5 9 4 2 2 2 7" xfId="11897"/>
    <cellStyle name="40% - Accent5 9 4 2 2 2 7 2" xfId="33520"/>
    <cellStyle name="40% - Accent5 9 4 2 2 2 8" xfId="6683"/>
    <cellStyle name="40% - Accent5 9 4 2 2 2 9" xfId="28331"/>
    <cellStyle name="40% - Accent5 9 4 2 2 3" xfId="8069"/>
    <cellStyle name="40% - Accent5 9 4 2 2 3 2" xfId="13633"/>
    <cellStyle name="40% - Accent5 9 4 2 2 3 2 2" xfId="35245"/>
    <cellStyle name="40% - Accent5 9 4 2 2 3 2 3" xfId="55722"/>
    <cellStyle name="40% - Accent5 9 4 2 2 3 3" xfId="29711"/>
    <cellStyle name="40% - Accent5 9 4 2 2 3 4" xfId="55721"/>
    <cellStyle name="40% - Accent5 9 4 2 2 4" xfId="16080"/>
    <cellStyle name="40% - Accent5 9 4 2 2 4 2" xfId="37673"/>
    <cellStyle name="40% - Accent5 9 4 2 2 4 3" xfId="55723"/>
    <cellStyle name="40% - Accent5 9 4 2 2 5" xfId="18877"/>
    <cellStyle name="40% - Accent5 9 4 2 2 5 2" xfId="40456"/>
    <cellStyle name="40% - Accent5 9 4 2 2 6" xfId="21660"/>
    <cellStyle name="40% - Accent5 9 4 2 2 6 2" xfId="43239"/>
    <cellStyle name="40% - Accent5 9 4 2 2 7" xfId="24515"/>
    <cellStyle name="40% - Accent5 9 4 2 2 7 2" xfId="46090"/>
    <cellStyle name="40% - Accent5 9 4 2 2 8" xfId="10862"/>
    <cellStyle name="40% - Accent5 9 4 2 2 8 2" xfId="32485"/>
    <cellStyle name="40% - Accent5 9 4 2 2 9" xfId="5599"/>
    <cellStyle name="40% - Accent5 9 4 2 3" xfId="3300"/>
    <cellStyle name="40% - Accent5 9 4 2 3 10" xfId="27641"/>
    <cellStyle name="40% - Accent5 9 4 2 3 11" xfId="55724"/>
    <cellStyle name="40% - Accent5 9 4 2 3 2" xfId="4900"/>
    <cellStyle name="40% - Accent5 9 4 2 3 2 10" xfId="55725"/>
    <cellStyle name="40% - Accent5 9 4 2 3 2 2" xfId="9449"/>
    <cellStyle name="40% - Accent5 9 4 2 3 2 2 2" xfId="15013"/>
    <cellStyle name="40% - Accent5 9 4 2 3 2 2 2 2" xfId="36625"/>
    <cellStyle name="40% - Accent5 9 4 2 3 2 2 3" xfId="31091"/>
    <cellStyle name="40% - Accent5 9 4 2 3 2 3" xfId="17460"/>
    <cellStyle name="40% - Accent5 9 4 2 3 2 3 2" xfId="39053"/>
    <cellStyle name="40% - Accent5 9 4 2 3 2 4" xfId="20257"/>
    <cellStyle name="40% - Accent5 9 4 2 3 2 4 2" xfId="41836"/>
    <cellStyle name="40% - Accent5 9 4 2 3 2 5" xfId="23042"/>
    <cellStyle name="40% - Accent5 9 4 2 3 2 5 2" xfId="44619"/>
    <cellStyle name="40% - Accent5 9 4 2 3 2 6" xfId="25895"/>
    <cellStyle name="40% - Accent5 9 4 2 3 2 6 2" xfId="47470"/>
    <cellStyle name="40% - Accent5 9 4 2 3 2 7" xfId="12242"/>
    <cellStyle name="40% - Accent5 9 4 2 3 2 7 2" xfId="33865"/>
    <cellStyle name="40% - Accent5 9 4 2 3 2 8" xfId="7030"/>
    <cellStyle name="40% - Accent5 9 4 2 3 2 9" xfId="28676"/>
    <cellStyle name="40% - Accent5 9 4 2 3 3" xfId="8414"/>
    <cellStyle name="40% - Accent5 9 4 2 3 3 2" xfId="13978"/>
    <cellStyle name="40% - Accent5 9 4 2 3 3 2 2" xfId="35590"/>
    <cellStyle name="40% - Accent5 9 4 2 3 3 3" xfId="30056"/>
    <cellStyle name="40% - Accent5 9 4 2 3 4" xfId="16425"/>
    <cellStyle name="40% - Accent5 9 4 2 3 4 2" xfId="38018"/>
    <cellStyle name="40% - Accent5 9 4 2 3 5" xfId="19222"/>
    <cellStyle name="40% - Accent5 9 4 2 3 5 2" xfId="40801"/>
    <cellStyle name="40% - Accent5 9 4 2 3 6" xfId="22007"/>
    <cellStyle name="40% - Accent5 9 4 2 3 6 2" xfId="43584"/>
    <cellStyle name="40% - Accent5 9 4 2 3 7" xfId="24860"/>
    <cellStyle name="40% - Accent5 9 4 2 3 7 2" xfId="46435"/>
    <cellStyle name="40% - Accent5 9 4 2 3 8" xfId="11207"/>
    <cellStyle name="40% - Accent5 9 4 2 3 8 2" xfId="32830"/>
    <cellStyle name="40% - Accent5 9 4 2 3 9" xfId="5944"/>
    <cellStyle name="40% - Accent5 9 4 2 4" xfId="2543"/>
    <cellStyle name="40% - Accent5 9 4 2 4 10" xfId="55726"/>
    <cellStyle name="40% - Accent5 9 4 2 4 2" xfId="4276"/>
    <cellStyle name="40% - Accent5 9 4 2 4 2 2" xfId="14389"/>
    <cellStyle name="40% - Accent5 9 4 2 4 2 2 2" xfId="36001"/>
    <cellStyle name="40% - Accent5 9 4 2 4 2 3" xfId="8825"/>
    <cellStyle name="40% - Accent5 9 4 2 4 2 4" xfId="30467"/>
    <cellStyle name="40% - Accent5 9 4 2 4 2 5" xfId="55727"/>
    <cellStyle name="40% - Accent5 9 4 2 4 3" xfId="16836"/>
    <cellStyle name="40% - Accent5 9 4 2 4 3 2" xfId="38429"/>
    <cellStyle name="40% - Accent5 9 4 2 4 4" xfId="19633"/>
    <cellStyle name="40% - Accent5 9 4 2 4 4 2" xfId="41212"/>
    <cellStyle name="40% - Accent5 9 4 2 4 5" xfId="22418"/>
    <cellStyle name="40% - Accent5 9 4 2 4 5 2" xfId="43995"/>
    <cellStyle name="40% - Accent5 9 4 2 4 6" xfId="25271"/>
    <cellStyle name="40% - Accent5 9 4 2 4 6 2" xfId="46846"/>
    <cellStyle name="40% - Accent5 9 4 2 4 7" xfId="11618"/>
    <cellStyle name="40% - Accent5 9 4 2 4 7 2" xfId="33241"/>
    <cellStyle name="40% - Accent5 9 4 2 4 8" xfId="6355"/>
    <cellStyle name="40% - Accent5 9 4 2 4 9" xfId="28052"/>
    <cellStyle name="40% - Accent5 9 4 2 5" xfId="3735"/>
    <cellStyle name="40% - Accent5 9 4 2 5 10" xfId="55728"/>
    <cellStyle name="40% - Accent5 9 4 2 5 2" xfId="9796"/>
    <cellStyle name="40% - Accent5 9 4 2 5 2 2" xfId="15358"/>
    <cellStyle name="40% - Accent5 9 4 2 5 2 2 2" xfId="36970"/>
    <cellStyle name="40% - Accent5 9 4 2 5 2 3" xfId="31436"/>
    <cellStyle name="40% - Accent5 9 4 2 5 3" xfId="17805"/>
    <cellStyle name="40% - Accent5 9 4 2 5 3 2" xfId="39398"/>
    <cellStyle name="40% - Accent5 9 4 2 5 4" xfId="20602"/>
    <cellStyle name="40% - Accent5 9 4 2 5 4 2" xfId="42181"/>
    <cellStyle name="40% - Accent5 9 4 2 5 5" xfId="23387"/>
    <cellStyle name="40% - Accent5 9 4 2 5 5 2" xfId="44964"/>
    <cellStyle name="40% - Accent5 9 4 2 5 6" xfId="26240"/>
    <cellStyle name="40% - Accent5 9 4 2 5 6 2" xfId="47815"/>
    <cellStyle name="40% - Accent5 9 4 2 5 7" xfId="12587"/>
    <cellStyle name="40% - Accent5 9 4 2 5 7 2" xfId="34210"/>
    <cellStyle name="40% - Accent5 9 4 2 5 8" xfId="7378"/>
    <cellStyle name="40% - Accent5 9 4 2 5 9" xfId="29021"/>
    <cellStyle name="40% - Accent5 9 4 2 6" xfId="7790"/>
    <cellStyle name="40% - Accent5 9 4 2 6 2" xfId="18150"/>
    <cellStyle name="40% - Accent5 9 4 2 6 2 2" xfId="39743"/>
    <cellStyle name="40% - Accent5 9 4 2 6 3" xfId="20947"/>
    <cellStyle name="40% - Accent5 9 4 2 6 3 2" xfId="42526"/>
    <cellStyle name="40% - Accent5 9 4 2 6 4" xfId="23732"/>
    <cellStyle name="40% - Accent5 9 4 2 6 4 2" xfId="45309"/>
    <cellStyle name="40% - Accent5 9 4 2 6 5" xfId="26585"/>
    <cellStyle name="40% - Accent5 9 4 2 6 5 2" xfId="48160"/>
    <cellStyle name="40% - Accent5 9 4 2 6 6" xfId="12942"/>
    <cellStyle name="40% - Accent5 9 4 2 6 6 2" xfId="34555"/>
    <cellStyle name="40% - Accent5 9 4 2 6 7" xfId="29432"/>
    <cellStyle name="40% - Accent5 9 4 2 7" xfId="10515"/>
    <cellStyle name="40% - Accent5 9 4 2 7 2" xfId="32140"/>
    <cellStyle name="40% - Accent5 9 4 2 8" xfId="13354"/>
    <cellStyle name="40% - Accent5 9 4 2 8 2" xfId="34966"/>
    <cellStyle name="40% - Accent5 9 4 2 9" xfId="15734"/>
    <cellStyle name="40% - Accent5 9 4 2 9 2" xfId="37328"/>
    <cellStyle name="40% - Accent5 9 4 3" xfId="605"/>
    <cellStyle name="40% - Accent5 9 4 3 10" xfId="18624"/>
    <cellStyle name="40% - Accent5 9 4 3 10 2" xfId="40203"/>
    <cellStyle name="40% - Accent5 9 4 3 11" xfId="21407"/>
    <cellStyle name="40% - Accent5 9 4 3 11 2" xfId="42986"/>
    <cellStyle name="40% - Accent5 9 4 3 12" xfId="24262"/>
    <cellStyle name="40% - Accent5 9 4 3 12 2" xfId="45837"/>
    <cellStyle name="40% - Accent5 9 4 3 13" xfId="10235"/>
    <cellStyle name="40% - Accent5 9 4 3 13 2" xfId="31875"/>
    <cellStyle name="40% - Accent5 9 4 3 14" xfId="5316"/>
    <cellStyle name="40% - Accent5 9 4 3 15" xfId="27016"/>
    <cellStyle name="40% - Accent5 9 4 3 16" xfId="55729"/>
    <cellStyle name="40% - Accent5 9 4 3 2" xfId="3014"/>
    <cellStyle name="40% - Accent5 9 4 3 2 10" xfId="27388"/>
    <cellStyle name="40% - Accent5 9 4 3 2 11" xfId="55730"/>
    <cellStyle name="40% - Accent5 9 4 3 2 2" xfId="4647"/>
    <cellStyle name="40% - Accent5 9 4 3 2 2 10" xfId="55731"/>
    <cellStyle name="40% - Accent5 9 4 3 2 2 2" xfId="9196"/>
    <cellStyle name="40% - Accent5 9 4 3 2 2 2 2" xfId="14760"/>
    <cellStyle name="40% - Accent5 9 4 3 2 2 2 2 2" xfId="36372"/>
    <cellStyle name="40% - Accent5 9 4 3 2 2 2 3" xfId="30838"/>
    <cellStyle name="40% - Accent5 9 4 3 2 2 3" xfId="17207"/>
    <cellStyle name="40% - Accent5 9 4 3 2 2 3 2" xfId="38800"/>
    <cellStyle name="40% - Accent5 9 4 3 2 2 4" xfId="20004"/>
    <cellStyle name="40% - Accent5 9 4 3 2 2 4 2" xfId="41583"/>
    <cellStyle name="40% - Accent5 9 4 3 2 2 5" xfId="22789"/>
    <cellStyle name="40% - Accent5 9 4 3 2 2 5 2" xfId="44366"/>
    <cellStyle name="40% - Accent5 9 4 3 2 2 6" xfId="25642"/>
    <cellStyle name="40% - Accent5 9 4 3 2 2 6 2" xfId="47217"/>
    <cellStyle name="40% - Accent5 9 4 3 2 2 7" xfId="11989"/>
    <cellStyle name="40% - Accent5 9 4 3 2 2 7 2" xfId="33612"/>
    <cellStyle name="40% - Accent5 9 4 3 2 2 8" xfId="6775"/>
    <cellStyle name="40% - Accent5 9 4 3 2 2 9" xfId="28423"/>
    <cellStyle name="40% - Accent5 9 4 3 2 3" xfId="8161"/>
    <cellStyle name="40% - Accent5 9 4 3 2 3 2" xfId="13725"/>
    <cellStyle name="40% - Accent5 9 4 3 2 3 2 2" xfId="35337"/>
    <cellStyle name="40% - Accent5 9 4 3 2 3 3" xfId="29803"/>
    <cellStyle name="40% - Accent5 9 4 3 2 4" xfId="16172"/>
    <cellStyle name="40% - Accent5 9 4 3 2 4 2" xfId="37765"/>
    <cellStyle name="40% - Accent5 9 4 3 2 5" xfId="18969"/>
    <cellStyle name="40% - Accent5 9 4 3 2 5 2" xfId="40548"/>
    <cellStyle name="40% - Accent5 9 4 3 2 6" xfId="21752"/>
    <cellStyle name="40% - Accent5 9 4 3 2 6 2" xfId="43331"/>
    <cellStyle name="40% - Accent5 9 4 3 2 7" xfId="24607"/>
    <cellStyle name="40% - Accent5 9 4 3 2 7 2" xfId="46182"/>
    <cellStyle name="40% - Accent5 9 4 3 2 8" xfId="10954"/>
    <cellStyle name="40% - Accent5 9 4 3 2 8 2" xfId="32577"/>
    <cellStyle name="40% - Accent5 9 4 3 2 9" xfId="5691"/>
    <cellStyle name="40% - Accent5 9 4 3 3" xfId="3392"/>
    <cellStyle name="40% - Accent5 9 4 3 3 10" xfId="27733"/>
    <cellStyle name="40% - Accent5 9 4 3 3 11" xfId="55732"/>
    <cellStyle name="40% - Accent5 9 4 3 3 2" xfId="4992"/>
    <cellStyle name="40% - Accent5 9 4 3 3 2 10" xfId="55733"/>
    <cellStyle name="40% - Accent5 9 4 3 3 2 2" xfId="9541"/>
    <cellStyle name="40% - Accent5 9 4 3 3 2 2 2" xfId="15105"/>
    <cellStyle name="40% - Accent5 9 4 3 3 2 2 2 2" xfId="36717"/>
    <cellStyle name="40% - Accent5 9 4 3 3 2 2 3" xfId="31183"/>
    <cellStyle name="40% - Accent5 9 4 3 3 2 3" xfId="17552"/>
    <cellStyle name="40% - Accent5 9 4 3 3 2 3 2" xfId="39145"/>
    <cellStyle name="40% - Accent5 9 4 3 3 2 4" xfId="20349"/>
    <cellStyle name="40% - Accent5 9 4 3 3 2 4 2" xfId="41928"/>
    <cellStyle name="40% - Accent5 9 4 3 3 2 5" xfId="23134"/>
    <cellStyle name="40% - Accent5 9 4 3 3 2 5 2" xfId="44711"/>
    <cellStyle name="40% - Accent5 9 4 3 3 2 6" xfId="25987"/>
    <cellStyle name="40% - Accent5 9 4 3 3 2 6 2" xfId="47562"/>
    <cellStyle name="40% - Accent5 9 4 3 3 2 7" xfId="12334"/>
    <cellStyle name="40% - Accent5 9 4 3 3 2 7 2" xfId="33957"/>
    <cellStyle name="40% - Accent5 9 4 3 3 2 8" xfId="7122"/>
    <cellStyle name="40% - Accent5 9 4 3 3 2 9" xfId="28768"/>
    <cellStyle name="40% - Accent5 9 4 3 3 3" xfId="8506"/>
    <cellStyle name="40% - Accent5 9 4 3 3 3 2" xfId="14070"/>
    <cellStyle name="40% - Accent5 9 4 3 3 3 2 2" xfId="35682"/>
    <cellStyle name="40% - Accent5 9 4 3 3 3 3" xfId="30148"/>
    <cellStyle name="40% - Accent5 9 4 3 3 4" xfId="16517"/>
    <cellStyle name="40% - Accent5 9 4 3 3 4 2" xfId="38110"/>
    <cellStyle name="40% - Accent5 9 4 3 3 5" xfId="19314"/>
    <cellStyle name="40% - Accent5 9 4 3 3 5 2" xfId="40893"/>
    <cellStyle name="40% - Accent5 9 4 3 3 6" xfId="22099"/>
    <cellStyle name="40% - Accent5 9 4 3 3 6 2" xfId="43676"/>
    <cellStyle name="40% - Accent5 9 4 3 3 7" xfId="24952"/>
    <cellStyle name="40% - Accent5 9 4 3 3 7 2" xfId="46527"/>
    <cellStyle name="40% - Accent5 9 4 3 3 8" xfId="11299"/>
    <cellStyle name="40% - Accent5 9 4 3 3 8 2" xfId="32922"/>
    <cellStyle name="40% - Accent5 9 4 3 3 9" xfId="6036"/>
    <cellStyle name="40% - Accent5 9 4 3 4" xfId="2544"/>
    <cellStyle name="40% - Accent5 9 4 3 4 10" xfId="55734"/>
    <cellStyle name="40% - Accent5 9 4 3 4 2" xfId="4277"/>
    <cellStyle name="40% - Accent5 9 4 3 4 2 2" xfId="14390"/>
    <cellStyle name="40% - Accent5 9 4 3 4 2 2 2" xfId="36002"/>
    <cellStyle name="40% - Accent5 9 4 3 4 2 3" xfId="8826"/>
    <cellStyle name="40% - Accent5 9 4 3 4 2 4" xfId="30468"/>
    <cellStyle name="40% - Accent5 9 4 3 4 3" xfId="16837"/>
    <cellStyle name="40% - Accent5 9 4 3 4 3 2" xfId="38430"/>
    <cellStyle name="40% - Accent5 9 4 3 4 4" xfId="19634"/>
    <cellStyle name="40% - Accent5 9 4 3 4 4 2" xfId="41213"/>
    <cellStyle name="40% - Accent5 9 4 3 4 5" xfId="22419"/>
    <cellStyle name="40% - Accent5 9 4 3 4 5 2" xfId="43996"/>
    <cellStyle name="40% - Accent5 9 4 3 4 6" xfId="25272"/>
    <cellStyle name="40% - Accent5 9 4 3 4 6 2" xfId="46847"/>
    <cellStyle name="40% - Accent5 9 4 3 4 7" xfId="11619"/>
    <cellStyle name="40% - Accent5 9 4 3 4 7 2" xfId="33242"/>
    <cellStyle name="40% - Accent5 9 4 3 4 8" xfId="6356"/>
    <cellStyle name="40% - Accent5 9 4 3 4 9" xfId="28053"/>
    <cellStyle name="40% - Accent5 9 4 3 5" xfId="3736"/>
    <cellStyle name="40% - Accent5 9 4 3 5 2" xfId="9888"/>
    <cellStyle name="40% - Accent5 9 4 3 5 2 2" xfId="15450"/>
    <cellStyle name="40% - Accent5 9 4 3 5 2 2 2" xfId="37062"/>
    <cellStyle name="40% - Accent5 9 4 3 5 2 3" xfId="31528"/>
    <cellStyle name="40% - Accent5 9 4 3 5 3" xfId="17897"/>
    <cellStyle name="40% - Accent5 9 4 3 5 3 2" xfId="39490"/>
    <cellStyle name="40% - Accent5 9 4 3 5 4" xfId="20694"/>
    <cellStyle name="40% - Accent5 9 4 3 5 4 2" xfId="42273"/>
    <cellStyle name="40% - Accent5 9 4 3 5 5" xfId="23479"/>
    <cellStyle name="40% - Accent5 9 4 3 5 5 2" xfId="45056"/>
    <cellStyle name="40% - Accent5 9 4 3 5 6" xfId="26332"/>
    <cellStyle name="40% - Accent5 9 4 3 5 6 2" xfId="47907"/>
    <cellStyle name="40% - Accent5 9 4 3 5 7" xfId="12679"/>
    <cellStyle name="40% - Accent5 9 4 3 5 7 2" xfId="34302"/>
    <cellStyle name="40% - Accent5 9 4 3 5 8" xfId="7470"/>
    <cellStyle name="40% - Accent5 9 4 3 5 9" xfId="29113"/>
    <cellStyle name="40% - Accent5 9 4 3 6" xfId="7791"/>
    <cellStyle name="40% - Accent5 9 4 3 6 2" xfId="18242"/>
    <cellStyle name="40% - Accent5 9 4 3 6 2 2" xfId="39835"/>
    <cellStyle name="40% - Accent5 9 4 3 6 3" xfId="21039"/>
    <cellStyle name="40% - Accent5 9 4 3 6 3 2" xfId="42618"/>
    <cellStyle name="40% - Accent5 9 4 3 6 4" xfId="23824"/>
    <cellStyle name="40% - Accent5 9 4 3 6 4 2" xfId="45401"/>
    <cellStyle name="40% - Accent5 9 4 3 6 5" xfId="26677"/>
    <cellStyle name="40% - Accent5 9 4 3 6 5 2" xfId="48252"/>
    <cellStyle name="40% - Accent5 9 4 3 6 6" xfId="13034"/>
    <cellStyle name="40% - Accent5 9 4 3 6 6 2" xfId="34647"/>
    <cellStyle name="40% - Accent5 9 4 3 6 7" xfId="29433"/>
    <cellStyle name="40% - Accent5 9 4 3 7" xfId="10607"/>
    <cellStyle name="40% - Accent5 9 4 3 7 2" xfId="32232"/>
    <cellStyle name="40% - Accent5 9 4 3 8" xfId="13355"/>
    <cellStyle name="40% - Accent5 9 4 3 8 2" xfId="34967"/>
    <cellStyle name="40% - Accent5 9 4 3 9" xfId="15826"/>
    <cellStyle name="40% - Accent5 9 4 3 9 2" xfId="37420"/>
    <cellStyle name="40% - Accent5 9 4 4" xfId="2784"/>
    <cellStyle name="40% - Accent5 9 4 4 10" xfId="27158"/>
    <cellStyle name="40% - Accent5 9 4 4 11" xfId="55735"/>
    <cellStyle name="40% - Accent5 9 4 4 2" xfId="4417"/>
    <cellStyle name="40% - Accent5 9 4 4 2 10" xfId="55736"/>
    <cellStyle name="40% - Accent5 9 4 4 2 2" xfId="8966"/>
    <cellStyle name="40% - Accent5 9 4 4 2 2 2" xfId="14530"/>
    <cellStyle name="40% - Accent5 9 4 4 2 2 2 2" xfId="36142"/>
    <cellStyle name="40% - Accent5 9 4 4 2 2 3" xfId="30608"/>
    <cellStyle name="40% - Accent5 9 4 4 2 3" xfId="16977"/>
    <cellStyle name="40% - Accent5 9 4 4 2 3 2" xfId="38570"/>
    <cellStyle name="40% - Accent5 9 4 4 2 4" xfId="19774"/>
    <cellStyle name="40% - Accent5 9 4 4 2 4 2" xfId="41353"/>
    <cellStyle name="40% - Accent5 9 4 4 2 5" xfId="22559"/>
    <cellStyle name="40% - Accent5 9 4 4 2 5 2" xfId="44136"/>
    <cellStyle name="40% - Accent5 9 4 4 2 6" xfId="25412"/>
    <cellStyle name="40% - Accent5 9 4 4 2 6 2" xfId="46987"/>
    <cellStyle name="40% - Accent5 9 4 4 2 7" xfId="11759"/>
    <cellStyle name="40% - Accent5 9 4 4 2 7 2" xfId="33382"/>
    <cellStyle name="40% - Accent5 9 4 4 2 8" xfId="6545"/>
    <cellStyle name="40% - Accent5 9 4 4 2 9" xfId="28193"/>
    <cellStyle name="40% - Accent5 9 4 4 3" xfId="7931"/>
    <cellStyle name="40% - Accent5 9 4 4 3 2" xfId="13495"/>
    <cellStyle name="40% - Accent5 9 4 4 3 2 2" xfId="35107"/>
    <cellStyle name="40% - Accent5 9 4 4 3 3" xfId="29573"/>
    <cellStyle name="40% - Accent5 9 4 4 4" xfId="15942"/>
    <cellStyle name="40% - Accent5 9 4 4 4 2" xfId="37535"/>
    <cellStyle name="40% - Accent5 9 4 4 5" xfId="18739"/>
    <cellStyle name="40% - Accent5 9 4 4 5 2" xfId="40318"/>
    <cellStyle name="40% - Accent5 9 4 4 6" xfId="21522"/>
    <cellStyle name="40% - Accent5 9 4 4 6 2" xfId="43101"/>
    <cellStyle name="40% - Accent5 9 4 4 7" xfId="24377"/>
    <cellStyle name="40% - Accent5 9 4 4 7 2" xfId="45952"/>
    <cellStyle name="40% - Accent5 9 4 4 8" xfId="10724"/>
    <cellStyle name="40% - Accent5 9 4 4 8 2" xfId="32347"/>
    <cellStyle name="40% - Accent5 9 4 4 9" xfId="5461"/>
    <cellStyle name="40% - Accent5 9 4 5" xfId="3142"/>
    <cellStyle name="40% - Accent5 9 4 5 10" xfId="27503"/>
    <cellStyle name="40% - Accent5 9 4 5 11" xfId="55737"/>
    <cellStyle name="40% - Accent5 9 4 5 2" xfId="4762"/>
    <cellStyle name="40% - Accent5 9 4 5 2 10" xfId="55738"/>
    <cellStyle name="40% - Accent5 9 4 5 2 2" xfId="9311"/>
    <cellStyle name="40% - Accent5 9 4 5 2 2 2" xfId="14875"/>
    <cellStyle name="40% - Accent5 9 4 5 2 2 2 2" xfId="36487"/>
    <cellStyle name="40% - Accent5 9 4 5 2 2 3" xfId="30953"/>
    <cellStyle name="40% - Accent5 9 4 5 2 3" xfId="17322"/>
    <cellStyle name="40% - Accent5 9 4 5 2 3 2" xfId="38915"/>
    <cellStyle name="40% - Accent5 9 4 5 2 4" xfId="20119"/>
    <cellStyle name="40% - Accent5 9 4 5 2 4 2" xfId="41698"/>
    <cellStyle name="40% - Accent5 9 4 5 2 5" xfId="22904"/>
    <cellStyle name="40% - Accent5 9 4 5 2 5 2" xfId="44481"/>
    <cellStyle name="40% - Accent5 9 4 5 2 6" xfId="25757"/>
    <cellStyle name="40% - Accent5 9 4 5 2 6 2" xfId="47332"/>
    <cellStyle name="40% - Accent5 9 4 5 2 7" xfId="12104"/>
    <cellStyle name="40% - Accent5 9 4 5 2 7 2" xfId="33727"/>
    <cellStyle name="40% - Accent5 9 4 5 2 8" xfId="6892"/>
    <cellStyle name="40% - Accent5 9 4 5 2 9" xfId="28538"/>
    <cellStyle name="40% - Accent5 9 4 5 3" xfId="8276"/>
    <cellStyle name="40% - Accent5 9 4 5 3 2" xfId="13840"/>
    <cellStyle name="40% - Accent5 9 4 5 3 2 2" xfId="35452"/>
    <cellStyle name="40% - Accent5 9 4 5 3 3" xfId="29918"/>
    <cellStyle name="40% - Accent5 9 4 5 4" xfId="16287"/>
    <cellStyle name="40% - Accent5 9 4 5 4 2" xfId="37880"/>
    <cellStyle name="40% - Accent5 9 4 5 5" xfId="19084"/>
    <cellStyle name="40% - Accent5 9 4 5 5 2" xfId="40663"/>
    <cellStyle name="40% - Accent5 9 4 5 6" xfId="21869"/>
    <cellStyle name="40% - Accent5 9 4 5 6 2" xfId="43446"/>
    <cellStyle name="40% - Accent5 9 4 5 7" xfId="24722"/>
    <cellStyle name="40% - Accent5 9 4 5 7 2" xfId="46297"/>
    <cellStyle name="40% - Accent5 9 4 5 8" xfId="11069"/>
    <cellStyle name="40% - Accent5 9 4 5 8 2" xfId="32692"/>
    <cellStyle name="40% - Accent5 9 4 5 9" xfId="5806"/>
    <cellStyle name="40% - Accent5 9 4 6" xfId="2542"/>
    <cellStyle name="40% - Accent5 9 4 6 10" xfId="55739"/>
    <cellStyle name="40% - Accent5 9 4 6 2" xfId="4275"/>
    <cellStyle name="40% - Accent5 9 4 6 2 2" xfId="14388"/>
    <cellStyle name="40% - Accent5 9 4 6 2 2 2" xfId="36000"/>
    <cellStyle name="40% - Accent5 9 4 6 2 3" xfId="8824"/>
    <cellStyle name="40% - Accent5 9 4 6 2 4" xfId="30466"/>
    <cellStyle name="40% - Accent5 9 4 6 3" xfId="16835"/>
    <cellStyle name="40% - Accent5 9 4 6 3 2" xfId="38428"/>
    <cellStyle name="40% - Accent5 9 4 6 4" xfId="19632"/>
    <cellStyle name="40% - Accent5 9 4 6 4 2" xfId="41211"/>
    <cellStyle name="40% - Accent5 9 4 6 5" xfId="22417"/>
    <cellStyle name="40% - Accent5 9 4 6 5 2" xfId="43994"/>
    <cellStyle name="40% - Accent5 9 4 6 6" xfId="25270"/>
    <cellStyle name="40% - Accent5 9 4 6 6 2" xfId="46845"/>
    <cellStyle name="40% - Accent5 9 4 6 7" xfId="11617"/>
    <cellStyle name="40% - Accent5 9 4 6 7 2" xfId="33240"/>
    <cellStyle name="40% - Accent5 9 4 6 8" xfId="6354"/>
    <cellStyle name="40% - Accent5 9 4 6 9" xfId="28051"/>
    <cellStyle name="40% - Accent5 9 4 7" xfId="3734"/>
    <cellStyle name="40% - Accent5 9 4 7 2" xfId="9658"/>
    <cellStyle name="40% - Accent5 9 4 7 2 2" xfId="15220"/>
    <cellStyle name="40% - Accent5 9 4 7 2 2 2" xfId="36832"/>
    <cellStyle name="40% - Accent5 9 4 7 2 3" xfId="31298"/>
    <cellStyle name="40% - Accent5 9 4 7 3" xfId="17667"/>
    <cellStyle name="40% - Accent5 9 4 7 3 2" xfId="39260"/>
    <cellStyle name="40% - Accent5 9 4 7 4" xfId="20464"/>
    <cellStyle name="40% - Accent5 9 4 7 4 2" xfId="42043"/>
    <cellStyle name="40% - Accent5 9 4 7 5" xfId="23249"/>
    <cellStyle name="40% - Accent5 9 4 7 5 2" xfId="44826"/>
    <cellStyle name="40% - Accent5 9 4 7 6" xfId="26102"/>
    <cellStyle name="40% - Accent5 9 4 7 6 2" xfId="47677"/>
    <cellStyle name="40% - Accent5 9 4 7 7" xfId="12449"/>
    <cellStyle name="40% - Accent5 9 4 7 7 2" xfId="34072"/>
    <cellStyle name="40% - Accent5 9 4 7 8" xfId="7240"/>
    <cellStyle name="40% - Accent5 9 4 7 9" xfId="28883"/>
    <cellStyle name="40% - Accent5 9 4 8" xfId="7789"/>
    <cellStyle name="40% - Accent5 9 4 8 2" xfId="18012"/>
    <cellStyle name="40% - Accent5 9 4 8 2 2" xfId="39605"/>
    <cellStyle name="40% - Accent5 9 4 8 3" xfId="20809"/>
    <cellStyle name="40% - Accent5 9 4 8 3 2" xfId="42388"/>
    <cellStyle name="40% - Accent5 9 4 8 4" xfId="23594"/>
    <cellStyle name="40% - Accent5 9 4 8 4 2" xfId="45171"/>
    <cellStyle name="40% - Accent5 9 4 8 5" xfId="26447"/>
    <cellStyle name="40% - Accent5 9 4 8 5 2" xfId="48022"/>
    <cellStyle name="40% - Accent5 9 4 8 6" xfId="12804"/>
    <cellStyle name="40% - Accent5 9 4 8 6 2" xfId="34417"/>
    <cellStyle name="40% - Accent5 9 4 8 7" xfId="29431"/>
    <cellStyle name="40% - Accent5 9 4 9" xfId="10377"/>
    <cellStyle name="40% - Accent5 9 4 9 2" xfId="32002"/>
    <cellStyle name="40% - Accent5 9 5" xfId="606"/>
    <cellStyle name="40% - Accent5 9 5 10" xfId="13356"/>
    <cellStyle name="40% - Accent5 9 5 10 2" xfId="34968"/>
    <cellStyle name="40% - Accent5 9 5 11" xfId="15620"/>
    <cellStyle name="40% - Accent5 9 5 11 2" xfId="37214"/>
    <cellStyle name="40% - Accent5 9 5 12" xfId="18418"/>
    <cellStyle name="40% - Accent5 9 5 12 2" xfId="39997"/>
    <cellStyle name="40% - Accent5 9 5 13" xfId="21201"/>
    <cellStyle name="40% - Accent5 9 5 13 2" xfId="42780"/>
    <cellStyle name="40% - Accent5 9 5 14" xfId="24056"/>
    <cellStyle name="40% - Accent5 9 5 14 2" xfId="45631"/>
    <cellStyle name="40% - Accent5 9 5 15" xfId="10029"/>
    <cellStyle name="40% - Accent5 9 5 15 2" xfId="31669"/>
    <cellStyle name="40% - Accent5 9 5 16" xfId="5317"/>
    <cellStyle name="40% - Accent5 9 5 17" xfId="27017"/>
    <cellStyle name="40% - Accent5 9 5 18" xfId="55740"/>
    <cellStyle name="40% - Accent5 9 5 2" xfId="607"/>
    <cellStyle name="40% - Accent5 9 5 2 10" xfId="18556"/>
    <cellStyle name="40% - Accent5 9 5 2 10 2" xfId="40135"/>
    <cellStyle name="40% - Accent5 9 5 2 11" xfId="21339"/>
    <cellStyle name="40% - Accent5 9 5 2 11 2" xfId="42918"/>
    <cellStyle name="40% - Accent5 9 5 2 12" xfId="24194"/>
    <cellStyle name="40% - Accent5 9 5 2 12 2" xfId="45769"/>
    <cellStyle name="40% - Accent5 9 5 2 13" xfId="10167"/>
    <cellStyle name="40% - Accent5 9 5 2 13 2" xfId="31807"/>
    <cellStyle name="40% - Accent5 9 5 2 14" xfId="5318"/>
    <cellStyle name="40% - Accent5 9 5 2 15" xfId="27018"/>
    <cellStyle name="40% - Accent5 9 5 2 16" xfId="55741"/>
    <cellStyle name="40% - Accent5 9 5 2 2" xfId="2946"/>
    <cellStyle name="40% - Accent5 9 5 2 2 10" xfId="27320"/>
    <cellStyle name="40% - Accent5 9 5 2 2 11" xfId="55742"/>
    <cellStyle name="40% - Accent5 9 5 2 2 2" xfId="4579"/>
    <cellStyle name="40% - Accent5 9 5 2 2 2 10" xfId="55743"/>
    <cellStyle name="40% - Accent5 9 5 2 2 2 2" xfId="9128"/>
    <cellStyle name="40% - Accent5 9 5 2 2 2 2 2" xfId="14692"/>
    <cellStyle name="40% - Accent5 9 5 2 2 2 2 2 2" xfId="36304"/>
    <cellStyle name="40% - Accent5 9 5 2 2 2 2 3" xfId="30770"/>
    <cellStyle name="40% - Accent5 9 5 2 2 2 3" xfId="17139"/>
    <cellStyle name="40% - Accent5 9 5 2 2 2 3 2" xfId="38732"/>
    <cellStyle name="40% - Accent5 9 5 2 2 2 4" xfId="19936"/>
    <cellStyle name="40% - Accent5 9 5 2 2 2 4 2" xfId="41515"/>
    <cellStyle name="40% - Accent5 9 5 2 2 2 5" xfId="22721"/>
    <cellStyle name="40% - Accent5 9 5 2 2 2 5 2" xfId="44298"/>
    <cellStyle name="40% - Accent5 9 5 2 2 2 6" xfId="25574"/>
    <cellStyle name="40% - Accent5 9 5 2 2 2 6 2" xfId="47149"/>
    <cellStyle name="40% - Accent5 9 5 2 2 2 7" xfId="11921"/>
    <cellStyle name="40% - Accent5 9 5 2 2 2 7 2" xfId="33544"/>
    <cellStyle name="40% - Accent5 9 5 2 2 2 8" xfId="6707"/>
    <cellStyle name="40% - Accent5 9 5 2 2 2 9" xfId="28355"/>
    <cellStyle name="40% - Accent5 9 5 2 2 3" xfId="8093"/>
    <cellStyle name="40% - Accent5 9 5 2 2 3 2" xfId="13657"/>
    <cellStyle name="40% - Accent5 9 5 2 2 3 2 2" xfId="35269"/>
    <cellStyle name="40% - Accent5 9 5 2 2 3 3" xfId="29735"/>
    <cellStyle name="40% - Accent5 9 5 2 2 4" xfId="16104"/>
    <cellStyle name="40% - Accent5 9 5 2 2 4 2" xfId="37697"/>
    <cellStyle name="40% - Accent5 9 5 2 2 5" xfId="18901"/>
    <cellStyle name="40% - Accent5 9 5 2 2 5 2" xfId="40480"/>
    <cellStyle name="40% - Accent5 9 5 2 2 6" xfId="21684"/>
    <cellStyle name="40% - Accent5 9 5 2 2 6 2" xfId="43263"/>
    <cellStyle name="40% - Accent5 9 5 2 2 7" xfId="24539"/>
    <cellStyle name="40% - Accent5 9 5 2 2 7 2" xfId="46114"/>
    <cellStyle name="40% - Accent5 9 5 2 2 8" xfId="10886"/>
    <cellStyle name="40% - Accent5 9 5 2 2 8 2" xfId="32509"/>
    <cellStyle name="40% - Accent5 9 5 2 2 9" xfId="5623"/>
    <cellStyle name="40% - Accent5 9 5 2 3" xfId="3324"/>
    <cellStyle name="40% - Accent5 9 5 2 3 10" xfId="27665"/>
    <cellStyle name="40% - Accent5 9 5 2 3 11" xfId="55744"/>
    <cellStyle name="40% - Accent5 9 5 2 3 2" xfId="4924"/>
    <cellStyle name="40% - Accent5 9 5 2 3 2 10" xfId="55745"/>
    <cellStyle name="40% - Accent5 9 5 2 3 2 2" xfId="9473"/>
    <cellStyle name="40% - Accent5 9 5 2 3 2 2 2" xfId="15037"/>
    <cellStyle name="40% - Accent5 9 5 2 3 2 2 2 2" xfId="36649"/>
    <cellStyle name="40% - Accent5 9 5 2 3 2 2 3" xfId="31115"/>
    <cellStyle name="40% - Accent5 9 5 2 3 2 3" xfId="17484"/>
    <cellStyle name="40% - Accent5 9 5 2 3 2 3 2" xfId="39077"/>
    <cellStyle name="40% - Accent5 9 5 2 3 2 4" xfId="20281"/>
    <cellStyle name="40% - Accent5 9 5 2 3 2 4 2" xfId="41860"/>
    <cellStyle name="40% - Accent5 9 5 2 3 2 5" xfId="23066"/>
    <cellStyle name="40% - Accent5 9 5 2 3 2 5 2" xfId="44643"/>
    <cellStyle name="40% - Accent5 9 5 2 3 2 6" xfId="25919"/>
    <cellStyle name="40% - Accent5 9 5 2 3 2 6 2" xfId="47494"/>
    <cellStyle name="40% - Accent5 9 5 2 3 2 7" xfId="12266"/>
    <cellStyle name="40% - Accent5 9 5 2 3 2 7 2" xfId="33889"/>
    <cellStyle name="40% - Accent5 9 5 2 3 2 8" xfId="7054"/>
    <cellStyle name="40% - Accent5 9 5 2 3 2 9" xfId="28700"/>
    <cellStyle name="40% - Accent5 9 5 2 3 3" xfId="8438"/>
    <cellStyle name="40% - Accent5 9 5 2 3 3 2" xfId="14002"/>
    <cellStyle name="40% - Accent5 9 5 2 3 3 2 2" xfId="35614"/>
    <cellStyle name="40% - Accent5 9 5 2 3 3 3" xfId="30080"/>
    <cellStyle name="40% - Accent5 9 5 2 3 4" xfId="16449"/>
    <cellStyle name="40% - Accent5 9 5 2 3 4 2" xfId="38042"/>
    <cellStyle name="40% - Accent5 9 5 2 3 5" xfId="19246"/>
    <cellStyle name="40% - Accent5 9 5 2 3 5 2" xfId="40825"/>
    <cellStyle name="40% - Accent5 9 5 2 3 6" xfId="22031"/>
    <cellStyle name="40% - Accent5 9 5 2 3 6 2" xfId="43608"/>
    <cellStyle name="40% - Accent5 9 5 2 3 7" xfId="24884"/>
    <cellStyle name="40% - Accent5 9 5 2 3 7 2" xfId="46459"/>
    <cellStyle name="40% - Accent5 9 5 2 3 8" xfId="11231"/>
    <cellStyle name="40% - Accent5 9 5 2 3 8 2" xfId="32854"/>
    <cellStyle name="40% - Accent5 9 5 2 3 9" xfId="5968"/>
    <cellStyle name="40% - Accent5 9 5 2 4" xfId="2546"/>
    <cellStyle name="40% - Accent5 9 5 2 4 10" xfId="55746"/>
    <cellStyle name="40% - Accent5 9 5 2 4 2" xfId="4279"/>
    <cellStyle name="40% - Accent5 9 5 2 4 2 2" xfId="14392"/>
    <cellStyle name="40% - Accent5 9 5 2 4 2 2 2" xfId="36004"/>
    <cellStyle name="40% - Accent5 9 5 2 4 2 3" xfId="8828"/>
    <cellStyle name="40% - Accent5 9 5 2 4 2 4" xfId="30470"/>
    <cellStyle name="40% - Accent5 9 5 2 4 3" xfId="16839"/>
    <cellStyle name="40% - Accent5 9 5 2 4 3 2" xfId="38432"/>
    <cellStyle name="40% - Accent5 9 5 2 4 4" xfId="19636"/>
    <cellStyle name="40% - Accent5 9 5 2 4 4 2" xfId="41215"/>
    <cellStyle name="40% - Accent5 9 5 2 4 5" xfId="22421"/>
    <cellStyle name="40% - Accent5 9 5 2 4 5 2" xfId="43998"/>
    <cellStyle name="40% - Accent5 9 5 2 4 6" xfId="25274"/>
    <cellStyle name="40% - Accent5 9 5 2 4 6 2" xfId="46849"/>
    <cellStyle name="40% - Accent5 9 5 2 4 7" xfId="11621"/>
    <cellStyle name="40% - Accent5 9 5 2 4 7 2" xfId="33244"/>
    <cellStyle name="40% - Accent5 9 5 2 4 8" xfId="6358"/>
    <cellStyle name="40% - Accent5 9 5 2 4 9" xfId="28055"/>
    <cellStyle name="40% - Accent5 9 5 2 5" xfId="3738"/>
    <cellStyle name="40% - Accent5 9 5 2 5 2" xfId="9820"/>
    <cellStyle name="40% - Accent5 9 5 2 5 2 2" xfId="15382"/>
    <cellStyle name="40% - Accent5 9 5 2 5 2 2 2" xfId="36994"/>
    <cellStyle name="40% - Accent5 9 5 2 5 2 3" xfId="31460"/>
    <cellStyle name="40% - Accent5 9 5 2 5 3" xfId="17829"/>
    <cellStyle name="40% - Accent5 9 5 2 5 3 2" xfId="39422"/>
    <cellStyle name="40% - Accent5 9 5 2 5 4" xfId="20626"/>
    <cellStyle name="40% - Accent5 9 5 2 5 4 2" xfId="42205"/>
    <cellStyle name="40% - Accent5 9 5 2 5 5" xfId="23411"/>
    <cellStyle name="40% - Accent5 9 5 2 5 5 2" xfId="44988"/>
    <cellStyle name="40% - Accent5 9 5 2 5 6" xfId="26264"/>
    <cellStyle name="40% - Accent5 9 5 2 5 6 2" xfId="47839"/>
    <cellStyle name="40% - Accent5 9 5 2 5 7" xfId="12611"/>
    <cellStyle name="40% - Accent5 9 5 2 5 7 2" xfId="34234"/>
    <cellStyle name="40% - Accent5 9 5 2 5 8" xfId="7402"/>
    <cellStyle name="40% - Accent5 9 5 2 5 9" xfId="29045"/>
    <cellStyle name="40% - Accent5 9 5 2 6" xfId="7793"/>
    <cellStyle name="40% - Accent5 9 5 2 6 2" xfId="18174"/>
    <cellStyle name="40% - Accent5 9 5 2 6 2 2" xfId="39767"/>
    <cellStyle name="40% - Accent5 9 5 2 6 3" xfId="20971"/>
    <cellStyle name="40% - Accent5 9 5 2 6 3 2" xfId="42550"/>
    <cellStyle name="40% - Accent5 9 5 2 6 4" xfId="23756"/>
    <cellStyle name="40% - Accent5 9 5 2 6 4 2" xfId="45333"/>
    <cellStyle name="40% - Accent5 9 5 2 6 5" xfId="26609"/>
    <cellStyle name="40% - Accent5 9 5 2 6 5 2" xfId="48184"/>
    <cellStyle name="40% - Accent5 9 5 2 6 6" xfId="12966"/>
    <cellStyle name="40% - Accent5 9 5 2 6 6 2" xfId="34579"/>
    <cellStyle name="40% - Accent5 9 5 2 6 7" xfId="29435"/>
    <cellStyle name="40% - Accent5 9 5 2 7" xfId="10539"/>
    <cellStyle name="40% - Accent5 9 5 2 7 2" xfId="32164"/>
    <cellStyle name="40% - Accent5 9 5 2 8" xfId="13357"/>
    <cellStyle name="40% - Accent5 9 5 2 8 2" xfId="34969"/>
    <cellStyle name="40% - Accent5 9 5 2 9" xfId="15758"/>
    <cellStyle name="40% - Accent5 9 5 2 9 2" xfId="37352"/>
    <cellStyle name="40% - Accent5 9 5 3" xfId="608"/>
    <cellStyle name="40% - Accent5 9 5 3 10" xfId="18648"/>
    <cellStyle name="40% - Accent5 9 5 3 10 2" xfId="40227"/>
    <cellStyle name="40% - Accent5 9 5 3 11" xfId="21431"/>
    <cellStyle name="40% - Accent5 9 5 3 11 2" xfId="43010"/>
    <cellStyle name="40% - Accent5 9 5 3 12" xfId="24286"/>
    <cellStyle name="40% - Accent5 9 5 3 12 2" xfId="45861"/>
    <cellStyle name="40% - Accent5 9 5 3 13" xfId="10259"/>
    <cellStyle name="40% - Accent5 9 5 3 13 2" xfId="31899"/>
    <cellStyle name="40% - Accent5 9 5 3 14" xfId="5319"/>
    <cellStyle name="40% - Accent5 9 5 3 15" xfId="27019"/>
    <cellStyle name="40% - Accent5 9 5 3 16" xfId="55747"/>
    <cellStyle name="40% - Accent5 9 5 3 2" xfId="3038"/>
    <cellStyle name="40% - Accent5 9 5 3 2 10" xfId="27412"/>
    <cellStyle name="40% - Accent5 9 5 3 2 11" xfId="55748"/>
    <cellStyle name="40% - Accent5 9 5 3 2 2" xfId="4671"/>
    <cellStyle name="40% - Accent5 9 5 3 2 2 2" xfId="9220"/>
    <cellStyle name="40% - Accent5 9 5 3 2 2 2 2" xfId="14784"/>
    <cellStyle name="40% - Accent5 9 5 3 2 2 2 2 2" xfId="36396"/>
    <cellStyle name="40% - Accent5 9 5 3 2 2 2 3" xfId="30862"/>
    <cellStyle name="40% - Accent5 9 5 3 2 2 3" xfId="17231"/>
    <cellStyle name="40% - Accent5 9 5 3 2 2 3 2" xfId="38824"/>
    <cellStyle name="40% - Accent5 9 5 3 2 2 4" xfId="20028"/>
    <cellStyle name="40% - Accent5 9 5 3 2 2 4 2" xfId="41607"/>
    <cellStyle name="40% - Accent5 9 5 3 2 2 5" xfId="22813"/>
    <cellStyle name="40% - Accent5 9 5 3 2 2 5 2" xfId="44390"/>
    <cellStyle name="40% - Accent5 9 5 3 2 2 6" xfId="25666"/>
    <cellStyle name="40% - Accent5 9 5 3 2 2 6 2" xfId="47241"/>
    <cellStyle name="40% - Accent5 9 5 3 2 2 7" xfId="12013"/>
    <cellStyle name="40% - Accent5 9 5 3 2 2 7 2" xfId="33636"/>
    <cellStyle name="40% - Accent5 9 5 3 2 2 8" xfId="6799"/>
    <cellStyle name="40% - Accent5 9 5 3 2 2 9" xfId="28447"/>
    <cellStyle name="40% - Accent5 9 5 3 2 3" xfId="8185"/>
    <cellStyle name="40% - Accent5 9 5 3 2 3 2" xfId="13749"/>
    <cellStyle name="40% - Accent5 9 5 3 2 3 2 2" xfId="35361"/>
    <cellStyle name="40% - Accent5 9 5 3 2 3 3" xfId="29827"/>
    <cellStyle name="40% - Accent5 9 5 3 2 4" xfId="16196"/>
    <cellStyle name="40% - Accent5 9 5 3 2 4 2" xfId="37789"/>
    <cellStyle name="40% - Accent5 9 5 3 2 5" xfId="18993"/>
    <cellStyle name="40% - Accent5 9 5 3 2 5 2" xfId="40572"/>
    <cellStyle name="40% - Accent5 9 5 3 2 6" xfId="21776"/>
    <cellStyle name="40% - Accent5 9 5 3 2 6 2" xfId="43355"/>
    <cellStyle name="40% - Accent5 9 5 3 2 7" xfId="24631"/>
    <cellStyle name="40% - Accent5 9 5 3 2 7 2" xfId="46206"/>
    <cellStyle name="40% - Accent5 9 5 3 2 8" xfId="10978"/>
    <cellStyle name="40% - Accent5 9 5 3 2 8 2" xfId="32601"/>
    <cellStyle name="40% - Accent5 9 5 3 2 9" xfId="5715"/>
    <cellStyle name="40% - Accent5 9 5 3 3" xfId="3416"/>
    <cellStyle name="40% - Accent5 9 5 3 3 10" xfId="27757"/>
    <cellStyle name="40% - Accent5 9 5 3 3 2" xfId="5016"/>
    <cellStyle name="40% - Accent5 9 5 3 3 2 2" xfId="9565"/>
    <cellStyle name="40% - Accent5 9 5 3 3 2 2 2" xfId="15129"/>
    <cellStyle name="40% - Accent5 9 5 3 3 2 2 2 2" xfId="36741"/>
    <cellStyle name="40% - Accent5 9 5 3 3 2 2 3" xfId="31207"/>
    <cellStyle name="40% - Accent5 9 5 3 3 2 3" xfId="17576"/>
    <cellStyle name="40% - Accent5 9 5 3 3 2 3 2" xfId="39169"/>
    <cellStyle name="40% - Accent5 9 5 3 3 2 4" xfId="20373"/>
    <cellStyle name="40% - Accent5 9 5 3 3 2 4 2" xfId="41952"/>
    <cellStyle name="40% - Accent5 9 5 3 3 2 5" xfId="23158"/>
    <cellStyle name="40% - Accent5 9 5 3 3 2 5 2" xfId="44735"/>
    <cellStyle name="40% - Accent5 9 5 3 3 2 6" xfId="26011"/>
    <cellStyle name="40% - Accent5 9 5 3 3 2 6 2" xfId="47586"/>
    <cellStyle name="40% - Accent5 9 5 3 3 2 7" xfId="12358"/>
    <cellStyle name="40% - Accent5 9 5 3 3 2 7 2" xfId="33981"/>
    <cellStyle name="40% - Accent5 9 5 3 3 2 8" xfId="7146"/>
    <cellStyle name="40% - Accent5 9 5 3 3 2 9" xfId="28792"/>
    <cellStyle name="40% - Accent5 9 5 3 3 3" xfId="8530"/>
    <cellStyle name="40% - Accent5 9 5 3 3 3 2" xfId="14094"/>
    <cellStyle name="40% - Accent5 9 5 3 3 3 2 2" xfId="35706"/>
    <cellStyle name="40% - Accent5 9 5 3 3 3 3" xfId="30172"/>
    <cellStyle name="40% - Accent5 9 5 3 3 4" xfId="16541"/>
    <cellStyle name="40% - Accent5 9 5 3 3 4 2" xfId="38134"/>
    <cellStyle name="40% - Accent5 9 5 3 3 5" xfId="19338"/>
    <cellStyle name="40% - Accent5 9 5 3 3 5 2" xfId="40917"/>
    <cellStyle name="40% - Accent5 9 5 3 3 6" xfId="22123"/>
    <cellStyle name="40% - Accent5 9 5 3 3 6 2" xfId="43700"/>
    <cellStyle name="40% - Accent5 9 5 3 3 7" xfId="24976"/>
    <cellStyle name="40% - Accent5 9 5 3 3 7 2" xfId="46551"/>
    <cellStyle name="40% - Accent5 9 5 3 3 8" xfId="11323"/>
    <cellStyle name="40% - Accent5 9 5 3 3 8 2" xfId="32946"/>
    <cellStyle name="40% - Accent5 9 5 3 3 9" xfId="6060"/>
    <cellStyle name="40% - Accent5 9 5 3 4" xfId="2547"/>
    <cellStyle name="40% - Accent5 9 5 3 4 2" xfId="4280"/>
    <cellStyle name="40% - Accent5 9 5 3 4 2 2" xfId="14393"/>
    <cellStyle name="40% - Accent5 9 5 3 4 2 2 2" xfId="36005"/>
    <cellStyle name="40% - Accent5 9 5 3 4 2 3" xfId="8829"/>
    <cellStyle name="40% - Accent5 9 5 3 4 2 4" xfId="30471"/>
    <cellStyle name="40% - Accent5 9 5 3 4 3" xfId="16840"/>
    <cellStyle name="40% - Accent5 9 5 3 4 3 2" xfId="38433"/>
    <cellStyle name="40% - Accent5 9 5 3 4 4" xfId="19637"/>
    <cellStyle name="40% - Accent5 9 5 3 4 4 2" xfId="41216"/>
    <cellStyle name="40% - Accent5 9 5 3 4 5" xfId="22422"/>
    <cellStyle name="40% - Accent5 9 5 3 4 5 2" xfId="43999"/>
    <cellStyle name="40% - Accent5 9 5 3 4 6" xfId="25275"/>
    <cellStyle name="40% - Accent5 9 5 3 4 6 2" xfId="46850"/>
    <cellStyle name="40% - Accent5 9 5 3 4 7" xfId="11622"/>
    <cellStyle name="40% - Accent5 9 5 3 4 7 2" xfId="33245"/>
    <cellStyle name="40% - Accent5 9 5 3 4 8" xfId="6359"/>
    <cellStyle name="40% - Accent5 9 5 3 4 9" xfId="28056"/>
    <cellStyle name="40% - Accent5 9 5 3 5" xfId="3739"/>
    <cellStyle name="40% - Accent5 9 5 3 5 2" xfId="9912"/>
    <cellStyle name="40% - Accent5 9 5 3 5 2 2" xfId="15474"/>
    <cellStyle name="40% - Accent5 9 5 3 5 2 2 2" xfId="37086"/>
    <cellStyle name="40% - Accent5 9 5 3 5 2 3" xfId="31552"/>
    <cellStyle name="40% - Accent5 9 5 3 5 3" xfId="17921"/>
    <cellStyle name="40% - Accent5 9 5 3 5 3 2" xfId="39514"/>
    <cellStyle name="40% - Accent5 9 5 3 5 4" xfId="20718"/>
    <cellStyle name="40% - Accent5 9 5 3 5 4 2" xfId="42297"/>
    <cellStyle name="40% - Accent5 9 5 3 5 5" xfId="23503"/>
    <cellStyle name="40% - Accent5 9 5 3 5 5 2" xfId="45080"/>
    <cellStyle name="40% - Accent5 9 5 3 5 6" xfId="26356"/>
    <cellStyle name="40% - Accent5 9 5 3 5 6 2" xfId="47931"/>
    <cellStyle name="40% - Accent5 9 5 3 5 7" xfId="12703"/>
    <cellStyle name="40% - Accent5 9 5 3 5 7 2" xfId="34326"/>
    <cellStyle name="40% - Accent5 9 5 3 5 8" xfId="7494"/>
    <cellStyle name="40% - Accent5 9 5 3 5 9" xfId="29137"/>
    <cellStyle name="40% - Accent5 9 5 3 6" xfId="7794"/>
    <cellStyle name="40% - Accent5 9 5 3 6 2" xfId="18266"/>
    <cellStyle name="40% - Accent5 9 5 3 6 2 2" xfId="39859"/>
    <cellStyle name="40% - Accent5 9 5 3 6 3" xfId="21063"/>
    <cellStyle name="40% - Accent5 9 5 3 6 3 2" xfId="42642"/>
    <cellStyle name="40% - Accent5 9 5 3 6 4" xfId="23848"/>
    <cellStyle name="40% - Accent5 9 5 3 6 4 2" xfId="45425"/>
    <cellStyle name="40% - Accent5 9 5 3 6 5" xfId="26701"/>
    <cellStyle name="40% - Accent5 9 5 3 6 5 2" xfId="48276"/>
    <cellStyle name="40% - Accent5 9 5 3 6 6" xfId="13058"/>
    <cellStyle name="40% - Accent5 9 5 3 6 6 2" xfId="34671"/>
    <cellStyle name="40% - Accent5 9 5 3 6 7" xfId="29436"/>
    <cellStyle name="40% - Accent5 9 5 3 7" xfId="10631"/>
    <cellStyle name="40% - Accent5 9 5 3 7 2" xfId="32256"/>
    <cellStyle name="40% - Accent5 9 5 3 8" xfId="13358"/>
    <cellStyle name="40% - Accent5 9 5 3 8 2" xfId="34970"/>
    <cellStyle name="40% - Accent5 9 5 3 9" xfId="15850"/>
    <cellStyle name="40% - Accent5 9 5 3 9 2" xfId="37444"/>
    <cellStyle name="40% - Accent5 9 5 4" xfId="2808"/>
    <cellStyle name="40% - Accent5 9 5 4 10" xfId="27182"/>
    <cellStyle name="40% - Accent5 9 5 4 11" xfId="55749"/>
    <cellStyle name="40% - Accent5 9 5 4 2" xfId="4441"/>
    <cellStyle name="40% - Accent5 9 5 4 2 10" xfId="55750"/>
    <cellStyle name="40% - Accent5 9 5 4 2 2" xfId="8990"/>
    <cellStyle name="40% - Accent5 9 5 4 2 2 2" xfId="14554"/>
    <cellStyle name="40% - Accent5 9 5 4 2 2 2 2" xfId="36166"/>
    <cellStyle name="40% - Accent5 9 5 4 2 2 3" xfId="30632"/>
    <cellStyle name="40% - Accent5 9 5 4 2 3" xfId="17001"/>
    <cellStyle name="40% - Accent5 9 5 4 2 3 2" xfId="38594"/>
    <cellStyle name="40% - Accent5 9 5 4 2 4" xfId="19798"/>
    <cellStyle name="40% - Accent5 9 5 4 2 4 2" xfId="41377"/>
    <cellStyle name="40% - Accent5 9 5 4 2 5" xfId="22583"/>
    <cellStyle name="40% - Accent5 9 5 4 2 5 2" xfId="44160"/>
    <cellStyle name="40% - Accent5 9 5 4 2 6" xfId="25436"/>
    <cellStyle name="40% - Accent5 9 5 4 2 6 2" xfId="47011"/>
    <cellStyle name="40% - Accent5 9 5 4 2 7" xfId="11783"/>
    <cellStyle name="40% - Accent5 9 5 4 2 7 2" xfId="33406"/>
    <cellStyle name="40% - Accent5 9 5 4 2 8" xfId="6569"/>
    <cellStyle name="40% - Accent5 9 5 4 2 9" xfId="28217"/>
    <cellStyle name="40% - Accent5 9 5 4 3" xfId="7955"/>
    <cellStyle name="40% - Accent5 9 5 4 3 2" xfId="13519"/>
    <cellStyle name="40% - Accent5 9 5 4 3 2 2" xfId="35131"/>
    <cellStyle name="40% - Accent5 9 5 4 3 3" xfId="29597"/>
    <cellStyle name="40% - Accent5 9 5 4 4" xfId="15966"/>
    <cellStyle name="40% - Accent5 9 5 4 4 2" xfId="37559"/>
    <cellStyle name="40% - Accent5 9 5 4 5" xfId="18763"/>
    <cellStyle name="40% - Accent5 9 5 4 5 2" xfId="40342"/>
    <cellStyle name="40% - Accent5 9 5 4 6" xfId="21546"/>
    <cellStyle name="40% - Accent5 9 5 4 6 2" xfId="43125"/>
    <cellStyle name="40% - Accent5 9 5 4 7" xfId="24401"/>
    <cellStyle name="40% - Accent5 9 5 4 7 2" xfId="45976"/>
    <cellStyle name="40% - Accent5 9 5 4 8" xfId="10748"/>
    <cellStyle name="40% - Accent5 9 5 4 8 2" xfId="32371"/>
    <cellStyle name="40% - Accent5 9 5 4 9" xfId="5485"/>
    <cellStyle name="40% - Accent5 9 5 5" xfId="3166"/>
    <cellStyle name="40% - Accent5 9 5 5 10" xfId="27527"/>
    <cellStyle name="40% - Accent5 9 5 5 11" xfId="55751"/>
    <cellStyle name="40% - Accent5 9 5 5 2" xfId="4786"/>
    <cellStyle name="40% - Accent5 9 5 5 2 2" xfId="9335"/>
    <cellStyle name="40% - Accent5 9 5 5 2 2 2" xfId="14899"/>
    <cellStyle name="40% - Accent5 9 5 5 2 2 2 2" xfId="36511"/>
    <cellStyle name="40% - Accent5 9 5 5 2 2 3" xfId="30977"/>
    <cellStyle name="40% - Accent5 9 5 5 2 3" xfId="17346"/>
    <cellStyle name="40% - Accent5 9 5 5 2 3 2" xfId="38939"/>
    <cellStyle name="40% - Accent5 9 5 5 2 4" xfId="20143"/>
    <cellStyle name="40% - Accent5 9 5 5 2 4 2" xfId="41722"/>
    <cellStyle name="40% - Accent5 9 5 5 2 5" xfId="22928"/>
    <cellStyle name="40% - Accent5 9 5 5 2 5 2" xfId="44505"/>
    <cellStyle name="40% - Accent5 9 5 5 2 6" xfId="25781"/>
    <cellStyle name="40% - Accent5 9 5 5 2 6 2" xfId="47356"/>
    <cellStyle name="40% - Accent5 9 5 5 2 7" xfId="12128"/>
    <cellStyle name="40% - Accent5 9 5 5 2 7 2" xfId="33751"/>
    <cellStyle name="40% - Accent5 9 5 5 2 8" xfId="6916"/>
    <cellStyle name="40% - Accent5 9 5 5 2 9" xfId="28562"/>
    <cellStyle name="40% - Accent5 9 5 5 3" xfId="8300"/>
    <cellStyle name="40% - Accent5 9 5 5 3 2" xfId="13864"/>
    <cellStyle name="40% - Accent5 9 5 5 3 2 2" xfId="35476"/>
    <cellStyle name="40% - Accent5 9 5 5 3 3" xfId="29942"/>
    <cellStyle name="40% - Accent5 9 5 5 4" xfId="16311"/>
    <cellStyle name="40% - Accent5 9 5 5 4 2" xfId="37904"/>
    <cellStyle name="40% - Accent5 9 5 5 5" xfId="19108"/>
    <cellStyle name="40% - Accent5 9 5 5 5 2" xfId="40687"/>
    <cellStyle name="40% - Accent5 9 5 5 6" xfId="21893"/>
    <cellStyle name="40% - Accent5 9 5 5 6 2" xfId="43470"/>
    <cellStyle name="40% - Accent5 9 5 5 7" xfId="24746"/>
    <cellStyle name="40% - Accent5 9 5 5 7 2" xfId="46321"/>
    <cellStyle name="40% - Accent5 9 5 5 8" xfId="11093"/>
    <cellStyle name="40% - Accent5 9 5 5 8 2" xfId="32716"/>
    <cellStyle name="40% - Accent5 9 5 5 9" xfId="5830"/>
    <cellStyle name="40% - Accent5 9 5 6" xfId="2545"/>
    <cellStyle name="40% - Accent5 9 5 6 2" xfId="4278"/>
    <cellStyle name="40% - Accent5 9 5 6 2 2" xfId="14391"/>
    <cellStyle name="40% - Accent5 9 5 6 2 2 2" xfId="36003"/>
    <cellStyle name="40% - Accent5 9 5 6 2 3" xfId="8827"/>
    <cellStyle name="40% - Accent5 9 5 6 2 4" xfId="30469"/>
    <cellStyle name="40% - Accent5 9 5 6 3" xfId="16838"/>
    <cellStyle name="40% - Accent5 9 5 6 3 2" xfId="38431"/>
    <cellStyle name="40% - Accent5 9 5 6 4" xfId="19635"/>
    <cellStyle name="40% - Accent5 9 5 6 4 2" xfId="41214"/>
    <cellStyle name="40% - Accent5 9 5 6 5" xfId="22420"/>
    <cellStyle name="40% - Accent5 9 5 6 5 2" xfId="43997"/>
    <cellStyle name="40% - Accent5 9 5 6 6" xfId="25273"/>
    <cellStyle name="40% - Accent5 9 5 6 6 2" xfId="46848"/>
    <cellStyle name="40% - Accent5 9 5 6 7" xfId="11620"/>
    <cellStyle name="40% - Accent5 9 5 6 7 2" xfId="33243"/>
    <cellStyle name="40% - Accent5 9 5 6 8" xfId="6357"/>
    <cellStyle name="40% - Accent5 9 5 6 9" xfId="28054"/>
    <cellStyle name="40% - Accent5 9 5 7" xfId="3737"/>
    <cellStyle name="40% - Accent5 9 5 7 2" xfId="9682"/>
    <cellStyle name="40% - Accent5 9 5 7 2 2" xfId="15244"/>
    <cellStyle name="40% - Accent5 9 5 7 2 2 2" xfId="36856"/>
    <cellStyle name="40% - Accent5 9 5 7 2 3" xfId="31322"/>
    <cellStyle name="40% - Accent5 9 5 7 3" xfId="17691"/>
    <cellStyle name="40% - Accent5 9 5 7 3 2" xfId="39284"/>
    <cellStyle name="40% - Accent5 9 5 7 4" xfId="20488"/>
    <cellStyle name="40% - Accent5 9 5 7 4 2" xfId="42067"/>
    <cellStyle name="40% - Accent5 9 5 7 5" xfId="23273"/>
    <cellStyle name="40% - Accent5 9 5 7 5 2" xfId="44850"/>
    <cellStyle name="40% - Accent5 9 5 7 6" xfId="26126"/>
    <cellStyle name="40% - Accent5 9 5 7 6 2" xfId="47701"/>
    <cellStyle name="40% - Accent5 9 5 7 7" xfId="12473"/>
    <cellStyle name="40% - Accent5 9 5 7 7 2" xfId="34096"/>
    <cellStyle name="40% - Accent5 9 5 7 8" xfId="7264"/>
    <cellStyle name="40% - Accent5 9 5 7 9" xfId="28907"/>
    <cellStyle name="40% - Accent5 9 5 8" xfId="7792"/>
    <cellStyle name="40% - Accent5 9 5 8 2" xfId="18036"/>
    <cellStyle name="40% - Accent5 9 5 8 2 2" xfId="39629"/>
    <cellStyle name="40% - Accent5 9 5 8 3" xfId="20833"/>
    <cellStyle name="40% - Accent5 9 5 8 3 2" xfId="42412"/>
    <cellStyle name="40% - Accent5 9 5 8 4" xfId="23618"/>
    <cellStyle name="40% - Accent5 9 5 8 4 2" xfId="45195"/>
    <cellStyle name="40% - Accent5 9 5 8 5" xfId="26471"/>
    <cellStyle name="40% - Accent5 9 5 8 5 2" xfId="48046"/>
    <cellStyle name="40% - Accent5 9 5 8 6" xfId="12828"/>
    <cellStyle name="40% - Accent5 9 5 8 6 2" xfId="34441"/>
    <cellStyle name="40% - Accent5 9 5 8 7" xfId="29434"/>
    <cellStyle name="40% - Accent5 9 5 9" xfId="10401"/>
    <cellStyle name="40% - Accent5 9 5 9 2" xfId="32026"/>
    <cellStyle name="40% - Accent5 9 6" xfId="55752"/>
    <cellStyle name="40% - Accent5 9 6 2" xfId="55753"/>
    <cellStyle name="40% - Accent5 9 6 2 2" xfId="55754"/>
    <cellStyle name="40% - Accent5 9 6 3" xfId="55755"/>
    <cellStyle name="40% - Accent5 9 6 3 2" xfId="55756"/>
    <cellStyle name="40% - Accent5 9 6 4" xfId="55757"/>
    <cellStyle name="40% - Accent5 9 7" xfId="55758"/>
    <cellStyle name="40% - Accent5 9 7 2" xfId="55759"/>
    <cellStyle name="40% - Accent5 9 8" xfId="55760"/>
    <cellStyle name="40% - Accent5 9 8 2" xfId="55761"/>
    <cellStyle name="40% - Accent5 9 9" xfId="55762"/>
    <cellStyle name="40% - Accent5 9 9 2" xfId="55763"/>
    <cellStyle name="40% - Accent6" xfId="609" builtinId="51" customBuiltin="1"/>
    <cellStyle name="40% - Accent6 10" xfId="610"/>
    <cellStyle name="40% - Accent6 10 10" xfId="55764"/>
    <cellStyle name="40% - Accent6 10 2" xfId="55765"/>
    <cellStyle name="40% - Accent6 10 2 2" xfId="55766"/>
    <cellStyle name="40% - Accent6 10 2 2 2" xfId="55767"/>
    <cellStyle name="40% - Accent6 10 2 2 2 2" xfId="55768"/>
    <cellStyle name="40% - Accent6 10 2 2 2 2 2" xfId="55769"/>
    <cellStyle name="40% - Accent6 10 2 2 2 2 2 2" xfId="55770"/>
    <cellStyle name="40% - Accent6 10 2 2 2 2 3" xfId="55771"/>
    <cellStyle name="40% - Accent6 10 2 2 2 2 3 2" xfId="55772"/>
    <cellStyle name="40% - Accent6 10 2 2 2 2 4" xfId="55773"/>
    <cellStyle name="40% - Accent6 10 2 2 2 3" xfId="55774"/>
    <cellStyle name="40% - Accent6 10 2 2 2 3 2" xfId="55775"/>
    <cellStyle name="40% - Accent6 10 2 2 2 4" xfId="55776"/>
    <cellStyle name="40% - Accent6 10 2 2 2 4 2" xfId="55777"/>
    <cellStyle name="40% - Accent6 10 2 2 2 5" xfId="55778"/>
    <cellStyle name="40% - Accent6 10 2 2 3" xfId="55779"/>
    <cellStyle name="40% - Accent6 10 2 2 3 2" xfId="55780"/>
    <cellStyle name="40% - Accent6 10 2 2 3 2 2" xfId="55781"/>
    <cellStyle name="40% - Accent6 10 2 2 3 3" xfId="55782"/>
    <cellStyle name="40% - Accent6 10 2 2 3 3 2" xfId="55783"/>
    <cellStyle name="40% - Accent6 10 2 2 3 4" xfId="55784"/>
    <cellStyle name="40% - Accent6 10 2 2 4" xfId="55785"/>
    <cellStyle name="40% - Accent6 10 2 2 4 2" xfId="55786"/>
    <cellStyle name="40% - Accent6 10 2 2 5" xfId="55787"/>
    <cellStyle name="40% - Accent6 10 2 2 5 2" xfId="55788"/>
    <cellStyle name="40% - Accent6 10 2 2 6" xfId="55789"/>
    <cellStyle name="40% - Accent6 10 2 3" xfId="55790"/>
    <cellStyle name="40% - Accent6 10 2 3 2" xfId="55791"/>
    <cellStyle name="40% - Accent6 10 2 3 2 2" xfId="55792"/>
    <cellStyle name="40% - Accent6 10 2 3 2 2 2" xfId="55793"/>
    <cellStyle name="40% - Accent6 10 2 3 2 3" xfId="55794"/>
    <cellStyle name="40% - Accent6 10 2 3 2 3 2" xfId="55795"/>
    <cellStyle name="40% - Accent6 10 2 3 2 4" xfId="55796"/>
    <cellStyle name="40% - Accent6 10 2 3 3" xfId="55797"/>
    <cellStyle name="40% - Accent6 10 2 3 3 2" xfId="55798"/>
    <cellStyle name="40% - Accent6 10 2 3 4" xfId="55799"/>
    <cellStyle name="40% - Accent6 10 2 3 4 2" xfId="55800"/>
    <cellStyle name="40% - Accent6 10 2 3 5" xfId="55801"/>
    <cellStyle name="40% - Accent6 10 2 4" xfId="55802"/>
    <cellStyle name="40% - Accent6 10 2 4 2" xfId="55803"/>
    <cellStyle name="40% - Accent6 10 2 4 2 2" xfId="55804"/>
    <cellStyle name="40% - Accent6 10 2 4 3" xfId="55805"/>
    <cellStyle name="40% - Accent6 10 2 4 3 2" xfId="55806"/>
    <cellStyle name="40% - Accent6 10 2 4 4" xfId="55807"/>
    <cellStyle name="40% - Accent6 10 2 5" xfId="55808"/>
    <cellStyle name="40% - Accent6 10 2 5 2" xfId="55809"/>
    <cellStyle name="40% - Accent6 10 2 6" xfId="55810"/>
    <cellStyle name="40% - Accent6 10 2 6 2" xfId="55811"/>
    <cellStyle name="40% - Accent6 10 2 7" xfId="55812"/>
    <cellStyle name="40% - Accent6 10 3" xfId="55813"/>
    <cellStyle name="40% - Accent6 10 3 2" xfId="55814"/>
    <cellStyle name="40% - Accent6 10 3 2 2" xfId="55815"/>
    <cellStyle name="40% - Accent6 10 3 2 2 2" xfId="55816"/>
    <cellStyle name="40% - Accent6 10 3 2 2 2 2" xfId="55817"/>
    <cellStyle name="40% - Accent6 10 3 2 2 3" xfId="55818"/>
    <cellStyle name="40% - Accent6 10 3 2 2 3 2" xfId="55819"/>
    <cellStyle name="40% - Accent6 10 3 2 2 4" xfId="55820"/>
    <cellStyle name="40% - Accent6 10 3 2 3" xfId="55821"/>
    <cellStyle name="40% - Accent6 10 3 2 3 2" xfId="55822"/>
    <cellStyle name="40% - Accent6 10 3 2 4" xfId="55823"/>
    <cellStyle name="40% - Accent6 10 3 2 4 2" xfId="55824"/>
    <cellStyle name="40% - Accent6 10 3 2 5" xfId="55825"/>
    <cellStyle name="40% - Accent6 10 3 3" xfId="55826"/>
    <cellStyle name="40% - Accent6 10 3 3 2" xfId="55827"/>
    <cellStyle name="40% - Accent6 10 3 3 2 2" xfId="55828"/>
    <cellStyle name="40% - Accent6 10 3 3 3" xfId="55829"/>
    <cellStyle name="40% - Accent6 10 3 3 3 2" xfId="55830"/>
    <cellStyle name="40% - Accent6 10 3 3 4" xfId="55831"/>
    <cellStyle name="40% - Accent6 10 3 4" xfId="55832"/>
    <cellStyle name="40% - Accent6 10 3 4 2" xfId="55833"/>
    <cellStyle name="40% - Accent6 10 3 5" xfId="55834"/>
    <cellStyle name="40% - Accent6 10 3 5 2" xfId="55835"/>
    <cellStyle name="40% - Accent6 10 3 6" xfId="55836"/>
    <cellStyle name="40% - Accent6 10 4" xfId="55837"/>
    <cellStyle name="40% - Accent6 10 4 2" xfId="55838"/>
    <cellStyle name="40% - Accent6 10 4 2 2" xfId="55839"/>
    <cellStyle name="40% - Accent6 10 4 2 2 2" xfId="55840"/>
    <cellStyle name="40% - Accent6 10 4 2 3" xfId="55841"/>
    <cellStyle name="40% - Accent6 10 4 2 3 2" xfId="55842"/>
    <cellStyle name="40% - Accent6 10 4 2 4" xfId="55843"/>
    <cellStyle name="40% - Accent6 10 4 3" xfId="55844"/>
    <cellStyle name="40% - Accent6 10 4 3 2" xfId="55845"/>
    <cellStyle name="40% - Accent6 10 4 4" xfId="55846"/>
    <cellStyle name="40% - Accent6 10 4 4 2" xfId="55847"/>
    <cellStyle name="40% - Accent6 10 4 5" xfId="55848"/>
    <cellStyle name="40% - Accent6 10 5" xfId="55849"/>
    <cellStyle name="40% - Accent6 10 5 2" xfId="55850"/>
    <cellStyle name="40% - Accent6 10 5 2 2" xfId="55851"/>
    <cellStyle name="40% - Accent6 10 5 3" xfId="55852"/>
    <cellStyle name="40% - Accent6 10 5 3 2" xfId="55853"/>
    <cellStyle name="40% - Accent6 10 5 4" xfId="55854"/>
    <cellStyle name="40% - Accent6 10 6" xfId="55855"/>
    <cellStyle name="40% - Accent6 10 6 2" xfId="55856"/>
    <cellStyle name="40% - Accent6 10 7" xfId="55857"/>
    <cellStyle name="40% - Accent6 10 7 2" xfId="55858"/>
    <cellStyle name="40% - Accent6 10 8" xfId="55859"/>
    <cellStyle name="40% - Accent6 10 8 2" xfId="55860"/>
    <cellStyle name="40% - Accent6 10 9" xfId="55861"/>
    <cellStyle name="40% - Accent6 11" xfId="611"/>
    <cellStyle name="40% - Accent6 11 10" xfId="55862"/>
    <cellStyle name="40% - Accent6 11 2" xfId="55863"/>
    <cellStyle name="40% - Accent6 11 2 2" xfId="55864"/>
    <cellStyle name="40% - Accent6 11 2 2 2" xfId="55865"/>
    <cellStyle name="40% - Accent6 11 2 2 2 2" xfId="55866"/>
    <cellStyle name="40% - Accent6 11 2 2 2 2 2" xfId="55867"/>
    <cellStyle name="40% - Accent6 11 2 2 2 2 2 2" xfId="55868"/>
    <cellStyle name="40% - Accent6 11 2 2 2 2 3" xfId="55869"/>
    <cellStyle name="40% - Accent6 11 2 2 2 2 3 2" xfId="55870"/>
    <cellStyle name="40% - Accent6 11 2 2 2 2 4" xfId="55871"/>
    <cellStyle name="40% - Accent6 11 2 2 2 3" xfId="55872"/>
    <cellStyle name="40% - Accent6 11 2 2 2 3 2" xfId="55873"/>
    <cellStyle name="40% - Accent6 11 2 2 2 4" xfId="55874"/>
    <cellStyle name="40% - Accent6 11 2 2 2 4 2" xfId="55875"/>
    <cellStyle name="40% - Accent6 11 2 2 2 5" xfId="55876"/>
    <cellStyle name="40% - Accent6 11 2 2 3" xfId="55877"/>
    <cellStyle name="40% - Accent6 11 2 2 3 2" xfId="55878"/>
    <cellStyle name="40% - Accent6 11 2 2 3 2 2" xfId="55879"/>
    <cellStyle name="40% - Accent6 11 2 2 3 3" xfId="55880"/>
    <cellStyle name="40% - Accent6 11 2 2 3 3 2" xfId="55881"/>
    <cellStyle name="40% - Accent6 11 2 2 3 4" xfId="55882"/>
    <cellStyle name="40% - Accent6 11 2 2 4" xfId="55883"/>
    <cellStyle name="40% - Accent6 11 2 2 4 2" xfId="55884"/>
    <cellStyle name="40% - Accent6 11 2 2 5" xfId="55885"/>
    <cellStyle name="40% - Accent6 11 2 2 5 2" xfId="55886"/>
    <cellStyle name="40% - Accent6 11 2 2 6" xfId="55887"/>
    <cellStyle name="40% - Accent6 11 2 3" xfId="55888"/>
    <cellStyle name="40% - Accent6 11 2 3 2" xfId="55889"/>
    <cellStyle name="40% - Accent6 11 2 3 2 2" xfId="55890"/>
    <cellStyle name="40% - Accent6 11 2 3 2 2 2" xfId="55891"/>
    <cellStyle name="40% - Accent6 11 2 3 2 3" xfId="55892"/>
    <cellStyle name="40% - Accent6 11 2 3 2 3 2" xfId="55893"/>
    <cellStyle name="40% - Accent6 11 2 3 2 4" xfId="55894"/>
    <cellStyle name="40% - Accent6 11 2 3 3" xfId="55895"/>
    <cellStyle name="40% - Accent6 11 2 3 3 2" xfId="55896"/>
    <cellStyle name="40% - Accent6 11 2 3 4" xfId="55897"/>
    <cellStyle name="40% - Accent6 11 2 3 4 2" xfId="55898"/>
    <cellStyle name="40% - Accent6 11 2 3 5" xfId="55899"/>
    <cellStyle name="40% - Accent6 11 2 4" xfId="55900"/>
    <cellStyle name="40% - Accent6 11 2 4 2" xfId="55901"/>
    <cellStyle name="40% - Accent6 11 2 4 2 2" xfId="55902"/>
    <cellStyle name="40% - Accent6 11 2 4 3" xfId="55903"/>
    <cellStyle name="40% - Accent6 11 2 4 3 2" xfId="55904"/>
    <cellStyle name="40% - Accent6 11 2 4 4" xfId="55905"/>
    <cellStyle name="40% - Accent6 11 2 5" xfId="55906"/>
    <cellStyle name="40% - Accent6 11 2 5 2" xfId="55907"/>
    <cellStyle name="40% - Accent6 11 2 6" xfId="55908"/>
    <cellStyle name="40% - Accent6 11 2 6 2" xfId="55909"/>
    <cellStyle name="40% - Accent6 11 2 7" xfId="55910"/>
    <cellStyle name="40% - Accent6 11 3" xfId="55911"/>
    <cellStyle name="40% - Accent6 11 3 2" xfId="55912"/>
    <cellStyle name="40% - Accent6 11 3 2 2" xfId="55913"/>
    <cellStyle name="40% - Accent6 11 3 2 2 2" xfId="55914"/>
    <cellStyle name="40% - Accent6 11 3 2 2 2 2" xfId="55915"/>
    <cellStyle name="40% - Accent6 11 3 2 2 3" xfId="55916"/>
    <cellStyle name="40% - Accent6 11 3 2 2 3 2" xfId="55917"/>
    <cellStyle name="40% - Accent6 11 3 2 2 4" xfId="55918"/>
    <cellStyle name="40% - Accent6 11 3 2 3" xfId="55919"/>
    <cellStyle name="40% - Accent6 11 3 2 3 2" xfId="55920"/>
    <cellStyle name="40% - Accent6 11 3 2 4" xfId="55921"/>
    <cellStyle name="40% - Accent6 11 3 2 4 2" xfId="55922"/>
    <cellStyle name="40% - Accent6 11 3 2 5" xfId="55923"/>
    <cellStyle name="40% - Accent6 11 3 3" xfId="55924"/>
    <cellStyle name="40% - Accent6 11 3 3 2" xfId="55925"/>
    <cellStyle name="40% - Accent6 11 3 3 2 2" xfId="55926"/>
    <cellStyle name="40% - Accent6 11 3 3 3" xfId="55927"/>
    <cellStyle name="40% - Accent6 11 3 3 3 2" xfId="55928"/>
    <cellStyle name="40% - Accent6 11 3 3 4" xfId="55929"/>
    <cellStyle name="40% - Accent6 11 3 4" xfId="55930"/>
    <cellStyle name="40% - Accent6 11 3 4 2" xfId="55931"/>
    <cellStyle name="40% - Accent6 11 3 5" xfId="55932"/>
    <cellStyle name="40% - Accent6 11 3 5 2" xfId="55933"/>
    <cellStyle name="40% - Accent6 11 3 6" xfId="55934"/>
    <cellStyle name="40% - Accent6 11 4" xfId="55935"/>
    <cellStyle name="40% - Accent6 11 4 2" xfId="55936"/>
    <cellStyle name="40% - Accent6 11 4 2 2" xfId="55937"/>
    <cellStyle name="40% - Accent6 11 4 2 2 2" xfId="55938"/>
    <cellStyle name="40% - Accent6 11 4 2 3" xfId="55939"/>
    <cellStyle name="40% - Accent6 11 4 2 3 2" xfId="55940"/>
    <cellStyle name="40% - Accent6 11 4 2 4" xfId="55941"/>
    <cellStyle name="40% - Accent6 11 4 3" xfId="55942"/>
    <cellStyle name="40% - Accent6 11 4 3 2" xfId="55943"/>
    <cellStyle name="40% - Accent6 11 4 4" xfId="55944"/>
    <cellStyle name="40% - Accent6 11 4 4 2" xfId="55945"/>
    <cellStyle name="40% - Accent6 11 4 5" xfId="55946"/>
    <cellStyle name="40% - Accent6 11 5" xfId="55947"/>
    <cellStyle name="40% - Accent6 11 5 2" xfId="55948"/>
    <cellStyle name="40% - Accent6 11 5 2 2" xfId="55949"/>
    <cellStyle name="40% - Accent6 11 5 3" xfId="55950"/>
    <cellStyle name="40% - Accent6 11 5 3 2" xfId="55951"/>
    <cellStyle name="40% - Accent6 11 5 4" xfId="55952"/>
    <cellStyle name="40% - Accent6 11 6" xfId="55953"/>
    <cellStyle name="40% - Accent6 11 6 2" xfId="55954"/>
    <cellStyle name="40% - Accent6 11 7" xfId="55955"/>
    <cellStyle name="40% - Accent6 11 7 2" xfId="55956"/>
    <cellStyle name="40% - Accent6 11 8" xfId="55957"/>
    <cellStyle name="40% - Accent6 11 8 2" xfId="55958"/>
    <cellStyle name="40% - Accent6 11 9" xfId="55959"/>
    <cellStyle name="40% - Accent6 12" xfId="612"/>
    <cellStyle name="40% - Accent6 12 2" xfId="55961"/>
    <cellStyle name="40% - Accent6 12 2 2" xfId="55962"/>
    <cellStyle name="40% - Accent6 12 2 2 2" xfId="55963"/>
    <cellStyle name="40% - Accent6 12 2 2 2 2" xfId="55964"/>
    <cellStyle name="40% - Accent6 12 2 2 2 2 2" xfId="55965"/>
    <cellStyle name="40% - Accent6 12 2 2 2 3" xfId="55966"/>
    <cellStyle name="40% - Accent6 12 2 2 2 3 2" xfId="55967"/>
    <cellStyle name="40% - Accent6 12 2 2 2 4" xfId="55968"/>
    <cellStyle name="40% - Accent6 12 2 2 3" xfId="55969"/>
    <cellStyle name="40% - Accent6 12 2 2 3 2" xfId="55970"/>
    <cellStyle name="40% - Accent6 12 2 2 4" xfId="55971"/>
    <cellStyle name="40% - Accent6 12 2 2 4 2" xfId="55972"/>
    <cellStyle name="40% - Accent6 12 2 2 5" xfId="55973"/>
    <cellStyle name="40% - Accent6 12 2 3" xfId="55974"/>
    <cellStyle name="40% - Accent6 12 2 3 2" xfId="55975"/>
    <cellStyle name="40% - Accent6 12 2 3 2 2" xfId="55976"/>
    <cellStyle name="40% - Accent6 12 2 3 3" xfId="55977"/>
    <cellStyle name="40% - Accent6 12 2 3 3 2" xfId="55978"/>
    <cellStyle name="40% - Accent6 12 2 3 4" xfId="55979"/>
    <cellStyle name="40% - Accent6 12 2 4" xfId="55980"/>
    <cellStyle name="40% - Accent6 12 2 4 2" xfId="55981"/>
    <cellStyle name="40% - Accent6 12 2 5" xfId="55982"/>
    <cellStyle name="40% - Accent6 12 2 5 2" xfId="55983"/>
    <cellStyle name="40% - Accent6 12 2 6" xfId="55984"/>
    <cellStyle name="40% - Accent6 12 3" xfId="55985"/>
    <cellStyle name="40% - Accent6 12 3 2" xfId="55986"/>
    <cellStyle name="40% - Accent6 12 3 2 2" xfId="55987"/>
    <cellStyle name="40% - Accent6 12 3 2 2 2" xfId="55988"/>
    <cellStyle name="40% - Accent6 12 3 2 3" xfId="55989"/>
    <cellStyle name="40% - Accent6 12 3 2 3 2" xfId="55990"/>
    <cellStyle name="40% - Accent6 12 3 2 4" xfId="55991"/>
    <cellStyle name="40% - Accent6 12 3 3" xfId="55992"/>
    <cellStyle name="40% - Accent6 12 3 3 2" xfId="55993"/>
    <cellStyle name="40% - Accent6 12 3 4" xfId="55994"/>
    <cellStyle name="40% - Accent6 12 3 4 2" xfId="55995"/>
    <cellStyle name="40% - Accent6 12 3 5" xfId="55996"/>
    <cellStyle name="40% - Accent6 12 4" xfId="55997"/>
    <cellStyle name="40% - Accent6 12 4 2" xfId="55998"/>
    <cellStyle name="40% - Accent6 12 4 2 2" xfId="55999"/>
    <cellStyle name="40% - Accent6 12 4 3" xfId="56000"/>
    <cellStyle name="40% - Accent6 12 4 3 2" xfId="56001"/>
    <cellStyle name="40% - Accent6 12 4 4" xfId="56002"/>
    <cellStyle name="40% - Accent6 12 5" xfId="56003"/>
    <cellStyle name="40% - Accent6 12 5 2" xfId="56004"/>
    <cellStyle name="40% - Accent6 12 6" xfId="56005"/>
    <cellStyle name="40% - Accent6 12 6 2" xfId="56006"/>
    <cellStyle name="40% - Accent6 12 7" xfId="56007"/>
    <cellStyle name="40% - Accent6 12 8" xfId="55960"/>
    <cellStyle name="40% - Accent6 13" xfId="613"/>
    <cellStyle name="40% - Accent6 13 2" xfId="56009"/>
    <cellStyle name="40% - Accent6 13 2 2" xfId="56010"/>
    <cellStyle name="40% - Accent6 13 2 2 2" xfId="56011"/>
    <cellStyle name="40% - Accent6 13 2 2 2 2" xfId="56012"/>
    <cellStyle name="40% - Accent6 13 2 2 3" xfId="56013"/>
    <cellStyle name="40% - Accent6 13 2 2 3 2" xfId="56014"/>
    <cellStyle name="40% - Accent6 13 2 2 4" xfId="56015"/>
    <cellStyle name="40% - Accent6 13 2 3" xfId="56016"/>
    <cellStyle name="40% - Accent6 13 2 3 2" xfId="56017"/>
    <cellStyle name="40% - Accent6 13 2 4" xfId="56018"/>
    <cellStyle name="40% - Accent6 13 2 4 2" xfId="56019"/>
    <cellStyle name="40% - Accent6 13 2 5" xfId="56020"/>
    <cellStyle name="40% - Accent6 13 3" xfId="56021"/>
    <cellStyle name="40% - Accent6 13 3 2" xfId="56022"/>
    <cellStyle name="40% - Accent6 13 3 2 2" xfId="56023"/>
    <cellStyle name="40% - Accent6 13 3 3" xfId="56024"/>
    <cellStyle name="40% - Accent6 13 3 3 2" xfId="56025"/>
    <cellStyle name="40% - Accent6 13 3 4" xfId="56026"/>
    <cellStyle name="40% - Accent6 13 4" xfId="56027"/>
    <cellStyle name="40% - Accent6 13 4 2" xfId="56028"/>
    <cellStyle name="40% - Accent6 13 5" xfId="56029"/>
    <cellStyle name="40% - Accent6 13 5 2" xfId="56030"/>
    <cellStyle name="40% - Accent6 13 6" xfId="56031"/>
    <cellStyle name="40% - Accent6 13 7" xfId="56008"/>
    <cellStyle name="40% - Accent6 14" xfId="614"/>
    <cellStyle name="40% - Accent6 14 2" xfId="56033"/>
    <cellStyle name="40% - Accent6 14 2 2" xfId="56034"/>
    <cellStyle name="40% - Accent6 14 2 2 2" xfId="56035"/>
    <cellStyle name="40% - Accent6 14 2 3" xfId="56036"/>
    <cellStyle name="40% - Accent6 14 2 3 2" xfId="56037"/>
    <cellStyle name="40% - Accent6 14 2 4" xfId="56038"/>
    <cellStyle name="40% - Accent6 14 3" xfId="56039"/>
    <cellStyle name="40% - Accent6 14 3 2" xfId="56040"/>
    <cellStyle name="40% - Accent6 14 4" xfId="56041"/>
    <cellStyle name="40% - Accent6 14 4 2" xfId="56042"/>
    <cellStyle name="40% - Accent6 14 5" xfId="56043"/>
    <cellStyle name="40% - Accent6 14 6" xfId="56032"/>
    <cellStyle name="40% - Accent6 15" xfId="615"/>
    <cellStyle name="40% - Accent6 15 2" xfId="56045"/>
    <cellStyle name="40% - Accent6 15 2 2" xfId="56046"/>
    <cellStyle name="40% - Accent6 15 3" xfId="56047"/>
    <cellStyle name="40% - Accent6 15 3 2" xfId="56048"/>
    <cellStyle name="40% - Accent6 15 4" xfId="56049"/>
    <cellStyle name="40% - Accent6 15 5" xfId="56044"/>
    <cellStyle name="40% - Accent6 16" xfId="616"/>
    <cellStyle name="40% - Accent6 16 10" xfId="18455"/>
    <cellStyle name="40% - Accent6 16 10 2" xfId="40034"/>
    <cellStyle name="40% - Accent6 16 11" xfId="21238"/>
    <cellStyle name="40% - Accent6 16 11 2" xfId="42817"/>
    <cellStyle name="40% - Accent6 16 12" xfId="24093"/>
    <cellStyle name="40% - Accent6 16 12 2" xfId="45668"/>
    <cellStyle name="40% - Accent6 16 13" xfId="10066"/>
    <cellStyle name="40% - Accent6 16 13 2" xfId="31706"/>
    <cellStyle name="40% - Accent6 16 14" xfId="5320"/>
    <cellStyle name="40% - Accent6 16 15" xfId="27020"/>
    <cellStyle name="40% - Accent6 16 16" xfId="56050"/>
    <cellStyle name="40% - Accent6 16 2" xfId="2845"/>
    <cellStyle name="40% - Accent6 16 2 10" xfId="27219"/>
    <cellStyle name="40% - Accent6 16 2 11" xfId="56051"/>
    <cellStyle name="40% - Accent6 16 2 2" xfId="4478"/>
    <cellStyle name="40% - Accent6 16 2 2 2" xfId="9027"/>
    <cellStyle name="40% - Accent6 16 2 2 2 2" xfId="14591"/>
    <cellStyle name="40% - Accent6 16 2 2 2 2 2" xfId="36203"/>
    <cellStyle name="40% - Accent6 16 2 2 2 3" xfId="30669"/>
    <cellStyle name="40% - Accent6 16 2 2 3" xfId="17038"/>
    <cellStyle name="40% - Accent6 16 2 2 3 2" xfId="38631"/>
    <cellStyle name="40% - Accent6 16 2 2 4" xfId="19835"/>
    <cellStyle name="40% - Accent6 16 2 2 4 2" xfId="41414"/>
    <cellStyle name="40% - Accent6 16 2 2 5" xfId="22620"/>
    <cellStyle name="40% - Accent6 16 2 2 5 2" xfId="44197"/>
    <cellStyle name="40% - Accent6 16 2 2 6" xfId="25473"/>
    <cellStyle name="40% - Accent6 16 2 2 6 2" xfId="47048"/>
    <cellStyle name="40% - Accent6 16 2 2 7" xfId="11820"/>
    <cellStyle name="40% - Accent6 16 2 2 7 2" xfId="33443"/>
    <cellStyle name="40% - Accent6 16 2 2 8" xfId="6606"/>
    <cellStyle name="40% - Accent6 16 2 2 9" xfId="28254"/>
    <cellStyle name="40% - Accent6 16 2 3" xfId="7992"/>
    <cellStyle name="40% - Accent6 16 2 3 2" xfId="13556"/>
    <cellStyle name="40% - Accent6 16 2 3 2 2" xfId="35168"/>
    <cellStyle name="40% - Accent6 16 2 3 3" xfId="29634"/>
    <cellStyle name="40% - Accent6 16 2 4" xfId="16003"/>
    <cellStyle name="40% - Accent6 16 2 4 2" xfId="37596"/>
    <cellStyle name="40% - Accent6 16 2 5" xfId="18800"/>
    <cellStyle name="40% - Accent6 16 2 5 2" xfId="40379"/>
    <cellStyle name="40% - Accent6 16 2 6" xfId="21583"/>
    <cellStyle name="40% - Accent6 16 2 6 2" xfId="43162"/>
    <cellStyle name="40% - Accent6 16 2 7" xfId="24438"/>
    <cellStyle name="40% - Accent6 16 2 7 2" xfId="46013"/>
    <cellStyle name="40% - Accent6 16 2 8" xfId="10785"/>
    <cellStyle name="40% - Accent6 16 2 8 2" xfId="32408"/>
    <cellStyle name="40% - Accent6 16 2 9" xfId="5522"/>
    <cellStyle name="40% - Accent6 16 3" xfId="3223"/>
    <cellStyle name="40% - Accent6 16 3 10" xfId="27564"/>
    <cellStyle name="40% - Accent6 16 3 2" xfId="4823"/>
    <cellStyle name="40% - Accent6 16 3 2 2" xfId="9372"/>
    <cellStyle name="40% - Accent6 16 3 2 2 2" xfId="14936"/>
    <cellStyle name="40% - Accent6 16 3 2 2 2 2" xfId="36548"/>
    <cellStyle name="40% - Accent6 16 3 2 2 3" xfId="31014"/>
    <cellStyle name="40% - Accent6 16 3 2 3" xfId="17383"/>
    <cellStyle name="40% - Accent6 16 3 2 3 2" xfId="38976"/>
    <cellStyle name="40% - Accent6 16 3 2 4" xfId="20180"/>
    <cellStyle name="40% - Accent6 16 3 2 4 2" xfId="41759"/>
    <cellStyle name="40% - Accent6 16 3 2 5" xfId="22965"/>
    <cellStyle name="40% - Accent6 16 3 2 5 2" xfId="44542"/>
    <cellStyle name="40% - Accent6 16 3 2 6" xfId="25818"/>
    <cellStyle name="40% - Accent6 16 3 2 6 2" xfId="47393"/>
    <cellStyle name="40% - Accent6 16 3 2 7" xfId="12165"/>
    <cellStyle name="40% - Accent6 16 3 2 7 2" xfId="33788"/>
    <cellStyle name="40% - Accent6 16 3 2 8" xfId="6953"/>
    <cellStyle name="40% - Accent6 16 3 2 9" xfId="28599"/>
    <cellStyle name="40% - Accent6 16 3 3" xfId="8337"/>
    <cellStyle name="40% - Accent6 16 3 3 2" xfId="13901"/>
    <cellStyle name="40% - Accent6 16 3 3 2 2" xfId="35513"/>
    <cellStyle name="40% - Accent6 16 3 3 3" xfId="29979"/>
    <cellStyle name="40% - Accent6 16 3 4" xfId="16348"/>
    <cellStyle name="40% - Accent6 16 3 4 2" xfId="37941"/>
    <cellStyle name="40% - Accent6 16 3 5" xfId="19145"/>
    <cellStyle name="40% - Accent6 16 3 5 2" xfId="40724"/>
    <cellStyle name="40% - Accent6 16 3 6" xfId="21930"/>
    <cellStyle name="40% - Accent6 16 3 6 2" xfId="43507"/>
    <cellStyle name="40% - Accent6 16 3 7" xfId="24783"/>
    <cellStyle name="40% - Accent6 16 3 7 2" xfId="46358"/>
    <cellStyle name="40% - Accent6 16 3 8" xfId="11130"/>
    <cellStyle name="40% - Accent6 16 3 8 2" xfId="32753"/>
    <cellStyle name="40% - Accent6 16 3 9" xfId="5867"/>
    <cellStyle name="40% - Accent6 16 4" xfId="2548"/>
    <cellStyle name="40% - Accent6 16 4 2" xfId="4281"/>
    <cellStyle name="40% - Accent6 16 4 2 2" xfId="14394"/>
    <cellStyle name="40% - Accent6 16 4 2 2 2" xfId="36006"/>
    <cellStyle name="40% - Accent6 16 4 2 3" xfId="8830"/>
    <cellStyle name="40% - Accent6 16 4 2 4" xfId="30472"/>
    <cellStyle name="40% - Accent6 16 4 3" xfId="16841"/>
    <cellStyle name="40% - Accent6 16 4 3 2" xfId="38434"/>
    <cellStyle name="40% - Accent6 16 4 4" xfId="19638"/>
    <cellStyle name="40% - Accent6 16 4 4 2" xfId="41217"/>
    <cellStyle name="40% - Accent6 16 4 5" xfId="22423"/>
    <cellStyle name="40% - Accent6 16 4 5 2" xfId="44000"/>
    <cellStyle name="40% - Accent6 16 4 6" xfId="25276"/>
    <cellStyle name="40% - Accent6 16 4 6 2" xfId="46851"/>
    <cellStyle name="40% - Accent6 16 4 7" xfId="11623"/>
    <cellStyle name="40% - Accent6 16 4 7 2" xfId="33246"/>
    <cellStyle name="40% - Accent6 16 4 8" xfId="6360"/>
    <cellStyle name="40% - Accent6 16 4 9" xfId="28057"/>
    <cellStyle name="40% - Accent6 16 5" xfId="3740"/>
    <cellStyle name="40% - Accent6 16 5 2" xfId="9719"/>
    <cellStyle name="40% - Accent6 16 5 2 2" xfId="15281"/>
    <cellStyle name="40% - Accent6 16 5 2 2 2" xfId="36893"/>
    <cellStyle name="40% - Accent6 16 5 2 3" xfId="31359"/>
    <cellStyle name="40% - Accent6 16 5 3" xfId="17728"/>
    <cellStyle name="40% - Accent6 16 5 3 2" xfId="39321"/>
    <cellStyle name="40% - Accent6 16 5 4" xfId="20525"/>
    <cellStyle name="40% - Accent6 16 5 4 2" xfId="42104"/>
    <cellStyle name="40% - Accent6 16 5 5" xfId="23310"/>
    <cellStyle name="40% - Accent6 16 5 5 2" xfId="44887"/>
    <cellStyle name="40% - Accent6 16 5 6" xfId="26163"/>
    <cellStyle name="40% - Accent6 16 5 6 2" xfId="47738"/>
    <cellStyle name="40% - Accent6 16 5 7" xfId="12510"/>
    <cellStyle name="40% - Accent6 16 5 7 2" xfId="34133"/>
    <cellStyle name="40% - Accent6 16 5 8" xfId="7301"/>
    <cellStyle name="40% - Accent6 16 5 9" xfId="28944"/>
    <cellStyle name="40% - Accent6 16 6" xfId="7795"/>
    <cellStyle name="40% - Accent6 16 6 2" xfId="18073"/>
    <cellStyle name="40% - Accent6 16 6 2 2" xfId="39666"/>
    <cellStyle name="40% - Accent6 16 6 3" xfId="20870"/>
    <cellStyle name="40% - Accent6 16 6 3 2" xfId="42449"/>
    <cellStyle name="40% - Accent6 16 6 4" xfId="23655"/>
    <cellStyle name="40% - Accent6 16 6 4 2" xfId="45232"/>
    <cellStyle name="40% - Accent6 16 6 5" xfId="26508"/>
    <cellStyle name="40% - Accent6 16 6 5 2" xfId="48083"/>
    <cellStyle name="40% - Accent6 16 6 6" xfId="12865"/>
    <cellStyle name="40% - Accent6 16 6 6 2" xfId="34478"/>
    <cellStyle name="40% - Accent6 16 6 7" xfId="29437"/>
    <cellStyle name="40% - Accent6 16 7" xfId="10438"/>
    <cellStyle name="40% - Accent6 16 7 2" xfId="32063"/>
    <cellStyle name="40% - Accent6 16 8" xfId="13359"/>
    <cellStyle name="40% - Accent6 16 8 2" xfId="34971"/>
    <cellStyle name="40% - Accent6 16 9" xfId="15657"/>
    <cellStyle name="40% - Accent6 16 9 2" xfId="37251"/>
    <cellStyle name="40% - Accent6 17" xfId="617"/>
    <cellStyle name="40% - Accent6 17 10" xfId="18432"/>
    <cellStyle name="40% - Accent6 17 10 2" xfId="40011"/>
    <cellStyle name="40% - Accent6 17 11" xfId="21215"/>
    <cellStyle name="40% - Accent6 17 11 2" xfId="42794"/>
    <cellStyle name="40% - Accent6 17 12" xfId="24070"/>
    <cellStyle name="40% - Accent6 17 12 2" xfId="45645"/>
    <cellStyle name="40% - Accent6 17 13" xfId="10043"/>
    <cellStyle name="40% - Accent6 17 13 2" xfId="31683"/>
    <cellStyle name="40% - Accent6 17 14" xfId="5321"/>
    <cellStyle name="40% - Accent6 17 15" xfId="27021"/>
    <cellStyle name="40% - Accent6 17 16" xfId="56052"/>
    <cellStyle name="40% - Accent6 17 2" xfId="2822"/>
    <cellStyle name="40% - Accent6 17 2 10" xfId="27196"/>
    <cellStyle name="40% - Accent6 17 2 11" xfId="56053"/>
    <cellStyle name="40% - Accent6 17 2 2" xfId="4455"/>
    <cellStyle name="40% - Accent6 17 2 2 2" xfId="9004"/>
    <cellStyle name="40% - Accent6 17 2 2 2 2" xfId="14568"/>
    <cellStyle name="40% - Accent6 17 2 2 2 2 2" xfId="36180"/>
    <cellStyle name="40% - Accent6 17 2 2 2 3" xfId="30646"/>
    <cellStyle name="40% - Accent6 17 2 2 3" xfId="17015"/>
    <cellStyle name="40% - Accent6 17 2 2 3 2" xfId="38608"/>
    <cellStyle name="40% - Accent6 17 2 2 4" xfId="19812"/>
    <cellStyle name="40% - Accent6 17 2 2 4 2" xfId="41391"/>
    <cellStyle name="40% - Accent6 17 2 2 5" xfId="22597"/>
    <cellStyle name="40% - Accent6 17 2 2 5 2" xfId="44174"/>
    <cellStyle name="40% - Accent6 17 2 2 6" xfId="25450"/>
    <cellStyle name="40% - Accent6 17 2 2 6 2" xfId="47025"/>
    <cellStyle name="40% - Accent6 17 2 2 7" xfId="11797"/>
    <cellStyle name="40% - Accent6 17 2 2 7 2" xfId="33420"/>
    <cellStyle name="40% - Accent6 17 2 2 8" xfId="6583"/>
    <cellStyle name="40% - Accent6 17 2 2 9" xfId="28231"/>
    <cellStyle name="40% - Accent6 17 2 3" xfId="7969"/>
    <cellStyle name="40% - Accent6 17 2 3 2" xfId="13533"/>
    <cellStyle name="40% - Accent6 17 2 3 2 2" xfId="35145"/>
    <cellStyle name="40% - Accent6 17 2 3 3" xfId="29611"/>
    <cellStyle name="40% - Accent6 17 2 4" xfId="15980"/>
    <cellStyle name="40% - Accent6 17 2 4 2" xfId="37573"/>
    <cellStyle name="40% - Accent6 17 2 5" xfId="18777"/>
    <cellStyle name="40% - Accent6 17 2 5 2" xfId="40356"/>
    <cellStyle name="40% - Accent6 17 2 6" xfId="21560"/>
    <cellStyle name="40% - Accent6 17 2 6 2" xfId="43139"/>
    <cellStyle name="40% - Accent6 17 2 7" xfId="24415"/>
    <cellStyle name="40% - Accent6 17 2 7 2" xfId="45990"/>
    <cellStyle name="40% - Accent6 17 2 8" xfId="10762"/>
    <cellStyle name="40% - Accent6 17 2 8 2" xfId="32385"/>
    <cellStyle name="40% - Accent6 17 2 9" xfId="5499"/>
    <cellStyle name="40% - Accent6 17 3" xfId="3200"/>
    <cellStyle name="40% - Accent6 17 3 10" xfId="27541"/>
    <cellStyle name="40% - Accent6 17 3 2" xfId="4800"/>
    <cellStyle name="40% - Accent6 17 3 2 2" xfId="9349"/>
    <cellStyle name="40% - Accent6 17 3 2 2 2" xfId="14913"/>
    <cellStyle name="40% - Accent6 17 3 2 2 2 2" xfId="36525"/>
    <cellStyle name="40% - Accent6 17 3 2 2 3" xfId="30991"/>
    <cellStyle name="40% - Accent6 17 3 2 3" xfId="17360"/>
    <cellStyle name="40% - Accent6 17 3 2 3 2" xfId="38953"/>
    <cellStyle name="40% - Accent6 17 3 2 4" xfId="20157"/>
    <cellStyle name="40% - Accent6 17 3 2 4 2" xfId="41736"/>
    <cellStyle name="40% - Accent6 17 3 2 5" xfId="22942"/>
    <cellStyle name="40% - Accent6 17 3 2 5 2" xfId="44519"/>
    <cellStyle name="40% - Accent6 17 3 2 6" xfId="25795"/>
    <cellStyle name="40% - Accent6 17 3 2 6 2" xfId="47370"/>
    <cellStyle name="40% - Accent6 17 3 2 7" xfId="12142"/>
    <cellStyle name="40% - Accent6 17 3 2 7 2" xfId="33765"/>
    <cellStyle name="40% - Accent6 17 3 2 8" xfId="6930"/>
    <cellStyle name="40% - Accent6 17 3 2 9" xfId="28576"/>
    <cellStyle name="40% - Accent6 17 3 3" xfId="8314"/>
    <cellStyle name="40% - Accent6 17 3 3 2" xfId="13878"/>
    <cellStyle name="40% - Accent6 17 3 3 2 2" xfId="35490"/>
    <cellStyle name="40% - Accent6 17 3 3 3" xfId="29956"/>
    <cellStyle name="40% - Accent6 17 3 4" xfId="16325"/>
    <cellStyle name="40% - Accent6 17 3 4 2" xfId="37918"/>
    <cellStyle name="40% - Accent6 17 3 5" xfId="19122"/>
    <cellStyle name="40% - Accent6 17 3 5 2" xfId="40701"/>
    <cellStyle name="40% - Accent6 17 3 6" xfId="21907"/>
    <cellStyle name="40% - Accent6 17 3 6 2" xfId="43484"/>
    <cellStyle name="40% - Accent6 17 3 7" xfId="24760"/>
    <cellStyle name="40% - Accent6 17 3 7 2" xfId="46335"/>
    <cellStyle name="40% - Accent6 17 3 8" xfId="11107"/>
    <cellStyle name="40% - Accent6 17 3 8 2" xfId="32730"/>
    <cellStyle name="40% - Accent6 17 3 9" xfId="5844"/>
    <cellStyle name="40% - Accent6 17 4" xfId="2549"/>
    <cellStyle name="40% - Accent6 17 4 2" xfId="4282"/>
    <cellStyle name="40% - Accent6 17 4 2 2" xfId="14395"/>
    <cellStyle name="40% - Accent6 17 4 2 2 2" xfId="36007"/>
    <cellStyle name="40% - Accent6 17 4 2 3" xfId="8831"/>
    <cellStyle name="40% - Accent6 17 4 2 4" xfId="30473"/>
    <cellStyle name="40% - Accent6 17 4 3" xfId="16842"/>
    <cellStyle name="40% - Accent6 17 4 3 2" xfId="38435"/>
    <cellStyle name="40% - Accent6 17 4 4" xfId="19639"/>
    <cellStyle name="40% - Accent6 17 4 4 2" xfId="41218"/>
    <cellStyle name="40% - Accent6 17 4 5" xfId="22424"/>
    <cellStyle name="40% - Accent6 17 4 5 2" xfId="44001"/>
    <cellStyle name="40% - Accent6 17 4 6" xfId="25277"/>
    <cellStyle name="40% - Accent6 17 4 6 2" xfId="46852"/>
    <cellStyle name="40% - Accent6 17 4 7" xfId="11624"/>
    <cellStyle name="40% - Accent6 17 4 7 2" xfId="33247"/>
    <cellStyle name="40% - Accent6 17 4 8" xfId="6361"/>
    <cellStyle name="40% - Accent6 17 4 9" xfId="28058"/>
    <cellStyle name="40% - Accent6 17 5" xfId="3741"/>
    <cellStyle name="40% - Accent6 17 5 2" xfId="9696"/>
    <cellStyle name="40% - Accent6 17 5 2 2" xfId="15258"/>
    <cellStyle name="40% - Accent6 17 5 2 2 2" xfId="36870"/>
    <cellStyle name="40% - Accent6 17 5 2 3" xfId="31336"/>
    <cellStyle name="40% - Accent6 17 5 3" xfId="17705"/>
    <cellStyle name="40% - Accent6 17 5 3 2" xfId="39298"/>
    <cellStyle name="40% - Accent6 17 5 4" xfId="20502"/>
    <cellStyle name="40% - Accent6 17 5 4 2" xfId="42081"/>
    <cellStyle name="40% - Accent6 17 5 5" xfId="23287"/>
    <cellStyle name="40% - Accent6 17 5 5 2" xfId="44864"/>
    <cellStyle name="40% - Accent6 17 5 6" xfId="26140"/>
    <cellStyle name="40% - Accent6 17 5 6 2" xfId="47715"/>
    <cellStyle name="40% - Accent6 17 5 7" xfId="12487"/>
    <cellStyle name="40% - Accent6 17 5 7 2" xfId="34110"/>
    <cellStyle name="40% - Accent6 17 5 8" xfId="7278"/>
    <cellStyle name="40% - Accent6 17 5 9" xfId="28921"/>
    <cellStyle name="40% - Accent6 17 6" xfId="7796"/>
    <cellStyle name="40% - Accent6 17 6 2" xfId="18050"/>
    <cellStyle name="40% - Accent6 17 6 2 2" xfId="39643"/>
    <cellStyle name="40% - Accent6 17 6 3" xfId="20847"/>
    <cellStyle name="40% - Accent6 17 6 3 2" xfId="42426"/>
    <cellStyle name="40% - Accent6 17 6 4" xfId="23632"/>
    <cellStyle name="40% - Accent6 17 6 4 2" xfId="45209"/>
    <cellStyle name="40% - Accent6 17 6 5" xfId="26485"/>
    <cellStyle name="40% - Accent6 17 6 5 2" xfId="48060"/>
    <cellStyle name="40% - Accent6 17 6 6" xfId="12842"/>
    <cellStyle name="40% - Accent6 17 6 6 2" xfId="34455"/>
    <cellStyle name="40% - Accent6 17 6 7" xfId="29438"/>
    <cellStyle name="40% - Accent6 17 7" xfId="10415"/>
    <cellStyle name="40% - Accent6 17 7 2" xfId="32040"/>
    <cellStyle name="40% - Accent6 17 8" xfId="13360"/>
    <cellStyle name="40% - Accent6 17 8 2" xfId="34972"/>
    <cellStyle name="40% - Accent6 17 9" xfId="15634"/>
    <cellStyle name="40% - Accent6 17 9 2" xfId="37228"/>
    <cellStyle name="40% - Accent6 18" xfId="618"/>
    <cellStyle name="40% - Accent6 18 10" xfId="27022"/>
    <cellStyle name="40% - Accent6 18 11" xfId="56054"/>
    <cellStyle name="40% - Accent6 18 2" xfId="2550"/>
    <cellStyle name="40% - Accent6 18 2 2" xfId="4283"/>
    <cellStyle name="40% - Accent6 18 2 2 2" xfId="14396"/>
    <cellStyle name="40% - Accent6 18 2 2 2 2" xfId="36008"/>
    <cellStyle name="40% - Accent6 18 2 2 3" xfId="8832"/>
    <cellStyle name="40% - Accent6 18 2 2 4" xfId="30474"/>
    <cellStyle name="40% - Accent6 18 2 3" xfId="16843"/>
    <cellStyle name="40% - Accent6 18 2 3 2" xfId="38436"/>
    <cellStyle name="40% - Accent6 18 2 4" xfId="19640"/>
    <cellStyle name="40% - Accent6 18 2 4 2" xfId="41219"/>
    <cellStyle name="40% - Accent6 18 2 5" xfId="22425"/>
    <cellStyle name="40% - Accent6 18 2 5 2" xfId="44002"/>
    <cellStyle name="40% - Accent6 18 2 6" xfId="25278"/>
    <cellStyle name="40% - Accent6 18 2 6 2" xfId="46853"/>
    <cellStyle name="40% - Accent6 18 2 7" xfId="11625"/>
    <cellStyle name="40% - Accent6 18 2 7 2" xfId="33248"/>
    <cellStyle name="40% - Accent6 18 2 8" xfId="6362"/>
    <cellStyle name="40% - Accent6 18 2 9" xfId="28059"/>
    <cellStyle name="40% - Accent6 18 3" xfId="3742"/>
    <cellStyle name="40% - Accent6 18 3 2" xfId="13361"/>
    <cellStyle name="40% - Accent6 18 3 2 2" xfId="34973"/>
    <cellStyle name="40% - Accent6 18 3 3" xfId="7797"/>
    <cellStyle name="40% - Accent6 18 3 4" xfId="29439"/>
    <cellStyle name="40% - Accent6 18 4" xfId="15518"/>
    <cellStyle name="40% - Accent6 18 4 2" xfId="37112"/>
    <cellStyle name="40% - Accent6 18 5" xfId="18316"/>
    <cellStyle name="40% - Accent6 18 5 2" xfId="39895"/>
    <cellStyle name="40% - Accent6 18 6" xfId="21099"/>
    <cellStyle name="40% - Accent6 18 6 2" xfId="42678"/>
    <cellStyle name="40% - Accent6 18 7" xfId="23954"/>
    <cellStyle name="40% - Accent6 18 7 2" xfId="45529"/>
    <cellStyle name="40% - Accent6 18 8" xfId="10294"/>
    <cellStyle name="40% - Accent6 18 8 2" xfId="31924"/>
    <cellStyle name="40% - Accent6 18 9" xfId="5322"/>
    <cellStyle name="40% - Accent6 19" xfId="2707"/>
    <cellStyle name="40% - Accent6 19 10" xfId="27081"/>
    <cellStyle name="40% - Accent6 19 2" xfId="4340"/>
    <cellStyle name="40% - Accent6 19 2 2" xfId="8889"/>
    <cellStyle name="40% - Accent6 19 2 2 2" xfId="14453"/>
    <cellStyle name="40% - Accent6 19 2 2 2 2" xfId="36065"/>
    <cellStyle name="40% - Accent6 19 2 2 3" xfId="30531"/>
    <cellStyle name="40% - Accent6 19 2 3" xfId="16900"/>
    <cellStyle name="40% - Accent6 19 2 3 2" xfId="38493"/>
    <cellStyle name="40% - Accent6 19 2 4" xfId="19697"/>
    <cellStyle name="40% - Accent6 19 2 4 2" xfId="41276"/>
    <cellStyle name="40% - Accent6 19 2 5" xfId="22482"/>
    <cellStyle name="40% - Accent6 19 2 5 2" xfId="44059"/>
    <cellStyle name="40% - Accent6 19 2 6" xfId="25335"/>
    <cellStyle name="40% - Accent6 19 2 6 2" xfId="46910"/>
    <cellStyle name="40% - Accent6 19 2 7" xfId="11682"/>
    <cellStyle name="40% - Accent6 19 2 7 2" xfId="33305"/>
    <cellStyle name="40% - Accent6 19 2 8" xfId="6468"/>
    <cellStyle name="40% - Accent6 19 2 9" xfId="28116"/>
    <cellStyle name="40% - Accent6 19 3" xfId="7854"/>
    <cellStyle name="40% - Accent6 19 3 2" xfId="13418"/>
    <cellStyle name="40% - Accent6 19 3 2 2" xfId="35030"/>
    <cellStyle name="40% - Accent6 19 3 3" xfId="29496"/>
    <cellStyle name="40% - Accent6 19 4" xfId="15865"/>
    <cellStyle name="40% - Accent6 19 4 2" xfId="37458"/>
    <cellStyle name="40% - Accent6 19 5" xfId="18662"/>
    <cellStyle name="40% - Accent6 19 5 2" xfId="40241"/>
    <cellStyle name="40% - Accent6 19 6" xfId="21445"/>
    <cellStyle name="40% - Accent6 19 6 2" xfId="43024"/>
    <cellStyle name="40% - Accent6 19 7" xfId="24300"/>
    <cellStyle name="40% - Accent6 19 7 2" xfId="45875"/>
    <cellStyle name="40% - Accent6 19 8" xfId="10647"/>
    <cellStyle name="40% - Accent6 19 8 2" xfId="32270"/>
    <cellStyle name="40% - Accent6 19 9" xfId="5384"/>
    <cellStyle name="40% - Accent6 2" xfId="619"/>
    <cellStyle name="40% - Accent6 2 2" xfId="620"/>
    <cellStyle name="40% - Accent6 2 3" xfId="621"/>
    <cellStyle name="40% - Accent6 2 4" xfId="622"/>
    <cellStyle name="40% - Accent6 2 5" xfId="623"/>
    <cellStyle name="40% - Accent6 2 6" xfId="624"/>
    <cellStyle name="40% - Accent6 2 7" xfId="625"/>
    <cellStyle name="40% - Accent6 2 8" xfId="626"/>
    <cellStyle name="40% - Accent6 20" xfId="3056"/>
    <cellStyle name="40% - Accent6 20 10" xfId="27426"/>
    <cellStyle name="40% - Accent6 20 2" xfId="4685"/>
    <cellStyle name="40% - Accent6 20 2 2" xfId="9234"/>
    <cellStyle name="40% - Accent6 20 2 2 2" xfId="14798"/>
    <cellStyle name="40% - Accent6 20 2 2 2 2" xfId="36410"/>
    <cellStyle name="40% - Accent6 20 2 2 3" xfId="30876"/>
    <cellStyle name="40% - Accent6 20 2 3" xfId="17245"/>
    <cellStyle name="40% - Accent6 20 2 3 2" xfId="38838"/>
    <cellStyle name="40% - Accent6 20 2 4" xfId="20042"/>
    <cellStyle name="40% - Accent6 20 2 4 2" xfId="41621"/>
    <cellStyle name="40% - Accent6 20 2 5" xfId="22827"/>
    <cellStyle name="40% - Accent6 20 2 5 2" xfId="44404"/>
    <cellStyle name="40% - Accent6 20 2 6" xfId="25680"/>
    <cellStyle name="40% - Accent6 20 2 6 2" xfId="47255"/>
    <cellStyle name="40% - Accent6 20 2 7" xfId="12027"/>
    <cellStyle name="40% - Accent6 20 2 7 2" xfId="33650"/>
    <cellStyle name="40% - Accent6 20 2 8" xfId="6815"/>
    <cellStyle name="40% - Accent6 20 2 9" xfId="28461"/>
    <cellStyle name="40% - Accent6 20 3" xfId="8199"/>
    <cellStyle name="40% - Accent6 20 3 2" xfId="13763"/>
    <cellStyle name="40% - Accent6 20 3 2 2" xfId="35375"/>
    <cellStyle name="40% - Accent6 20 3 3" xfId="29841"/>
    <cellStyle name="40% - Accent6 20 4" xfId="16210"/>
    <cellStyle name="40% - Accent6 20 4 2" xfId="37803"/>
    <cellStyle name="40% - Accent6 20 5" xfId="19007"/>
    <cellStyle name="40% - Accent6 20 5 2" xfId="40586"/>
    <cellStyle name="40% - Accent6 20 6" xfId="21791"/>
    <cellStyle name="40% - Accent6 20 6 2" xfId="43369"/>
    <cellStyle name="40% - Accent6 20 7" xfId="24645"/>
    <cellStyle name="40% - Accent6 20 7 2" xfId="46220"/>
    <cellStyle name="40% - Accent6 20 8" xfId="10992"/>
    <cellStyle name="40% - Accent6 20 8 2" xfId="32615"/>
    <cellStyle name="40% - Accent6 20 9" xfId="5729"/>
    <cellStyle name="40% - Accent6 21" xfId="7163"/>
    <cellStyle name="40% - Accent6 21 2" xfId="9581"/>
    <cellStyle name="40% - Accent6 21 2 2" xfId="15143"/>
    <cellStyle name="40% - Accent6 21 2 2 2" xfId="36755"/>
    <cellStyle name="40% - Accent6 21 2 3" xfId="31221"/>
    <cellStyle name="40% - Accent6 21 3" xfId="17590"/>
    <cellStyle name="40% - Accent6 21 3 2" xfId="39183"/>
    <cellStyle name="40% - Accent6 21 4" xfId="20387"/>
    <cellStyle name="40% - Accent6 21 4 2" xfId="41966"/>
    <cellStyle name="40% - Accent6 21 5" xfId="23172"/>
    <cellStyle name="40% - Accent6 21 5 2" xfId="44749"/>
    <cellStyle name="40% - Accent6 21 6" xfId="26025"/>
    <cellStyle name="40% - Accent6 21 6 2" xfId="47600"/>
    <cellStyle name="40% - Accent6 21 7" xfId="12372"/>
    <cellStyle name="40% - Accent6 21 7 2" xfId="33995"/>
    <cellStyle name="40% - Accent6 21 8" xfId="28806"/>
    <cellStyle name="40% - Accent6 22" xfId="12727"/>
    <cellStyle name="40% - Accent6 22 2" xfId="17935"/>
    <cellStyle name="40% - Accent6 22 2 2" xfId="39528"/>
    <cellStyle name="40% - Accent6 22 3" xfId="20732"/>
    <cellStyle name="40% - Accent6 22 3 2" xfId="42311"/>
    <cellStyle name="40% - Accent6 22 4" xfId="23517"/>
    <cellStyle name="40% - Accent6 22 4 2" xfId="45094"/>
    <cellStyle name="40% - Accent6 22 5" xfId="26370"/>
    <cellStyle name="40% - Accent6 22 5 2" xfId="47945"/>
    <cellStyle name="40% - Accent6 22 6" xfId="34340"/>
    <cellStyle name="40% - Accent6 23" xfId="10274"/>
    <cellStyle name="40% - Accent6 23 2" xfId="31913"/>
    <cellStyle name="40% - Accent6 24" xfId="15500"/>
    <cellStyle name="40% - Accent6 24 2" xfId="37100"/>
    <cellStyle name="40% - Accent6 25" xfId="18304"/>
    <cellStyle name="40% - Accent6 25 2" xfId="39883"/>
    <cellStyle name="40% - Accent6 26" xfId="21087"/>
    <cellStyle name="40% - Accent6 26 2" xfId="42666"/>
    <cellStyle name="40% - Accent6 27" xfId="23875"/>
    <cellStyle name="40% - Accent6 27 2" xfId="45451"/>
    <cellStyle name="40% - Accent6 28" xfId="23907"/>
    <cellStyle name="40% - Accent6 28 2" xfId="45483"/>
    <cellStyle name="40% - Accent6 29" xfId="9928"/>
    <cellStyle name="40% - Accent6 29 2" xfId="31568"/>
    <cellStyle name="40% - Accent6 3" xfId="627"/>
    <cellStyle name="40% - Accent6 4" xfId="628"/>
    <cellStyle name="40% - Accent6 5" xfId="629"/>
    <cellStyle name="40% - Accent6 6" xfId="630"/>
    <cellStyle name="40% - Accent6 7" xfId="631"/>
    <cellStyle name="40% - Accent6 8" xfId="632"/>
    <cellStyle name="40% - Accent6 8 10" xfId="56056"/>
    <cellStyle name="40% - Accent6 8 11" xfId="56055"/>
    <cellStyle name="40% - Accent6 8 2" xfId="633"/>
    <cellStyle name="40% - Accent6 8 2 10" xfId="13362"/>
    <cellStyle name="40% - Accent6 8 2 10 2" xfId="34974"/>
    <cellStyle name="40% - Accent6 8 2 11" xfId="15540"/>
    <cellStyle name="40% - Accent6 8 2 11 2" xfId="37134"/>
    <cellStyle name="40% - Accent6 8 2 12" xfId="18338"/>
    <cellStyle name="40% - Accent6 8 2 12 2" xfId="39917"/>
    <cellStyle name="40% - Accent6 8 2 13" xfId="21121"/>
    <cellStyle name="40% - Accent6 8 2 13 2" xfId="42700"/>
    <cellStyle name="40% - Accent6 8 2 14" xfId="23976"/>
    <cellStyle name="40% - Accent6 8 2 14 2" xfId="45551"/>
    <cellStyle name="40% - Accent6 8 2 15" xfId="9949"/>
    <cellStyle name="40% - Accent6 8 2 15 2" xfId="31589"/>
    <cellStyle name="40% - Accent6 8 2 16" xfId="5323"/>
    <cellStyle name="40% - Accent6 8 2 17" xfId="27023"/>
    <cellStyle name="40% - Accent6 8 2 18" xfId="56057"/>
    <cellStyle name="40% - Accent6 8 2 2" xfId="634"/>
    <cellStyle name="40% - Accent6 8 2 2 10" xfId="18476"/>
    <cellStyle name="40% - Accent6 8 2 2 10 2" xfId="40055"/>
    <cellStyle name="40% - Accent6 8 2 2 11" xfId="21259"/>
    <cellStyle name="40% - Accent6 8 2 2 11 2" xfId="42838"/>
    <cellStyle name="40% - Accent6 8 2 2 12" xfId="24114"/>
    <cellStyle name="40% - Accent6 8 2 2 12 2" xfId="45689"/>
    <cellStyle name="40% - Accent6 8 2 2 13" xfId="10087"/>
    <cellStyle name="40% - Accent6 8 2 2 13 2" xfId="31727"/>
    <cellStyle name="40% - Accent6 8 2 2 14" xfId="5324"/>
    <cellStyle name="40% - Accent6 8 2 2 15" xfId="27024"/>
    <cellStyle name="40% - Accent6 8 2 2 16" xfId="56058"/>
    <cellStyle name="40% - Accent6 8 2 2 2" xfId="2866"/>
    <cellStyle name="40% - Accent6 8 2 2 2 10" xfId="27240"/>
    <cellStyle name="40% - Accent6 8 2 2 2 11" xfId="56059"/>
    <cellStyle name="40% - Accent6 8 2 2 2 2" xfId="4499"/>
    <cellStyle name="40% - Accent6 8 2 2 2 2 10" xfId="56060"/>
    <cellStyle name="40% - Accent6 8 2 2 2 2 2" xfId="9048"/>
    <cellStyle name="40% - Accent6 8 2 2 2 2 2 2" xfId="14612"/>
    <cellStyle name="40% - Accent6 8 2 2 2 2 2 2 2" xfId="36224"/>
    <cellStyle name="40% - Accent6 8 2 2 2 2 2 2 2 2" xfId="56063"/>
    <cellStyle name="40% - Accent6 8 2 2 2 2 2 2 3" xfId="56062"/>
    <cellStyle name="40% - Accent6 8 2 2 2 2 2 3" xfId="30690"/>
    <cellStyle name="40% - Accent6 8 2 2 2 2 2 3 2" xfId="56065"/>
    <cellStyle name="40% - Accent6 8 2 2 2 2 2 3 3" xfId="56064"/>
    <cellStyle name="40% - Accent6 8 2 2 2 2 2 4" xfId="56066"/>
    <cellStyle name="40% - Accent6 8 2 2 2 2 2 5" xfId="56061"/>
    <cellStyle name="40% - Accent6 8 2 2 2 2 3" xfId="17059"/>
    <cellStyle name="40% - Accent6 8 2 2 2 2 3 2" xfId="38652"/>
    <cellStyle name="40% - Accent6 8 2 2 2 2 3 2 2" xfId="56068"/>
    <cellStyle name="40% - Accent6 8 2 2 2 2 3 3" xfId="56067"/>
    <cellStyle name="40% - Accent6 8 2 2 2 2 4" xfId="19856"/>
    <cellStyle name="40% - Accent6 8 2 2 2 2 4 2" xfId="41435"/>
    <cellStyle name="40% - Accent6 8 2 2 2 2 4 2 2" xfId="56070"/>
    <cellStyle name="40% - Accent6 8 2 2 2 2 4 3" xfId="56069"/>
    <cellStyle name="40% - Accent6 8 2 2 2 2 5" xfId="22641"/>
    <cellStyle name="40% - Accent6 8 2 2 2 2 5 2" xfId="44218"/>
    <cellStyle name="40% - Accent6 8 2 2 2 2 5 3" xfId="56071"/>
    <cellStyle name="40% - Accent6 8 2 2 2 2 6" xfId="25494"/>
    <cellStyle name="40% - Accent6 8 2 2 2 2 6 2" xfId="47069"/>
    <cellStyle name="40% - Accent6 8 2 2 2 2 7" xfId="11841"/>
    <cellStyle name="40% - Accent6 8 2 2 2 2 7 2" xfId="33464"/>
    <cellStyle name="40% - Accent6 8 2 2 2 2 8" xfId="6627"/>
    <cellStyle name="40% - Accent6 8 2 2 2 2 9" xfId="28275"/>
    <cellStyle name="40% - Accent6 8 2 2 2 3" xfId="8013"/>
    <cellStyle name="40% - Accent6 8 2 2 2 3 2" xfId="13577"/>
    <cellStyle name="40% - Accent6 8 2 2 2 3 2 2" xfId="35189"/>
    <cellStyle name="40% - Accent6 8 2 2 2 3 2 2 2" xfId="56074"/>
    <cellStyle name="40% - Accent6 8 2 2 2 3 2 3" xfId="56073"/>
    <cellStyle name="40% - Accent6 8 2 2 2 3 3" xfId="29655"/>
    <cellStyle name="40% - Accent6 8 2 2 2 3 3 2" xfId="56076"/>
    <cellStyle name="40% - Accent6 8 2 2 2 3 3 3" xfId="56075"/>
    <cellStyle name="40% - Accent6 8 2 2 2 3 4" xfId="56077"/>
    <cellStyle name="40% - Accent6 8 2 2 2 3 5" xfId="56072"/>
    <cellStyle name="40% - Accent6 8 2 2 2 4" xfId="16024"/>
    <cellStyle name="40% - Accent6 8 2 2 2 4 2" xfId="37617"/>
    <cellStyle name="40% - Accent6 8 2 2 2 4 2 2" xfId="56079"/>
    <cellStyle name="40% - Accent6 8 2 2 2 4 3" xfId="56078"/>
    <cellStyle name="40% - Accent6 8 2 2 2 5" xfId="18821"/>
    <cellStyle name="40% - Accent6 8 2 2 2 5 2" xfId="40400"/>
    <cellStyle name="40% - Accent6 8 2 2 2 5 2 2" xfId="56081"/>
    <cellStyle name="40% - Accent6 8 2 2 2 5 3" xfId="56080"/>
    <cellStyle name="40% - Accent6 8 2 2 2 6" xfId="21604"/>
    <cellStyle name="40% - Accent6 8 2 2 2 6 2" xfId="43183"/>
    <cellStyle name="40% - Accent6 8 2 2 2 6 3" xfId="56082"/>
    <cellStyle name="40% - Accent6 8 2 2 2 7" xfId="24459"/>
    <cellStyle name="40% - Accent6 8 2 2 2 7 2" xfId="46034"/>
    <cellStyle name="40% - Accent6 8 2 2 2 8" xfId="10806"/>
    <cellStyle name="40% - Accent6 8 2 2 2 8 2" xfId="32429"/>
    <cellStyle name="40% - Accent6 8 2 2 2 9" xfId="5543"/>
    <cellStyle name="40% - Accent6 8 2 2 3" xfId="3244"/>
    <cellStyle name="40% - Accent6 8 2 2 3 10" xfId="27585"/>
    <cellStyle name="40% - Accent6 8 2 2 3 11" xfId="56083"/>
    <cellStyle name="40% - Accent6 8 2 2 3 2" xfId="4844"/>
    <cellStyle name="40% - Accent6 8 2 2 3 2 10" xfId="56084"/>
    <cellStyle name="40% - Accent6 8 2 2 3 2 2" xfId="9393"/>
    <cellStyle name="40% - Accent6 8 2 2 3 2 2 2" xfId="14957"/>
    <cellStyle name="40% - Accent6 8 2 2 3 2 2 2 2" xfId="36569"/>
    <cellStyle name="40% - Accent6 8 2 2 3 2 2 2 3" xfId="56086"/>
    <cellStyle name="40% - Accent6 8 2 2 3 2 2 3" xfId="31035"/>
    <cellStyle name="40% - Accent6 8 2 2 3 2 2 4" xfId="56085"/>
    <cellStyle name="40% - Accent6 8 2 2 3 2 3" xfId="17404"/>
    <cellStyle name="40% - Accent6 8 2 2 3 2 3 2" xfId="38997"/>
    <cellStyle name="40% - Accent6 8 2 2 3 2 3 2 2" xfId="56088"/>
    <cellStyle name="40% - Accent6 8 2 2 3 2 3 3" xfId="56087"/>
    <cellStyle name="40% - Accent6 8 2 2 3 2 4" xfId="20201"/>
    <cellStyle name="40% - Accent6 8 2 2 3 2 4 2" xfId="41780"/>
    <cellStyle name="40% - Accent6 8 2 2 3 2 4 3" xfId="56089"/>
    <cellStyle name="40% - Accent6 8 2 2 3 2 5" xfId="22986"/>
    <cellStyle name="40% - Accent6 8 2 2 3 2 5 2" xfId="44563"/>
    <cellStyle name="40% - Accent6 8 2 2 3 2 6" xfId="25839"/>
    <cellStyle name="40% - Accent6 8 2 2 3 2 6 2" xfId="47414"/>
    <cellStyle name="40% - Accent6 8 2 2 3 2 7" xfId="12186"/>
    <cellStyle name="40% - Accent6 8 2 2 3 2 7 2" xfId="33809"/>
    <cellStyle name="40% - Accent6 8 2 2 3 2 8" xfId="6974"/>
    <cellStyle name="40% - Accent6 8 2 2 3 2 9" xfId="28620"/>
    <cellStyle name="40% - Accent6 8 2 2 3 3" xfId="8358"/>
    <cellStyle name="40% - Accent6 8 2 2 3 3 2" xfId="13922"/>
    <cellStyle name="40% - Accent6 8 2 2 3 3 2 2" xfId="35534"/>
    <cellStyle name="40% - Accent6 8 2 2 3 3 2 3" xfId="56091"/>
    <cellStyle name="40% - Accent6 8 2 2 3 3 3" xfId="30000"/>
    <cellStyle name="40% - Accent6 8 2 2 3 3 4" xfId="56090"/>
    <cellStyle name="40% - Accent6 8 2 2 3 4" xfId="16369"/>
    <cellStyle name="40% - Accent6 8 2 2 3 4 2" xfId="37962"/>
    <cellStyle name="40% - Accent6 8 2 2 3 4 2 2" xfId="56093"/>
    <cellStyle name="40% - Accent6 8 2 2 3 4 3" xfId="56092"/>
    <cellStyle name="40% - Accent6 8 2 2 3 5" xfId="19166"/>
    <cellStyle name="40% - Accent6 8 2 2 3 5 2" xfId="40745"/>
    <cellStyle name="40% - Accent6 8 2 2 3 5 3" xfId="56094"/>
    <cellStyle name="40% - Accent6 8 2 2 3 6" xfId="21951"/>
    <cellStyle name="40% - Accent6 8 2 2 3 6 2" xfId="43528"/>
    <cellStyle name="40% - Accent6 8 2 2 3 7" xfId="24804"/>
    <cellStyle name="40% - Accent6 8 2 2 3 7 2" xfId="46379"/>
    <cellStyle name="40% - Accent6 8 2 2 3 8" xfId="11151"/>
    <cellStyle name="40% - Accent6 8 2 2 3 8 2" xfId="32774"/>
    <cellStyle name="40% - Accent6 8 2 2 3 9" xfId="5888"/>
    <cellStyle name="40% - Accent6 8 2 2 4" xfId="2552"/>
    <cellStyle name="40% - Accent6 8 2 2 4 10" xfId="56095"/>
    <cellStyle name="40% - Accent6 8 2 2 4 2" xfId="4285"/>
    <cellStyle name="40% - Accent6 8 2 2 4 2 2" xfId="14398"/>
    <cellStyle name="40% - Accent6 8 2 2 4 2 2 2" xfId="36010"/>
    <cellStyle name="40% - Accent6 8 2 2 4 2 2 3" xfId="56097"/>
    <cellStyle name="40% - Accent6 8 2 2 4 2 3" xfId="8834"/>
    <cellStyle name="40% - Accent6 8 2 2 4 2 4" xfId="30476"/>
    <cellStyle name="40% - Accent6 8 2 2 4 2 5" xfId="56096"/>
    <cellStyle name="40% - Accent6 8 2 2 4 3" xfId="16845"/>
    <cellStyle name="40% - Accent6 8 2 2 4 3 2" xfId="38438"/>
    <cellStyle name="40% - Accent6 8 2 2 4 3 2 2" xfId="56099"/>
    <cellStyle name="40% - Accent6 8 2 2 4 3 3" xfId="56098"/>
    <cellStyle name="40% - Accent6 8 2 2 4 4" xfId="19642"/>
    <cellStyle name="40% - Accent6 8 2 2 4 4 2" xfId="41221"/>
    <cellStyle name="40% - Accent6 8 2 2 4 4 3" xfId="56100"/>
    <cellStyle name="40% - Accent6 8 2 2 4 5" xfId="22427"/>
    <cellStyle name="40% - Accent6 8 2 2 4 5 2" xfId="44004"/>
    <cellStyle name="40% - Accent6 8 2 2 4 6" xfId="25280"/>
    <cellStyle name="40% - Accent6 8 2 2 4 6 2" xfId="46855"/>
    <cellStyle name="40% - Accent6 8 2 2 4 7" xfId="11627"/>
    <cellStyle name="40% - Accent6 8 2 2 4 7 2" xfId="33250"/>
    <cellStyle name="40% - Accent6 8 2 2 4 8" xfId="6364"/>
    <cellStyle name="40% - Accent6 8 2 2 4 9" xfId="28061"/>
    <cellStyle name="40% - Accent6 8 2 2 5" xfId="3744"/>
    <cellStyle name="40% - Accent6 8 2 2 5 10" xfId="56101"/>
    <cellStyle name="40% - Accent6 8 2 2 5 2" xfId="9740"/>
    <cellStyle name="40% - Accent6 8 2 2 5 2 2" xfId="15302"/>
    <cellStyle name="40% - Accent6 8 2 2 5 2 2 2" xfId="36914"/>
    <cellStyle name="40% - Accent6 8 2 2 5 2 3" xfId="31380"/>
    <cellStyle name="40% - Accent6 8 2 2 5 2 4" xfId="56102"/>
    <cellStyle name="40% - Accent6 8 2 2 5 3" xfId="17749"/>
    <cellStyle name="40% - Accent6 8 2 2 5 3 2" xfId="39342"/>
    <cellStyle name="40% - Accent6 8 2 2 5 4" xfId="20546"/>
    <cellStyle name="40% - Accent6 8 2 2 5 4 2" xfId="42125"/>
    <cellStyle name="40% - Accent6 8 2 2 5 5" xfId="23331"/>
    <cellStyle name="40% - Accent6 8 2 2 5 5 2" xfId="44908"/>
    <cellStyle name="40% - Accent6 8 2 2 5 6" xfId="26184"/>
    <cellStyle name="40% - Accent6 8 2 2 5 6 2" xfId="47759"/>
    <cellStyle name="40% - Accent6 8 2 2 5 7" xfId="12531"/>
    <cellStyle name="40% - Accent6 8 2 2 5 7 2" xfId="34154"/>
    <cellStyle name="40% - Accent6 8 2 2 5 8" xfId="7322"/>
    <cellStyle name="40% - Accent6 8 2 2 5 9" xfId="28965"/>
    <cellStyle name="40% - Accent6 8 2 2 6" xfId="7799"/>
    <cellStyle name="40% - Accent6 8 2 2 6 2" xfId="18094"/>
    <cellStyle name="40% - Accent6 8 2 2 6 2 2" xfId="39687"/>
    <cellStyle name="40% - Accent6 8 2 2 6 2 3" xfId="56104"/>
    <cellStyle name="40% - Accent6 8 2 2 6 3" xfId="20891"/>
    <cellStyle name="40% - Accent6 8 2 2 6 3 2" xfId="42470"/>
    <cellStyle name="40% - Accent6 8 2 2 6 4" xfId="23676"/>
    <cellStyle name="40% - Accent6 8 2 2 6 4 2" xfId="45253"/>
    <cellStyle name="40% - Accent6 8 2 2 6 5" xfId="26529"/>
    <cellStyle name="40% - Accent6 8 2 2 6 5 2" xfId="48104"/>
    <cellStyle name="40% - Accent6 8 2 2 6 6" xfId="12886"/>
    <cellStyle name="40% - Accent6 8 2 2 6 6 2" xfId="34499"/>
    <cellStyle name="40% - Accent6 8 2 2 6 7" xfId="29441"/>
    <cellStyle name="40% - Accent6 8 2 2 6 8" xfId="56103"/>
    <cellStyle name="40% - Accent6 8 2 2 7" xfId="10459"/>
    <cellStyle name="40% - Accent6 8 2 2 7 2" xfId="32084"/>
    <cellStyle name="40% - Accent6 8 2 2 7 3" xfId="56105"/>
    <cellStyle name="40% - Accent6 8 2 2 8" xfId="13363"/>
    <cellStyle name="40% - Accent6 8 2 2 8 2" xfId="34975"/>
    <cellStyle name="40% - Accent6 8 2 2 9" xfId="15678"/>
    <cellStyle name="40% - Accent6 8 2 2 9 2" xfId="37272"/>
    <cellStyle name="40% - Accent6 8 2 3" xfId="635"/>
    <cellStyle name="40% - Accent6 8 2 3 10" xfId="18568"/>
    <cellStyle name="40% - Accent6 8 2 3 10 2" xfId="40147"/>
    <cellStyle name="40% - Accent6 8 2 3 11" xfId="21351"/>
    <cellStyle name="40% - Accent6 8 2 3 11 2" xfId="42930"/>
    <cellStyle name="40% - Accent6 8 2 3 12" xfId="24206"/>
    <cellStyle name="40% - Accent6 8 2 3 12 2" xfId="45781"/>
    <cellStyle name="40% - Accent6 8 2 3 13" xfId="10179"/>
    <cellStyle name="40% - Accent6 8 2 3 13 2" xfId="31819"/>
    <cellStyle name="40% - Accent6 8 2 3 14" xfId="5325"/>
    <cellStyle name="40% - Accent6 8 2 3 15" xfId="27025"/>
    <cellStyle name="40% - Accent6 8 2 3 16" xfId="56106"/>
    <cellStyle name="40% - Accent6 8 2 3 2" xfId="2958"/>
    <cellStyle name="40% - Accent6 8 2 3 2 10" xfId="27332"/>
    <cellStyle name="40% - Accent6 8 2 3 2 11" xfId="56107"/>
    <cellStyle name="40% - Accent6 8 2 3 2 2" xfId="4591"/>
    <cellStyle name="40% - Accent6 8 2 3 2 2 10" xfId="56108"/>
    <cellStyle name="40% - Accent6 8 2 3 2 2 2" xfId="9140"/>
    <cellStyle name="40% - Accent6 8 2 3 2 2 2 2" xfId="14704"/>
    <cellStyle name="40% - Accent6 8 2 3 2 2 2 2 2" xfId="36316"/>
    <cellStyle name="40% - Accent6 8 2 3 2 2 2 2 3" xfId="56110"/>
    <cellStyle name="40% - Accent6 8 2 3 2 2 2 3" xfId="30782"/>
    <cellStyle name="40% - Accent6 8 2 3 2 2 2 4" xfId="56109"/>
    <cellStyle name="40% - Accent6 8 2 3 2 2 3" xfId="17151"/>
    <cellStyle name="40% - Accent6 8 2 3 2 2 3 2" xfId="38744"/>
    <cellStyle name="40% - Accent6 8 2 3 2 2 3 2 2" xfId="56112"/>
    <cellStyle name="40% - Accent6 8 2 3 2 2 3 3" xfId="56111"/>
    <cellStyle name="40% - Accent6 8 2 3 2 2 4" xfId="19948"/>
    <cellStyle name="40% - Accent6 8 2 3 2 2 4 2" xfId="41527"/>
    <cellStyle name="40% - Accent6 8 2 3 2 2 4 3" xfId="56113"/>
    <cellStyle name="40% - Accent6 8 2 3 2 2 5" xfId="22733"/>
    <cellStyle name="40% - Accent6 8 2 3 2 2 5 2" xfId="44310"/>
    <cellStyle name="40% - Accent6 8 2 3 2 2 6" xfId="25586"/>
    <cellStyle name="40% - Accent6 8 2 3 2 2 6 2" xfId="47161"/>
    <cellStyle name="40% - Accent6 8 2 3 2 2 7" xfId="11933"/>
    <cellStyle name="40% - Accent6 8 2 3 2 2 7 2" xfId="33556"/>
    <cellStyle name="40% - Accent6 8 2 3 2 2 8" xfId="6719"/>
    <cellStyle name="40% - Accent6 8 2 3 2 2 9" xfId="28367"/>
    <cellStyle name="40% - Accent6 8 2 3 2 3" xfId="8105"/>
    <cellStyle name="40% - Accent6 8 2 3 2 3 2" xfId="13669"/>
    <cellStyle name="40% - Accent6 8 2 3 2 3 2 2" xfId="35281"/>
    <cellStyle name="40% - Accent6 8 2 3 2 3 2 3" xfId="56115"/>
    <cellStyle name="40% - Accent6 8 2 3 2 3 3" xfId="29747"/>
    <cellStyle name="40% - Accent6 8 2 3 2 3 4" xfId="56114"/>
    <cellStyle name="40% - Accent6 8 2 3 2 4" xfId="16116"/>
    <cellStyle name="40% - Accent6 8 2 3 2 4 2" xfId="37709"/>
    <cellStyle name="40% - Accent6 8 2 3 2 4 2 2" xfId="56117"/>
    <cellStyle name="40% - Accent6 8 2 3 2 4 3" xfId="56116"/>
    <cellStyle name="40% - Accent6 8 2 3 2 5" xfId="18913"/>
    <cellStyle name="40% - Accent6 8 2 3 2 5 2" xfId="40492"/>
    <cellStyle name="40% - Accent6 8 2 3 2 5 3" xfId="56118"/>
    <cellStyle name="40% - Accent6 8 2 3 2 6" xfId="21696"/>
    <cellStyle name="40% - Accent6 8 2 3 2 6 2" xfId="43275"/>
    <cellStyle name="40% - Accent6 8 2 3 2 7" xfId="24551"/>
    <cellStyle name="40% - Accent6 8 2 3 2 7 2" xfId="46126"/>
    <cellStyle name="40% - Accent6 8 2 3 2 8" xfId="10898"/>
    <cellStyle name="40% - Accent6 8 2 3 2 8 2" xfId="32521"/>
    <cellStyle name="40% - Accent6 8 2 3 2 9" xfId="5635"/>
    <cellStyle name="40% - Accent6 8 2 3 3" xfId="3336"/>
    <cellStyle name="40% - Accent6 8 2 3 3 10" xfId="27677"/>
    <cellStyle name="40% - Accent6 8 2 3 3 11" xfId="56119"/>
    <cellStyle name="40% - Accent6 8 2 3 3 2" xfId="4936"/>
    <cellStyle name="40% - Accent6 8 2 3 3 2 10" xfId="56120"/>
    <cellStyle name="40% - Accent6 8 2 3 3 2 2" xfId="9485"/>
    <cellStyle name="40% - Accent6 8 2 3 3 2 2 2" xfId="15049"/>
    <cellStyle name="40% - Accent6 8 2 3 3 2 2 2 2" xfId="36661"/>
    <cellStyle name="40% - Accent6 8 2 3 3 2 2 3" xfId="31127"/>
    <cellStyle name="40% - Accent6 8 2 3 3 2 2 4" xfId="56121"/>
    <cellStyle name="40% - Accent6 8 2 3 3 2 3" xfId="17496"/>
    <cellStyle name="40% - Accent6 8 2 3 3 2 3 2" xfId="39089"/>
    <cellStyle name="40% - Accent6 8 2 3 3 2 4" xfId="20293"/>
    <cellStyle name="40% - Accent6 8 2 3 3 2 4 2" xfId="41872"/>
    <cellStyle name="40% - Accent6 8 2 3 3 2 5" xfId="23078"/>
    <cellStyle name="40% - Accent6 8 2 3 3 2 5 2" xfId="44655"/>
    <cellStyle name="40% - Accent6 8 2 3 3 2 6" xfId="25931"/>
    <cellStyle name="40% - Accent6 8 2 3 3 2 6 2" xfId="47506"/>
    <cellStyle name="40% - Accent6 8 2 3 3 2 7" xfId="12278"/>
    <cellStyle name="40% - Accent6 8 2 3 3 2 7 2" xfId="33901"/>
    <cellStyle name="40% - Accent6 8 2 3 3 2 8" xfId="7066"/>
    <cellStyle name="40% - Accent6 8 2 3 3 2 9" xfId="28712"/>
    <cellStyle name="40% - Accent6 8 2 3 3 3" xfId="8450"/>
    <cellStyle name="40% - Accent6 8 2 3 3 3 2" xfId="14014"/>
    <cellStyle name="40% - Accent6 8 2 3 3 3 2 2" xfId="35626"/>
    <cellStyle name="40% - Accent6 8 2 3 3 3 2 3" xfId="56123"/>
    <cellStyle name="40% - Accent6 8 2 3 3 3 3" xfId="30092"/>
    <cellStyle name="40% - Accent6 8 2 3 3 3 4" xfId="56122"/>
    <cellStyle name="40% - Accent6 8 2 3 3 4" xfId="16461"/>
    <cellStyle name="40% - Accent6 8 2 3 3 4 2" xfId="38054"/>
    <cellStyle name="40% - Accent6 8 2 3 3 4 3" xfId="56124"/>
    <cellStyle name="40% - Accent6 8 2 3 3 5" xfId="19258"/>
    <cellStyle name="40% - Accent6 8 2 3 3 5 2" xfId="40837"/>
    <cellStyle name="40% - Accent6 8 2 3 3 6" xfId="22043"/>
    <cellStyle name="40% - Accent6 8 2 3 3 6 2" xfId="43620"/>
    <cellStyle name="40% - Accent6 8 2 3 3 7" xfId="24896"/>
    <cellStyle name="40% - Accent6 8 2 3 3 7 2" xfId="46471"/>
    <cellStyle name="40% - Accent6 8 2 3 3 8" xfId="11243"/>
    <cellStyle name="40% - Accent6 8 2 3 3 8 2" xfId="32866"/>
    <cellStyle name="40% - Accent6 8 2 3 3 9" xfId="5980"/>
    <cellStyle name="40% - Accent6 8 2 3 4" xfId="2553"/>
    <cellStyle name="40% - Accent6 8 2 3 4 10" xfId="56125"/>
    <cellStyle name="40% - Accent6 8 2 3 4 2" xfId="4286"/>
    <cellStyle name="40% - Accent6 8 2 3 4 2 2" xfId="14399"/>
    <cellStyle name="40% - Accent6 8 2 3 4 2 2 2" xfId="36011"/>
    <cellStyle name="40% - Accent6 8 2 3 4 2 3" xfId="8835"/>
    <cellStyle name="40% - Accent6 8 2 3 4 2 4" xfId="30477"/>
    <cellStyle name="40% - Accent6 8 2 3 4 2 5" xfId="56126"/>
    <cellStyle name="40% - Accent6 8 2 3 4 3" xfId="16846"/>
    <cellStyle name="40% - Accent6 8 2 3 4 3 2" xfId="38439"/>
    <cellStyle name="40% - Accent6 8 2 3 4 4" xfId="19643"/>
    <cellStyle name="40% - Accent6 8 2 3 4 4 2" xfId="41222"/>
    <cellStyle name="40% - Accent6 8 2 3 4 5" xfId="22428"/>
    <cellStyle name="40% - Accent6 8 2 3 4 5 2" xfId="44005"/>
    <cellStyle name="40% - Accent6 8 2 3 4 6" xfId="25281"/>
    <cellStyle name="40% - Accent6 8 2 3 4 6 2" xfId="46856"/>
    <cellStyle name="40% - Accent6 8 2 3 4 7" xfId="11628"/>
    <cellStyle name="40% - Accent6 8 2 3 4 7 2" xfId="33251"/>
    <cellStyle name="40% - Accent6 8 2 3 4 8" xfId="6365"/>
    <cellStyle name="40% - Accent6 8 2 3 4 9" xfId="28062"/>
    <cellStyle name="40% - Accent6 8 2 3 5" xfId="3745"/>
    <cellStyle name="40% - Accent6 8 2 3 5 10" xfId="56127"/>
    <cellStyle name="40% - Accent6 8 2 3 5 2" xfId="9832"/>
    <cellStyle name="40% - Accent6 8 2 3 5 2 2" xfId="15394"/>
    <cellStyle name="40% - Accent6 8 2 3 5 2 2 2" xfId="37006"/>
    <cellStyle name="40% - Accent6 8 2 3 5 2 3" xfId="31472"/>
    <cellStyle name="40% - Accent6 8 2 3 5 2 4" xfId="56128"/>
    <cellStyle name="40% - Accent6 8 2 3 5 3" xfId="17841"/>
    <cellStyle name="40% - Accent6 8 2 3 5 3 2" xfId="39434"/>
    <cellStyle name="40% - Accent6 8 2 3 5 4" xfId="20638"/>
    <cellStyle name="40% - Accent6 8 2 3 5 4 2" xfId="42217"/>
    <cellStyle name="40% - Accent6 8 2 3 5 5" xfId="23423"/>
    <cellStyle name="40% - Accent6 8 2 3 5 5 2" xfId="45000"/>
    <cellStyle name="40% - Accent6 8 2 3 5 6" xfId="26276"/>
    <cellStyle name="40% - Accent6 8 2 3 5 6 2" xfId="47851"/>
    <cellStyle name="40% - Accent6 8 2 3 5 7" xfId="12623"/>
    <cellStyle name="40% - Accent6 8 2 3 5 7 2" xfId="34246"/>
    <cellStyle name="40% - Accent6 8 2 3 5 8" xfId="7414"/>
    <cellStyle name="40% - Accent6 8 2 3 5 9" xfId="29057"/>
    <cellStyle name="40% - Accent6 8 2 3 6" xfId="7800"/>
    <cellStyle name="40% - Accent6 8 2 3 6 2" xfId="18186"/>
    <cellStyle name="40% - Accent6 8 2 3 6 2 2" xfId="39779"/>
    <cellStyle name="40% - Accent6 8 2 3 6 3" xfId="20983"/>
    <cellStyle name="40% - Accent6 8 2 3 6 3 2" xfId="42562"/>
    <cellStyle name="40% - Accent6 8 2 3 6 4" xfId="23768"/>
    <cellStyle name="40% - Accent6 8 2 3 6 4 2" xfId="45345"/>
    <cellStyle name="40% - Accent6 8 2 3 6 5" xfId="26621"/>
    <cellStyle name="40% - Accent6 8 2 3 6 5 2" xfId="48196"/>
    <cellStyle name="40% - Accent6 8 2 3 6 6" xfId="12978"/>
    <cellStyle name="40% - Accent6 8 2 3 6 6 2" xfId="34591"/>
    <cellStyle name="40% - Accent6 8 2 3 6 7" xfId="29442"/>
    <cellStyle name="40% - Accent6 8 2 3 6 8" xfId="56129"/>
    <cellStyle name="40% - Accent6 8 2 3 7" xfId="10551"/>
    <cellStyle name="40% - Accent6 8 2 3 7 2" xfId="32176"/>
    <cellStyle name="40% - Accent6 8 2 3 8" xfId="13364"/>
    <cellStyle name="40% - Accent6 8 2 3 8 2" xfId="34976"/>
    <cellStyle name="40% - Accent6 8 2 3 9" xfId="15770"/>
    <cellStyle name="40% - Accent6 8 2 3 9 2" xfId="37364"/>
    <cellStyle name="40% - Accent6 8 2 4" xfId="2728"/>
    <cellStyle name="40% - Accent6 8 2 4 10" xfId="27102"/>
    <cellStyle name="40% - Accent6 8 2 4 11" xfId="56130"/>
    <cellStyle name="40% - Accent6 8 2 4 2" xfId="4361"/>
    <cellStyle name="40% - Accent6 8 2 4 2 10" xfId="56131"/>
    <cellStyle name="40% - Accent6 8 2 4 2 2" xfId="8910"/>
    <cellStyle name="40% - Accent6 8 2 4 2 2 2" xfId="14474"/>
    <cellStyle name="40% - Accent6 8 2 4 2 2 2 2" xfId="36086"/>
    <cellStyle name="40% - Accent6 8 2 4 2 2 2 3" xfId="56133"/>
    <cellStyle name="40% - Accent6 8 2 4 2 2 3" xfId="30552"/>
    <cellStyle name="40% - Accent6 8 2 4 2 2 4" xfId="56132"/>
    <cellStyle name="40% - Accent6 8 2 4 2 3" xfId="16921"/>
    <cellStyle name="40% - Accent6 8 2 4 2 3 2" xfId="38514"/>
    <cellStyle name="40% - Accent6 8 2 4 2 3 2 2" xfId="56135"/>
    <cellStyle name="40% - Accent6 8 2 4 2 3 3" xfId="56134"/>
    <cellStyle name="40% - Accent6 8 2 4 2 4" xfId="19718"/>
    <cellStyle name="40% - Accent6 8 2 4 2 4 2" xfId="41297"/>
    <cellStyle name="40% - Accent6 8 2 4 2 4 3" xfId="56136"/>
    <cellStyle name="40% - Accent6 8 2 4 2 5" xfId="22503"/>
    <cellStyle name="40% - Accent6 8 2 4 2 5 2" xfId="44080"/>
    <cellStyle name="40% - Accent6 8 2 4 2 6" xfId="25356"/>
    <cellStyle name="40% - Accent6 8 2 4 2 6 2" xfId="46931"/>
    <cellStyle name="40% - Accent6 8 2 4 2 7" xfId="11703"/>
    <cellStyle name="40% - Accent6 8 2 4 2 7 2" xfId="33326"/>
    <cellStyle name="40% - Accent6 8 2 4 2 8" xfId="6489"/>
    <cellStyle name="40% - Accent6 8 2 4 2 9" xfId="28137"/>
    <cellStyle name="40% - Accent6 8 2 4 3" xfId="7875"/>
    <cellStyle name="40% - Accent6 8 2 4 3 2" xfId="13439"/>
    <cellStyle name="40% - Accent6 8 2 4 3 2 2" xfId="35051"/>
    <cellStyle name="40% - Accent6 8 2 4 3 2 3" xfId="56138"/>
    <cellStyle name="40% - Accent6 8 2 4 3 3" xfId="29517"/>
    <cellStyle name="40% - Accent6 8 2 4 3 4" xfId="56137"/>
    <cellStyle name="40% - Accent6 8 2 4 4" xfId="15886"/>
    <cellStyle name="40% - Accent6 8 2 4 4 2" xfId="37479"/>
    <cellStyle name="40% - Accent6 8 2 4 4 2 2" xfId="56140"/>
    <cellStyle name="40% - Accent6 8 2 4 4 3" xfId="56139"/>
    <cellStyle name="40% - Accent6 8 2 4 5" xfId="18683"/>
    <cellStyle name="40% - Accent6 8 2 4 5 2" xfId="40262"/>
    <cellStyle name="40% - Accent6 8 2 4 5 3" xfId="56141"/>
    <cellStyle name="40% - Accent6 8 2 4 6" xfId="21466"/>
    <cellStyle name="40% - Accent6 8 2 4 6 2" xfId="43045"/>
    <cellStyle name="40% - Accent6 8 2 4 7" xfId="24321"/>
    <cellStyle name="40% - Accent6 8 2 4 7 2" xfId="45896"/>
    <cellStyle name="40% - Accent6 8 2 4 8" xfId="10668"/>
    <cellStyle name="40% - Accent6 8 2 4 8 2" xfId="32291"/>
    <cellStyle name="40% - Accent6 8 2 4 9" xfId="5405"/>
    <cellStyle name="40% - Accent6 8 2 5" xfId="3086"/>
    <cellStyle name="40% - Accent6 8 2 5 10" xfId="27447"/>
    <cellStyle name="40% - Accent6 8 2 5 11" xfId="56142"/>
    <cellStyle name="40% - Accent6 8 2 5 2" xfId="4706"/>
    <cellStyle name="40% - Accent6 8 2 5 2 10" xfId="56143"/>
    <cellStyle name="40% - Accent6 8 2 5 2 2" xfId="9255"/>
    <cellStyle name="40% - Accent6 8 2 5 2 2 2" xfId="14819"/>
    <cellStyle name="40% - Accent6 8 2 5 2 2 2 2" xfId="36431"/>
    <cellStyle name="40% - Accent6 8 2 5 2 2 3" xfId="30897"/>
    <cellStyle name="40% - Accent6 8 2 5 2 2 4" xfId="56144"/>
    <cellStyle name="40% - Accent6 8 2 5 2 3" xfId="17266"/>
    <cellStyle name="40% - Accent6 8 2 5 2 3 2" xfId="38859"/>
    <cellStyle name="40% - Accent6 8 2 5 2 4" xfId="20063"/>
    <cellStyle name="40% - Accent6 8 2 5 2 4 2" xfId="41642"/>
    <cellStyle name="40% - Accent6 8 2 5 2 5" xfId="22848"/>
    <cellStyle name="40% - Accent6 8 2 5 2 5 2" xfId="44425"/>
    <cellStyle name="40% - Accent6 8 2 5 2 6" xfId="25701"/>
    <cellStyle name="40% - Accent6 8 2 5 2 6 2" xfId="47276"/>
    <cellStyle name="40% - Accent6 8 2 5 2 7" xfId="12048"/>
    <cellStyle name="40% - Accent6 8 2 5 2 7 2" xfId="33671"/>
    <cellStyle name="40% - Accent6 8 2 5 2 8" xfId="6836"/>
    <cellStyle name="40% - Accent6 8 2 5 2 9" xfId="28482"/>
    <cellStyle name="40% - Accent6 8 2 5 3" xfId="8220"/>
    <cellStyle name="40% - Accent6 8 2 5 3 2" xfId="13784"/>
    <cellStyle name="40% - Accent6 8 2 5 3 2 2" xfId="35396"/>
    <cellStyle name="40% - Accent6 8 2 5 3 2 3" xfId="56146"/>
    <cellStyle name="40% - Accent6 8 2 5 3 3" xfId="29862"/>
    <cellStyle name="40% - Accent6 8 2 5 3 4" xfId="56145"/>
    <cellStyle name="40% - Accent6 8 2 5 4" xfId="16231"/>
    <cellStyle name="40% - Accent6 8 2 5 4 2" xfId="37824"/>
    <cellStyle name="40% - Accent6 8 2 5 4 3" xfId="56147"/>
    <cellStyle name="40% - Accent6 8 2 5 5" xfId="19028"/>
    <cellStyle name="40% - Accent6 8 2 5 5 2" xfId="40607"/>
    <cellStyle name="40% - Accent6 8 2 5 6" xfId="21813"/>
    <cellStyle name="40% - Accent6 8 2 5 6 2" xfId="43390"/>
    <cellStyle name="40% - Accent6 8 2 5 7" xfId="24666"/>
    <cellStyle name="40% - Accent6 8 2 5 7 2" xfId="46241"/>
    <cellStyle name="40% - Accent6 8 2 5 8" xfId="11013"/>
    <cellStyle name="40% - Accent6 8 2 5 8 2" xfId="32636"/>
    <cellStyle name="40% - Accent6 8 2 5 9" xfId="5750"/>
    <cellStyle name="40% - Accent6 8 2 6" xfId="2551"/>
    <cellStyle name="40% - Accent6 8 2 6 10" xfId="56148"/>
    <cellStyle name="40% - Accent6 8 2 6 2" xfId="4284"/>
    <cellStyle name="40% - Accent6 8 2 6 2 2" xfId="14397"/>
    <cellStyle name="40% - Accent6 8 2 6 2 2 2" xfId="36009"/>
    <cellStyle name="40% - Accent6 8 2 6 2 3" xfId="8833"/>
    <cellStyle name="40% - Accent6 8 2 6 2 4" xfId="30475"/>
    <cellStyle name="40% - Accent6 8 2 6 2 5" xfId="56149"/>
    <cellStyle name="40% - Accent6 8 2 6 3" xfId="16844"/>
    <cellStyle name="40% - Accent6 8 2 6 3 2" xfId="38437"/>
    <cellStyle name="40% - Accent6 8 2 6 4" xfId="19641"/>
    <cellStyle name="40% - Accent6 8 2 6 4 2" xfId="41220"/>
    <cellStyle name="40% - Accent6 8 2 6 5" xfId="22426"/>
    <cellStyle name="40% - Accent6 8 2 6 5 2" xfId="44003"/>
    <cellStyle name="40% - Accent6 8 2 6 6" xfId="25279"/>
    <cellStyle name="40% - Accent6 8 2 6 6 2" xfId="46854"/>
    <cellStyle name="40% - Accent6 8 2 6 7" xfId="11626"/>
    <cellStyle name="40% - Accent6 8 2 6 7 2" xfId="33249"/>
    <cellStyle name="40% - Accent6 8 2 6 8" xfId="6363"/>
    <cellStyle name="40% - Accent6 8 2 6 9" xfId="28060"/>
    <cellStyle name="40% - Accent6 8 2 7" xfId="3743"/>
    <cellStyle name="40% - Accent6 8 2 7 10" xfId="56150"/>
    <cellStyle name="40% - Accent6 8 2 7 2" xfId="9602"/>
    <cellStyle name="40% - Accent6 8 2 7 2 2" xfId="15164"/>
    <cellStyle name="40% - Accent6 8 2 7 2 2 2" xfId="36776"/>
    <cellStyle name="40% - Accent6 8 2 7 2 3" xfId="31242"/>
    <cellStyle name="40% - Accent6 8 2 7 2 4" xfId="56151"/>
    <cellStyle name="40% - Accent6 8 2 7 3" xfId="17611"/>
    <cellStyle name="40% - Accent6 8 2 7 3 2" xfId="39204"/>
    <cellStyle name="40% - Accent6 8 2 7 4" xfId="20408"/>
    <cellStyle name="40% - Accent6 8 2 7 4 2" xfId="41987"/>
    <cellStyle name="40% - Accent6 8 2 7 5" xfId="23193"/>
    <cellStyle name="40% - Accent6 8 2 7 5 2" xfId="44770"/>
    <cellStyle name="40% - Accent6 8 2 7 6" xfId="26046"/>
    <cellStyle name="40% - Accent6 8 2 7 6 2" xfId="47621"/>
    <cellStyle name="40% - Accent6 8 2 7 7" xfId="12393"/>
    <cellStyle name="40% - Accent6 8 2 7 7 2" xfId="34016"/>
    <cellStyle name="40% - Accent6 8 2 7 8" xfId="7184"/>
    <cellStyle name="40% - Accent6 8 2 7 9" xfId="28827"/>
    <cellStyle name="40% - Accent6 8 2 8" xfId="7798"/>
    <cellStyle name="40% - Accent6 8 2 8 2" xfId="17956"/>
    <cellStyle name="40% - Accent6 8 2 8 2 2" xfId="39549"/>
    <cellStyle name="40% - Accent6 8 2 8 3" xfId="20753"/>
    <cellStyle name="40% - Accent6 8 2 8 3 2" xfId="42332"/>
    <cellStyle name="40% - Accent6 8 2 8 4" xfId="23538"/>
    <cellStyle name="40% - Accent6 8 2 8 4 2" xfId="45115"/>
    <cellStyle name="40% - Accent6 8 2 8 5" xfId="26391"/>
    <cellStyle name="40% - Accent6 8 2 8 5 2" xfId="47966"/>
    <cellStyle name="40% - Accent6 8 2 8 6" xfId="12748"/>
    <cellStyle name="40% - Accent6 8 2 8 6 2" xfId="34361"/>
    <cellStyle name="40% - Accent6 8 2 8 7" xfId="29440"/>
    <cellStyle name="40% - Accent6 8 2 8 8" xfId="56152"/>
    <cellStyle name="40% - Accent6 8 2 9" xfId="10321"/>
    <cellStyle name="40% - Accent6 8 2 9 2" xfId="31946"/>
    <cellStyle name="40% - Accent6 8 3" xfId="636"/>
    <cellStyle name="40% - Accent6 8 3 10" xfId="13365"/>
    <cellStyle name="40% - Accent6 8 3 10 2" xfId="34977"/>
    <cellStyle name="40% - Accent6 8 3 11" xfId="15566"/>
    <cellStyle name="40% - Accent6 8 3 11 2" xfId="37160"/>
    <cellStyle name="40% - Accent6 8 3 12" xfId="18364"/>
    <cellStyle name="40% - Accent6 8 3 12 2" xfId="39943"/>
    <cellStyle name="40% - Accent6 8 3 13" xfId="21147"/>
    <cellStyle name="40% - Accent6 8 3 13 2" xfId="42726"/>
    <cellStyle name="40% - Accent6 8 3 14" xfId="24002"/>
    <cellStyle name="40% - Accent6 8 3 14 2" xfId="45577"/>
    <cellStyle name="40% - Accent6 8 3 15" xfId="9975"/>
    <cellStyle name="40% - Accent6 8 3 15 2" xfId="31615"/>
    <cellStyle name="40% - Accent6 8 3 16" xfId="5326"/>
    <cellStyle name="40% - Accent6 8 3 17" xfId="27026"/>
    <cellStyle name="40% - Accent6 8 3 18" xfId="56153"/>
    <cellStyle name="40% - Accent6 8 3 2" xfId="637"/>
    <cellStyle name="40% - Accent6 8 3 2 10" xfId="18502"/>
    <cellStyle name="40% - Accent6 8 3 2 10 2" xfId="40081"/>
    <cellStyle name="40% - Accent6 8 3 2 11" xfId="21285"/>
    <cellStyle name="40% - Accent6 8 3 2 11 2" xfId="42864"/>
    <cellStyle name="40% - Accent6 8 3 2 12" xfId="24140"/>
    <cellStyle name="40% - Accent6 8 3 2 12 2" xfId="45715"/>
    <cellStyle name="40% - Accent6 8 3 2 13" xfId="10113"/>
    <cellStyle name="40% - Accent6 8 3 2 13 2" xfId="31753"/>
    <cellStyle name="40% - Accent6 8 3 2 14" xfId="5327"/>
    <cellStyle name="40% - Accent6 8 3 2 15" xfId="27027"/>
    <cellStyle name="40% - Accent6 8 3 2 16" xfId="56154"/>
    <cellStyle name="40% - Accent6 8 3 2 2" xfId="2892"/>
    <cellStyle name="40% - Accent6 8 3 2 2 10" xfId="27266"/>
    <cellStyle name="40% - Accent6 8 3 2 2 11" xfId="56155"/>
    <cellStyle name="40% - Accent6 8 3 2 2 2" xfId="4525"/>
    <cellStyle name="40% - Accent6 8 3 2 2 2 10" xfId="56156"/>
    <cellStyle name="40% - Accent6 8 3 2 2 2 2" xfId="9074"/>
    <cellStyle name="40% - Accent6 8 3 2 2 2 2 2" xfId="14638"/>
    <cellStyle name="40% - Accent6 8 3 2 2 2 2 2 2" xfId="36250"/>
    <cellStyle name="40% - Accent6 8 3 2 2 2 2 2 3" xfId="56158"/>
    <cellStyle name="40% - Accent6 8 3 2 2 2 2 3" xfId="30716"/>
    <cellStyle name="40% - Accent6 8 3 2 2 2 2 4" xfId="56157"/>
    <cellStyle name="40% - Accent6 8 3 2 2 2 3" xfId="17085"/>
    <cellStyle name="40% - Accent6 8 3 2 2 2 3 2" xfId="38678"/>
    <cellStyle name="40% - Accent6 8 3 2 2 2 3 2 2" xfId="56160"/>
    <cellStyle name="40% - Accent6 8 3 2 2 2 3 3" xfId="56159"/>
    <cellStyle name="40% - Accent6 8 3 2 2 2 4" xfId="19882"/>
    <cellStyle name="40% - Accent6 8 3 2 2 2 4 2" xfId="41461"/>
    <cellStyle name="40% - Accent6 8 3 2 2 2 4 3" xfId="56161"/>
    <cellStyle name="40% - Accent6 8 3 2 2 2 5" xfId="22667"/>
    <cellStyle name="40% - Accent6 8 3 2 2 2 5 2" xfId="44244"/>
    <cellStyle name="40% - Accent6 8 3 2 2 2 6" xfId="25520"/>
    <cellStyle name="40% - Accent6 8 3 2 2 2 6 2" xfId="47095"/>
    <cellStyle name="40% - Accent6 8 3 2 2 2 7" xfId="11867"/>
    <cellStyle name="40% - Accent6 8 3 2 2 2 7 2" xfId="33490"/>
    <cellStyle name="40% - Accent6 8 3 2 2 2 8" xfId="6653"/>
    <cellStyle name="40% - Accent6 8 3 2 2 2 9" xfId="28301"/>
    <cellStyle name="40% - Accent6 8 3 2 2 3" xfId="8039"/>
    <cellStyle name="40% - Accent6 8 3 2 2 3 2" xfId="13603"/>
    <cellStyle name="40% - Accent6 8 3 2 2 3 2 2" xfId="35215"/>
    <cellStyle name="40% - Accent6 8 3 2 2 3 2 3" xfId="56163"/>
    <cellStyle name="40% - Accent6 8 3 2 2 3 3" xfId="29681"/>
    <cellStyle name="40% - Accent6 8 3 2 2 3 4" xfId="56162"/>
    <cellStyle name="40% - Accent6 8 3 2 2 4" xfId="16050"/>
    <cellStyle name="40% - Accent6 8 3 2 2 4 2" xfId="37643"/>
    <cellStyle name="40% - Accent6 8 3 2 2 4 2 2" xfId="56165"/>
    <cellStyle name="40% - Accent6 8 3 2 2 4 3" xfId="56164"/>
    <cellStyle name="40% - Accent6 8 3 2 2 5" xfId="18847"/>
    <cellStyle name="40% - Accent6 8 3 2 2 5 2" xfId="40426"/>
    <cellStyle name="40% - Accent6 8 3 2 2 5 3" xfId="56166"/>
    <cellStyle name="40% - Accent6 8 3 2 2 6" xfId="21630"/>
    <cellStyle name="40% - Accent6 8 3 2 2 6 2" xfId="43209"/>
    <cellStyle name="40% - Accent6 8 3 2 2 7" xfId="24485"/>
    <cellStyle name="40% - Accent6 8 3 2 2 7 2" xfId="46060"/>
    <cellStyle name="40% - Accent6 8 3 2 2 8" xfId="10832"/>
    <cellStyle name="40% - Accent6 8 3 2 2 8 2" xfId="32455"/>
    <cellStyle name="40% - Accent6 8 3 2 2 9" xfId="5569"/>
    <cellStyle name="40% - Accent6 8 3 2 3" xfId="3270"/>
    <cellStyle name="40% - Accent6 8 3 2 3 10" xfId="27611"/>
    <cellStyle name="40% - Accent6 8 3 2 3 11" xfId="56167"/>
    <cellStyle name="40% - Accent6 8 3 2 3 2" xfId="4870"/>
    <cellStyle name="40% - Accent6 8 3 2 3 2 10" xfId="56168"/>
    <cellStyle name="40% - Accent6 8 3 2 3 2 2" xfId="9419"/>
    <cellStyle name="40% - Accent6 8 3 2 3 2 2 2" xfId="14983"/>
    <cellStyle name="40% - Accent6 8 3 2 3 2 2 2 2" xfId="36595"/>
    <cellStyle name="40% - Accent6 8 3 2 3 2 2 3" xfId="31061"/>
    <cellStyle name="40% - Accent6 8 3 2 3 2 2 4" xfId="56169"/>
    <cellStyle name="40% - Accent6 8 3 2 3 2 3" xfId="17430"/>
    <cellStyle name="40% - Accent6 8 3 2 3 2 3 2" xfId="39023"/>
    <cellStyle name="40% - Accent6 8 3 2 3 2 4" xfId="20227"/>
    <cellStyle name="40% - Accent6 8 3 2 3 2 4 2" xfId="41806"/>
    <cellStyle name="40% - Accent6 8 3 2 3 2 5" xfId="23012"/>
    <cellStyle name="40% - Accent6 8 3 2 3 2 5 2" xfId="44589"/>
    <cellStyle name="40% - Accent6 8 3 2 3 2 6" xfId="25865"/>
    <cellStyle name="40% - Accent6 8 3 2 3 2 6 2" xfId="47440"/>
    <cellStyle name="40% - Accent6 8 3 2 3 2 7" xfId="12212"/>
    <cellStyle name="40% - Accent6 8 3 2 3 2 7 2" xfId="33835"/>
    <cellStyle name="40% - Accent6 8 3 2 3 2 8" xfId="7000"/>
    <cellStyle name="40% - Accent6 8 3 2 3 2 9" xfId="28646"/>
    <cellStyle name="40% - Accent6 8 3 2 3 3" xfId="8384"/>
    <cellStyle name="40% - Accent6 8 3 2 3 3 2" xfId="13948"/>
    <cellStyle name="40% - Accent6 8 3 2 3 3 2 2" xfId="35560"/>
    <cellStyle name="40% - Accent6 8 3 2 3 3 2 3" xfId="56171"/>
    <cellStyle name="40% - Accent6 8 3 2 3 3 3" xfId="30026"/>
    <cellStyle name="40% - Accent6 8 3 2 3 3 4" xfId="56170"/>
    <cellStyle name="40% - Accent6 8 3 2 3 4" xfId="16395"/>
    <cellStyle name="40% - Accent6 8 3 2 3 4 2" xfId="37988"/>
    <cellStyle name="40% - Accent6 8 3 2 3 4 3" xfId="56172"/>
    <cellStyle name="40% - Accent6 8 3 2 3 5" xfId="19192"/>
    <cellStyle name="40% - Accent6 8 3 2 3 5 2" xfId="40771"/>
    <cellStyle name="40% - Accent6 8 3 2 3 6" xfId="21977"/>
    <cellStyle name="40% - Accent6 8 3 2 3 6 2" xfId="43554"/>
    <cellStyle name="40% - Accent6 8 3 2 3 7" xfId="24830"/>
    <cellStyle name="40% - Accent6 8 3 2 3 7 2" xfId="46405"/>
    <cellStyle name="40% - Accent6 8 3 2 3 8" xfId="11177"/>
    <cellStyle name="40% - Accent6 8 3 2 3 8 2" xfId="32800"/>
    <cellStyle name="40% - Accent6 8 3 2 3 9" xfId="5914"/>
    <cellStyle name="40% - Accent6 8 3 2 4" xfId="2555"/>
    <cellStyle name="40% - Accent6 8 3 2 4 10" xfId="56173"/>
    <cellStyle name="40% - Accent6 8 3 2 4 2" xfId="4288"/>
    <cellStyle name="40% - Accent6 8 3 2 4 2 2" xfId="14401"/>
    <cellStyle name="40% - Accent6 8 3 2 4 2 2 2" xfId="36013"/>
    <cellStyle name="40% - Accent6 8 3 2 4 2 3" xfId="8837"/>
    <cellStyle name="40% - Accent6 8 3 2 4 2 4" xfId="30479"/>
    <cellStyle name="40% - Accent6 8 3 2 4 2 5" xfId="56174"/>
    <cellStyle name="40% - Accent6 8 3 2 4 3" xfId="16848"/>
    <cellStyle name="40% - Accent6 8 3 2 4 3 2" xfId="38441"/>
    <cellStyle name="40% - Accent6 8 3 2 4 4" xfId="19645"/>
    <cellStyle name="40% - Accent6 8 3 2 4 4 2" xfId="41224"/>
    <cellStyle name="40% - Accent6 8 3 2 4 5" xfId="22430"/>
    <cellStyle name="40% - Accent6 8 3 2 4 5 2" xfId="44007"/>
    <cellStyle name="40% - Accent6 8 3 2 4 6" xfId="25283"/>
    <cellStyle name="40% - Accent6 8 3 2 4 6 2" xfId="46858"/>
    <cellStyle name="40% - Accent6 8 3 2 4 7" xfId="11630"/>
    <cellStyle name="40% - Accent6 8 3 2 4 7 2" xfId="33253"/>
    <cellStyle name="40% - Accent6 8 3 2 4 8" xfId="6367"/>
    <cellStyle name="40% - Accent6 8 3 2 4 9" xfId="28064"/>
    <cellStyle name="40% - Accent6 8 3 2 5" xfId="3747"/>
    <cellStyle name="40% - Accent6 8 3 2 5 10" xfId="56175"/>
    <cellStyle name="40% - Accent6 8 3 2 5 2" xfId="9766"/>
    <cellStyle name="40% - Accent6 8 3 2 5 2 2" xfId="15328"/>
    <cellStyle name="40% - Accent6 8 3 2 5 2 2 2" xfId="36940"/>
    <cellStyle name="40% - Accent6 8 3 2 5 2 3" xfId="31406"/>
    <cellStyle name="40% - Accent6 8 3 2 5 2 4" xfId="56176"/>
    <cellStyle name="40% - Accent6 8 3 2 5 3" xfId="17775"/>
    <cellStyle name="40% - Accent6 8 3 2 5 3 2" xfId="39368"/>
    <cellStyle name="40% - Accent6 8 3 2 5 4" xfId="20572"/>
    <cellStyle name="40% - Accent6 8 3 2 5 4 2" xfId="42151"/>
    <cellStyle name="40% - Accent6 8 3 2 5 5" xfId="23357"/>
    <cellStyle name="40% - Accent6 8 3 2 5 5 2" xfId="44934"/>
    <cellStyle name="40% - Accent6 8 3 2 5 6" xfId="26210"/>
    <cellStyle name="40% - Accent6 8 3 2 5 6 2" xfId="47785"/>
    <cellStyle name="40% - Accent6 8 3 2 5 7" xfId="12557"/>
    <cellStyle name="40% - Accent6 8 3 2 5 7 2" xfId="34180"/>
    <cellStyle name="40% - Accent6 8 3 2 5 8" xfId="7348"/>
    <cellStyle name="40% - Accent6 8 3 2 5 9" xfId="28991"/>
    <cellStyle name="40% - Accent6 8 3 2 6" xfId="7802"/>
    <cellStyle name="40% - Accent6 8 3 2 6 2" xfId="18120"/>
    <cellStyle name="40% - Accent6 8 3 2 6 2 2" xfId="39713"/>
    <cellStyle name="40% - Accent6 8 3 2 6 3" xfId="20917"/>
    <cellStyle name="40% - Accent6 8 3 2 6 3 2" xfId="42496"/>
    <cellStyle name="40% - Accent6 8 3 2 6 4" xfId="23702"/>
    <cellStyle name="40% - Accent6 8 3 2 6 4 2" xfId="45279"/>
    <cellStyle name="40% - Accent6 8 3 2 6 5" xfId="26555"/>
    <cellStyle name="40% - Accent6 8 3 2 6 5 2" xfId="48130"/>
    <cellStyle name="40% - Accent6 8 3 2 6 6" xfId="12912"/>
    <cellStyle name="40% - Accent6 8 3 2 6 6 2" xfId="34525"/>
    <cellStyle name="40% - Accent6 8 3 2 6 7" xfId="29444"/>
    <cellStyle name="40% - Accent6 8 3 2 6 8" xfId="56177"/>
    <cellStyle name="40% - Accent6 8 3 2 7" xfId="10485"/>
    <cellStyle name="40% - Accent6 8 3 2 7 2" xfId="32110"/>
    <cellStyle name="40% - Accent6 8 3 2 8" xfId="13366"/>
    <cellStyle name="40% - Accent6 8 3 2 8 2" xfId="34978"/>
    <cellStyle name="40% - Accent6 8 3 2 9" xfId="15704"/>
    <cellStyle name="40% - Accent6 8 3 2 9 2" xfId="37298"/>
    <cellStyle name="40% - Accent6 8 3 3" xfId="638"/>
    <cellStyle name="40% - Accent6 8 3 3 10" xfId="18594"/>
    <cellStyle name="40% - Accent6 8 3 3 10 2" xfId="40173"/>
    <cellStyle name="40% - Accent6 8 3 3 11" xfId="21377"/>
    <cellStyle name="40% - Accent6 8 3 3 11 2" xfId="42956"/>
    <cellStyle name="40% - Accent6 8 3 3 12" xfId="24232"/>
    <cellStyle name="40% - Accent6 8 3 3 12 2" xfId="45807"/>
    <cellStyle name="40% - Accent6 8 3 3 13" xfId="10205"/>
    <cellStyle name="40% - Accent6 8 3 3 13 2" xfId="31845"/>
    <cellStyle name="40% - Accent6 8 3 3 14" xfId="5328"/>
    <cellStyle name="40% - Accent6 8 3 3 15" xfId="27028"/>
    <cellStyle name="40% - Accent6 8 3 3 16" xfId="56178"/>
    <cellStyle name="40% - Accent6 8 3 3 2" xfId="2984"/>
    <cellStyle name="40% - Accent6 8 3 3 2 10" xfId="27358"/>
    <cellStyle name="40% - Accent6 8 3 3 2 11" xfId="56179"/>
    <cellStyle name="40% - Accent6 8 3 3 2 2" xfId="4617"/>
    <cellStyle name="40% - Accent6 8 3 3 2 2 10" xfId="56180"/>
    <cellStyle name="40% - Accent6 8 3 3 2 2 2" xfId="9166"/>
    <cellStyle name="40% - Accent6 8 3 3 2 2 2 2" xfId="14730"/>
    <cellStyle name="40% - Accent6 8 3 3 2 2 2 2 2" xfId="36342"/>
    <cellStyle name="40% - Accent6 8 3 3 2 2 2 3" xfId="30808"/>
    <cellStyle name="40% - Accent6 8 3 3 2 2 2 4" xfId="56181"/>
    <cellStyle name="40% - Accent6 8 3 3 2 2 3" xfId="17177"/>
    <cellStyle name="40% - Accent6 8 3 3 2 2 3 2" xfId="38770"/>
    <cellStyle name="40% - Accent6 8 3 3 2 2 4" xfId="19974"/>
    <cellStyle name="40% - Accent6 8 3 3 2 2 4 2" xfId="41553"/>
    <cellStyle name="40% - Accent6 8 3 3 2 2 5" xfId="22759"/>
    <cellStyle name="40% - Accent6 8 3 3 2 2 5 2" xfId="44336"/>
    <cellStyle name="40% - Accent6 8 3 3 2 2 6" xfId="25612"/>
    <cellStyle name="40% - Accent6 8 3 3 2 2 6 2" xfId="47187"/>
    <cellStyle name="40% - Accent6 8 3 3 2 2 7" xfId="11959"/>
    <cellStyle name="40% - Accent6 8 3 3 2 2 7 2" xfId="33582"/>
    <cellStyle name="40% - Accent6 8 3 3 2 2 8" xfId="6745"/>
    <cellStyle name="40% - Accent6 8 3 3 2 2 9" xfId="28393"/>
    <cellStyle name="40% - Accent6 8 3 3 2 3" xfId="8131"/>
    <cellStyle name="40% - Accent6 8 3 3 2 3 2" xfId="13695"/>
    <cellStyle name="40% - Accent6 8 3 3 2 3 2 2" xfId="35307"/>
    <cellStyle name="40% - Accent6 8 3 3 2 3 2 3" xfId="56183"/>
    <cellStyle name="40% - Accent6 8 3 3 2 3 3" xfId="29773"/>
    <cellStyle name="40% - Accent6 8 3 3 2 3 4" xfId="56182"/>
    <cellStyle name="40% - Accent6 8 3 3 2 4" xfId="16142"/>
    <cellStyle name="40% - Accent6 8 3 3 2 4 2" xfId="37735"/>
    <cellStyle name="40% - Accent6 8 3 3 2 4 3" xfId="56184"/>
    <cellStyle name="40% - Accent6 8 3 3 2 5" xfId="18939"/>
    <cellStyle name="40% - Accent6 8 3 3 2 5 2" xfId="40518"/>
    <cellStyle name="40% - Accent6 8 3 3 2 6" xfId="21722"/>
    <cellStyle name="40% - Accent6 8 3 3 2 6 2" xfId="43301"/>
    <cellStyle name="40% - Accent6 8 3 3 2 7" xfId="24577"/>
    <cellStyle name="40% - Accent6 8 3 3 2 7 2" xfId="46152"/>
    <cellStyle name="40% - Accent6 8 3 3 2 8" xfId="10924"/>
    <cellStyle name="40% - Accent6 8 3 3 2 8 2" xfId="32547"/>
    <cellStyle name="40% - Accent6 8 3 3 2 9" xfId="5661"/>
    <cellStyle name="40% - Accent6 8 3 3 3" xfId="3362"/>
    <cellStyle name="40% - Accent6 8 3 3 3 10" xfId="27703"/>
    <cellStyle name="40% - Accent6 8 3 3 3 11" xfId="56185"/>
    <cellStyle name="40% - Accent6 8 3 3 3 2" xfId="4962"/>
    <cellStyle name="40% - Accent6 8 3 3 3 2 10" xfId="56186"/>
    <cellStyle name="40% - Accent6 8 3 3 3 2 2" xfId="9511"/>
    <cellStyle name="40% - Accent6 8 3 3 3 2 2 2" xfId="15075"/>
    <cellStyle name="40% - Accent6 8 3 3 3 2 2 2 2" xfId="36687"/>
    <cellStyle name="40% - Accent6 8 3 3 3 2 2 3" xfId="31153"/>
    <cellStyle name="40% - Accent6 8 3 3 3 2 3" xfId="17522"/>
    <cellStyle name="40% - Accent6 8 3 3 3 2 3 2" xfId="39115"/>
    <cellStyle name="40% - Accent6 8 3 3 3 2 4" xfId="20319"/>
    <cellStyle name="40% - Accent6 8 3 3 3 2 4 2" xfId="41898"/>
    <cellStyle name="40% - Accent6 8 3 3 3 2 5" xfId="23104"/>
    <cellStyle name="40% - Accent6 8 3 3 3 2 5 2" xfId="44681"/>
    <cellStyle name="40% - Accent6 8 3 3 3 2 6" xfId="25957"/>
    <cellStyle name="40% - Accent6 8 3 3 3 2 6 2" xfId="47532"/>
    <cellStyle name="40% - Accent6 8 3 3 3 2 7" xfId="12304"/>
    <cellStyle name="40% - Accent6 8 3 3 3 2 7 2" xfId="33927"/>
    <cellStyle name="40% - Accent6 8 3 3 3 2 8" xfId="7092"/>
    <cellStyle name="40% - Accent6 8 3 3 3 2 9" xfId="28738"/>
    <cellStyle name="40% - Accent6 8 3 3 3 3" xfId="8476"/>
    <cellStyle name="40% - Accent6 8 3 3 3 3 2" xfId="14040"/>
    <cellStyle name="40% - Accent6 8 3 3 3 3 2 2" xfId="35652"/>
    <cellStyle name="40% - Accent6 8 3 3 3 3 3" xfId="30118"/>
    <cellStyle name="40% - Accent6 8 3 3 3 4" xfId="16487"/>
    <cellStyle name="40% - Accent6 8 3 3 3 4 2" xfId="38080"/>
    <cellStyle name="40% - Accent6 8 3 3 3 5" xfId="19284"/>
    <cellStyle name="40% - Accent6 8 3 3 3 5 2" xfId="40863"/>
    <cellStyle name="40% - Accent6 8 3 3 3 6" xfId="22069"/>
    <cellStyle name="40% - Accent6 8 3 3 3 6 2" xfId="43646"/>
    <cellStyle name="40% - Accent6 8 3 3 3 7" xfId="24922"/>
    <cellStyle name="40% - Accent6 8 3 3 3 7 2" xfId="46497"/>
    <cellStyle name="40% - Accent6 8 3 3 3 8" xfId="11269"/>
    <cellStyle name="40% - Accent6 8 3 3 3 8 2" xfId="32892"/>
    <cellStyle name="40% - Accent6 8 3 3 3 9" xfId="6006"/>
    <cellStyle name="40% - Accent6 8 3 3 4" xfId="2556"/>
    <cellStyle name="40% - Accent6 8 3 3 4 10" xfId="56187"/>
    <cellStyle name="40% - Accent6 8 3 3 4 2" xfId="4289"/>
    <cellStyle name="40% - Accent6 8 3 3 4 2 2" xfId="14402"/>
    <cellStyle name="40% - Accent6 8 3 3 4 2 2 2" xfId="36014"/>
    <cellStyle name="40% - Accent6 8 3 3 4 2 3" xfId="8838"/>
    <cellStyle name="40% - Accent6 8 3 3 4 2 4" xfId="30480"/>
    <cellStyle name="40% - Accent6 8 3 3 4 2 5" xfId="56188"/>
    <cellStyle name="40% - Accent6 8 3 3 4 3" xfId="16849"/>
    <cellStyle name="40% - Accent6 8 3 3 4 3 2" xfId="38442"/>
    <cellStyle name="40% - Accent6 8 3 3 4 4" xfId="19646"/>
    <cellStyle name="40% - Accent6 8 3 3 4 4 2" xfId="41225"/>
    <cellStyle name="40% - Accent6 8 3 3 4 5" xfId="22431"/>
    <cellStyle name="40% - Accent6 8 3 3 4 5 2" xfId="44008"/>
    <cellStyle name="40% - Accent6 8 3 3 4 6" xfId="25284"/>
    <cellStyle name="40% - Accent6 8 3 3 4 6 2" xfId="46859"/>
    <cellStyle name="40% - Accent6 8 3 3 4 7" xfId="11631"/>
    <cellStyle name="40% - Accent6 8 3 3 4 7 2" xfId="33254"/>
    <cellStyle name="40% - Accent6 8 3 3 4 8" xfId="6368"/>
    <cellStyle name="40% - Accent6 8 3 3 4 9" xfId="28065"/>
    <cellStyle name="40% - Accent6 8 3 3 5" xfId="3748"/>
    <cellStyle name="40% - Accent6 8 3 3 5 10" xfId="56189"/>
    <cellStyle name="40% - Accent6 8 3 3 5 2" xfId="9858"/>
    <cellStyle name="40% - Accent6 8 3 3 5 2 2" xfId="15420"/>
    <cellStyle name="40% - Accent6 8 3 3 5 2 2 2" xfId="37032"/>
    <cellStyle name="40% - Accent6 8 3 3 5 2 3" xfId="31498"/>
    <cellStyle name="40% - Accent6 8 3 3 5 3" xfId="17867"/>
    <cellStyle name="40% - Accent6 8 3 3 5 3 2" xfId="39460"/>
    <cellStyle name="40% - Accent6 8 3 3 5 4" xfId="20664"/>
    <cellStyle name="40% - Accent6 8 3 3 5 4 2" xfId="42243"/>
    <cellStyle name="40% - Accent6 8 3 3 5 5" xfId="23449"/>
    <cellStyle name="40% - Accent6 8 3 3 5 5 2" xfId="45026"/>
    <cellStyle name="40% - Accent6 8 3 3 5 6" xfId="26302"/>
    <cellStyle name="40% - Accent6 8 3 3 5 6 2" xfId="47877"/>
    <cellStyle name="40% - Accent6 8 3 3 5 7" xfId="12649"/>
    <cellStyle name="40% - Accent6 8 3 3 5 7 2" xfId="34272"/>
    <cellStyle name="40% - Accent6 8 3 3 5 8" xfId="7440"/>
    <cellStyle name="40% - Accent6 8 3 3 5 9" xfId="29083"/>
    <cellStyle name="40% - Accent6 8 3 3 6" xfId="7803"/>
    <cellStyle name="40% - Accent6 8 3 3 6 2" xfId="18212"/>
    <cellStyle name="40% - Accent6 8 3 3 6 2 2" xfId="39805"/>
    <cellStyle name="40% - Accent6 8 3 3 6 3" xfId="21009"/>
    <cellStyle name="40% - Accent6 8 3 3 6 3 2" xfId="42588"/>
    <cellStyle name="40% - Accent6 8 3 3 6 4" xfId="23794"/>
    <cellStyle name="40% - Accent6 8 3 3 6 4 2" xfId="45371"/>
    <cellStyle name="40% - Accent6 8 3 3 6 5" xfId="26647"/>
    <cellStyle name="40% - Accent6 8 3 3 6 5 2" xfId="48222"/>
    <cellStyle name="40% - Accent6 8 3 3 6 6" xfId="13004"/>
    <cellStyle name="40% - Accent6 8 3 3 6 6 2" xfId="34617"/>
    <cellStyle name="40% - Accent6 8 3 3 6 7" xfId="29445"/>
    <cellStyle name="40% - Accent6 8 3 3 7" xfId="10577"/>
    <cellStyle name="40% - Accent6 8 3 3 7 2" xfId="32202"/>
    <cellStyle name="40% - Accent6 8 3 3 8" xfId="13367"/>
    <cellStyle name="40% - Accent6 8 3 3 8 2" xfId="34979"/>
    <cellStyle name="40% - Accent6 8 3 3 9" xfId="15796"/>
    <cellStyle name="40% - Accent6 8 3 3 9 2" xfId="37390"/>
    <cellStyle name="40% - Accent6 8 3 4" xfId="2754"/>
    <cellStyle name="40% - Accent6 8 3 4 10" xfId="27128"/>
    <cellStyle name="40% - Accent6 8 3 4 11" xfId="56190"/>
    <cellStyle name="40% - Accent6 8 3 4 2" xfId="4387"/>
    <cellStyle name="40% - Accent6 8 3 4 2 10" xfId="56191"/>
    <cellStyle name="40% - Accent6 8 3 4 2 2" xfId="8936"/>
    <cellStyle name="40% - Accent6 8 3 4 2 2 2" xfId="14500"/>
    <cellStyle name="40% - Accent6 8 3 4 2 2 2 2" xfId="36112"/>
    <cellStyle name="40% - Accent6 8 3 4 2 2 3" xfId="30578"/>
    <cellStyle name="40% - Accent6 8 3 4 2 2 4" xfId="56192"/>
    <cellStyle name="40% - Accent6 8 3 4 2 3" xfId="16947"/>
    <cellStyle name="40% - Accent6 8 3 4 2 3 2" xfId="38540"/>
    <cellStyle name="40% - Accent6 8 3 4 2 4" xfId="19744"/>
    <cellStyle name="40% - Accent6 8 3 4 2 4 2" xfId="41323"/>
    <cellStyle name="40% - Accent6 8 3 4 2 5" xfId="22529"/>
    <cellStyle name="40% - Accent6 8 3 4 2 5 2" xfId="44106"/>
    <cellStyle name="40% - Accent6 8 3 4 2 6" xfId="25382"/>
    <cellStyle name="40% - Accent6 8 3 4 2 6 2" xfId="46957"/>
    <cellStyle name="40% - Accent6 8 3 4 2 7" xfId="11729"/>
    <cellStyle name="40% - Accent6 8 3 4 2 7 2" xfId="33352"/>
    <cellStyle name="40% - Accent6 8 3 4 2 8" xfId="6515"/>
    <cellStyle name="40% - Accent6 8 3 4 2 9" xfId="28163"/>
    <cellStyle name="40% - Accent6 8 3 4 3" xfId="7901"/>
    <cellStyle name="40% - Accent6 8 3 4 3 2" xfId="13465"/>
    <cellStyle name="40% - Accent6 8 3 4 3 2 2" xfId="35077"/>
    <cellStyle name="40% - Accent6 8 3 4 3 2 3" xfId="56194"/>
    <cellStyle name="40% - Accent6 8 3 4 3 3" xfId="29543"/>
    <cellStyle name="40% - Accent6 8 3 4 3 4" xfId="56193"/>
    <cellStyle name="40% - Accent6 8 3 4 4" xfId="15912"/>
    <cellStyle name="40% - Accent6 8 3 4 4 2" xfId="37505"/>
    <cellStyle name="40% - Accent6 8 3 4 4 3" xfId="56195"/>
    <cellStyle name="40% - Accent6 8 3 4 5" xfId="18709"/>
    <cellStyle name="40% - Accent6 8 3 4 5 2" xfId="40288"/>
    <cellStyle name="40% - Accent6 8 3 4 6" xfId="21492"/>
    <cellStyle name="40% - Accent6 8 3 4 6 2" xfId="43071"/>
    <cellStyle name="40% - Accent6 8 3 4 7" xfId="24347"/>
    <cellStyle name="40% - Accent6 8 3 4 7 2" xfId="45922"/>
    <cellStyle name="40% - Accent6 8 3 4 8" xfId="10694"/>
    <cellStyle name="40% - Accent6 8 3 4 8 2" xfId="32317"/>
    <cellStyle name="40% - Accent6 8 3 4 9" xfId="5431"/>
    <cellStyle name="40% - Accent6 8 3 5" xfId="3112"/>
    <cellStyle name="40% - Accent6 8 3 5 10" xfId="27473"/>
    <cellStyle name="40% - Accent6 8 3 5 11" xfId="56196"/>
    <cellStyle name="40% - Accent6 8 3 5 2" xfId="4732"/>
    <cellStyle name="40% - Accent6 8 3 5 2 10" xfId="56197"/>
    <cellStyle name="40% - Accent6 8 3 5 2 2" xfId="9281"/>
    <cellStyle name="40% - Accent6 8 3 5 2 2 2" xfId="14845"/>
    <cellStyle name="40% - Accent6 8 3 5 2 2 2 2" xfId="36457"/>
    <cellStyle name="40% - Accent6 8 3 5 2 2 3" xfId="30923"/>
    <cellStyle name="40% - Accent6 8 3 5 2 3" xfId="17292"/>
    <cellStyle name="40% - Accent6 8 3 5 2 3 2" xfId="38885"/>
    <cellStyle name="40% - Accent6 8 3 5 2 4" xfId="20089"/>
    <cellStyle name="40% - Accent6 8 3 5 2 4 2" xfId="41668"/>
    <cellStyle name="40% - Accent6 8 3 5 2 5" xfId="22874"/>
    <cellStyle name="40% - Accent6 8 3 5 2 5 2" xfId="44451"/>
    <cellStyle name="40% - Accent6 8 3 5 2 6" xfId="25727"/>
    <cellStyle name="40% - Accent6 8 3 5 2 6 2" xfId="47302"/>
    <cellStyle name="40% - Accent6 8 3 5 2 7" xfId="12074"/>
    <cellStyle name="40% - Accent6 8 3 5 2 7 2" xfId="33697"/>
    <cellStyle name="40% - Accent6 8 3 5 2 8" xfId="6862"/>
    <cellStyle name="40% - Accent6 8 3 5 2 9" xfId="28508"/>
    <cellStyle name="40% - Accent6 8 3 5 3" xfId="8246"/>
    <cellStyle name="40% - Accent6 8 3 5 3 2" xfId="13810"/>
    <cellStyle name="40% - Accent6 8 3 5 3 2 2" xfId="35422"/>
    <cellStyle name="40% - Accent6 8 3 5 3 3" xfId="29888"/>
    <cellStyle name="40% - Accent6 8 3 5 4" xfId="16257"/>
    <cellStyle name="40% - Accent6 8 3 5 4 2" xfId="37850"/>
    <cellStyle name="40% - Accent6 8 3 5 5" xfId="19054"/>
    <cellStyle name="40% - Accent6 8 3 5 5 2" xfId="40633"/>
    <cellStyle name="40% - Accent6 8 3 5 6" xfId="21839"/>
    <cellStyle name="40% - Accent6 8 3 5 6 2" xfId="43416"/>
    <cellStyle name="40% - Accent6 8 3 5 7" xfId="24692"/>
    <cellStyle name="40% - Accent6 8 3 5 7 2" xfId="46267"/>
    <cellStyle name="40% - Accent6 8 3 5 8" xfId="11039"/>
    <cellStyle name="40% - Accent6 8 3 5 8 2" xfId="32662"/>
    <cellStyle name="40% - Accent6 8 3 5 9" xfId="5776"/>
    <cellStyle name="40% - Accent6 8 3 6" xfId="2554"/>
    <cellStyle name="40% - Accent6 8 3 6 10" xfId="56198"/>
    <cellStyle name="40% - Accent6 8 3 6 2" xfId="4287"/>
    <cellStyle name="40% - Accent6 8 3 6 2 2" xfId="14400"/>
    <cellStyle name="40% - Accent6 8 3 6 2 2 2" xfId="36012"/>
    <cellStyle name="40% - Accent6 8 3 6 2 3" xfId="8836"/>
    <cellStyle name="40% - Accent6 8 3 6 2 4" xfId="30478"/>
    <cellStyle name="40% - Accent6 8 3 6 2 5" xfId="56199"/>
    <cellStyle name="40% - Accent6 8 3 6 3" xfId="16847"/>
    <cellStyle name="40% - Accent6 8 3 6 3 2" xfId="38440"/>
    <cellStyle name="40% - Accent6 8 3 6 4" xfId="19644"/>
    <cellStyle name="40% - Accent6 8 3 6 4 2" xfId="41223"/>
    <cellStyle name="40% - Accent6 8 3 6 5" xfId="22429"/>
    <cellStyle name="40% - Accent6 8 3 6 5 2" xfId="44006"/>
    <cellStyle name="40% - Accent6 8 3 6 6" xfId="25282"/>
    <cellStyle name="40% - Accent6 8 3 6 6 2" xfId="46857"/>
    <cellStyle name="40% - Accent6 8 3 6 7" xfId="11629"/>
    <cellStyle name="40% - Accent6 8 3 6 7 2" xfId="33252"/>
    <cellStyle name="40% - Accent6 8 3 6 8" xfId="6366"/>
    <cellStyle name="40% - Accent6 8 3 6 9" xfId="28063"/>
    <cellStyle name="40% - Accent6 8 3 7" xfId="3746"/>
    <cellStyle name="40% - Accent6 8 3 7 10" xfId="56200"/>
    <cellStyle name="40% - Accent6 8 3 7 2" xfId="9628"/>
    <cellStyle name="40% - Accent6 8 3 7 2 2" xfId="15190"/>
    <cellStyle name="40% - Accent6 8 3 7 2 2 2" xfId="36802"/>
    <cellStyle name="40% - Accent6 8 3 7 2 3" xfId="31268"/>
    <cellStyle name="40% - Accent6 8 3 7 3" xfId="17637"/>
    <cellStyle name="40% - Accent6 8 3 7 3 2" xfId="39230"/>
    <cellStyle name="40% - Accent6 8 3 7 4" xfId="20434"/>
    <cellStyle name="40% - Accent6 8 3 7 4 2" xfId="42013"/>
    <cellStyle name="40% - Accent6 8 3 7 5" xfId="23219"/>
    <cellStyle name="40% - Accent6 8 3 7 5 2" xfId="44796"/>
    <cellStyle name="40% - Accent6 8 3 7 6" xfId="26072"/>
    <cellStyle name="40% - Accent6 8 3 7 6 2" xfId="47647"/>
    <cellStyle name="40% - Accent6 8 3 7 7" xfId="12419"/>
    <cellStyle name="40% - Accent6 8 3 7 7 2" xfId="34042"/>
    <cellStyle name="40% - Accent6 8 3 7 8" xfId="7210"/>
    <cellStyle name="40% - Accent6 8 3 7 9" xfId="28853"/>
    <cellStyle name="40% - Accent6 8 3 8" xfId="7801"/>
    <cellStyle name="40% - Accent6 8 3 8 2" xfId="17982"/>
    <cellStyle name="40% - Accent6 8 3 8 2 2" xfId="39575"/>
    <cellStyle name="40% - Accent6 8 3 8 3" xfId="20779"/>
    <cellStyle name="40% - Accent6 8 3 8 3 2" xfId="42358"/>
    <cellStyle name="40% - Accent6 8 3 8 4" xfId="23564"/>
    <cellStyle name="40% - Accent6 8 3 8 4 2" xfId="45141"/>
    <cellStyle name="40% - Accent6 8 3 8 5" xfId="26417"/>
    <cellStyle name="40% - Accent6 8 3 8 5 2" xfId="47992"/>
    <cellStyle name="40% - Accent6 8 3 8 6" xfId="12774"/>
    <cellStyle name="40% - Accent6 8 3 8 6 2" xfId="34387"/>
    <cellStyle name="40% - Accent6 8 3 8 7" xfId="29443"/>
    <cellStyle name="40% - Accent6 8 3 9" xfId="10347"/>
    <cellStyle name="40% - Accent6 8 3 9 2" xfId="31972"/>
    <cellStyle name="40% - Accent6 8 4" xfId="639"/>
    <cellStyle name="40% - Accent6 8 4 10" xfId="13368"/>
    <cellStyle name="40% - Accent6 8 4 10 2" xfId="34980"/>
    <cellStyle name="40% - Accent6 8 4 11" xfId="15590"/>
    <cellStyle name="40% - Accent6 8 4 11 2" xfId="37184"/>
    <cellStyle name="40% - Accent6 8 4 12" xfId="18388"/>
    <cellStyle name="40% - Accent6 8 4 12 2" xfId="39967"/>
    <cellStyle name="40% - Accent6 8 4 13" xfId="21171"/>
    <cellStyle name="40% - Accent6 8 4 13 2" xfId="42750"/>
    <cellStyle name="40% - Accent6 8 4 14" xfId="24026"/>
    <cellStyle name="40% - Accent6 8 4 14 2" xfId="45601"/>
    <cellStyle name="40% - Accent6 8 4 15" xfId="9999"/>
    <cellStyle name="40% - Accent6 8 4 15 2" xfId="31639"/>
    <cellStyle name="40% - Accent6 8 4 16" xfId="5329"/>
    <cellStyle name="40% - Accent6 8 4 17" xfId="27029"/>
    <cellStyle name="40% - Accent6 8 4 18" xfId="56201"/>
    <cellStyle name="40% - Accent6 8 4 2" xfId="640"/>
    <cellStyle name="40% - Accent6 8 4 2 10" xfId="18526"/>
    <cellStyle name="40% - Accent6 8 4 2 10 2" xfId="40105"/>
    <cellStyle name="40% - Accent6 8 4 2 11" xfId="21309"/>
    <cellStyle name="40% - Accent6 8 4 2 11 2" xfId="42888"/>
    <cellStyle name="40% - Accent6 8 4 2 12" xfId="24164"/>
    <cellStyle name="40% - Accent6 8 4 2 12 2" xfId="45739"/>
    <cellStyle name="40% - Accent6 8 4 2 13" xfId="10137"/>
    <cellStyle name="40% - Accent6 8 4 2 13 2" xfId="31777"/>
    <cellStyle name="40% - Accent6 8 4 2 14" xfId="5330"/>
    <cellStyle name="40% - Accent6 8 4 2 15" xfId="27030"/>
    <cellStyle name="40% - Accent6 8 4 2 16" xfId="56202"/>
    <cellStyle name="40% - Accent6 8 4 2 2" xfId="2916"/>
    <cellStyle name="40% - Accent6 8 4 2 2 10" xfId="27290"/>
    <cellStyle name="40% - Accent6 8 4 2 2 11" xfId="56203"/>
    <cellStyle name="40% - Accent6 8 4 2 2 2" xfId="4549"/>
    <cellStyle name="40% - Accent6 8 4 2 2 2 10" xfId="56204"/>
    <cellStyle name="40% - Accent6 8 4 2 2 2 2" xfId="9098"/>
    <cellStyle name="40% - Accent6 8 4 2 2 2 2 2" xfId="14662"/>
    <cellStyle name="40% - Accent6 8 4 2 2 2 2 2 2" xfId="36274"/>
    <cellStyle name="40% - Accent6 8 4 2 2 2 2 3" xfId="30740"/>
    <cellStyle name="40% - Accent6 8 4 2 2 2 2 4" xfId="56205"/>
    <cellStyle name="40% - Accent6 8 4 2 2 2 3" xfId="17109"/>
    <cellStyle name="40% - Accent6 8 4 2 2 2 3 2" xfId="38702"/>
    <cellStyle name="40% - Accent6 8 4 2 2 2 4" xfId="19906"/>
    <cellStyle name="40% - Accent6 8 4 2 2 2 4 2" xfId="41485"/>
    <cellStyle name="40% - Accent6 8 4 2 2 2 5" xfId="22691"/>
    <cellStyle name="40% - Accent6 8 4 2 2 2 5 2" xfId="44268"/>
    <cellStyle name="40% - Accent6 8 4 2 2 2 6" xfId="25544"/>
    <cellStyle name="40% - Accent6 8 4 2 2 2 6 2" xfId="47119"/>
    <cellStyle name="40% - Accent6 8 4 2 2 2 7" xfId="11891"/>
    <cellStyle name="40% - Accent6 8 4 2 2 2 7 2" xfId="33514"/>
    <cellStyle name="40% - Accent6 8 4 2 2 2 8" xfId="6677"/>
    <cellStyle name="40% - Accent6 8 4 2 2 2 9" xfId="28325"/>
    <cellStyle name="40% - Accent6 8 4 2 2 3" xfId="8063"/>
    <cellStyle name="40% - Accent6 8 4 2 2 3 2" xfId="13627"/>
    <cellStyle name="40% - Accent6 8 4 2 2 3 2 2" xfId="35239"/>
    <cellStyle name="40% - Accent6 8 4 2 2 3 2 3" xfId="56207"/>
    <cellStyle name="40% - Accent6 8 4 2 2 3 3" xfId="29705"/>
    <cellStyle name="40% - Accent6 8 4 2 2 3 4" xfId="56206"/>
    <cellStyle name="40% - Accent6 8 4 2 2 4" xfId="16074"/>
    <cellStyle name="40% - Accent6 8 4 2 2 4 2" xfId="37667"/>
    <cellStyle name="40% - Accent6 8 4 2 2 4 3" xfId="56208"/>
    <cellStyle name="40% - Accent6 8 4 2 2 5" xfId="18871"/>
    <cellStyle name="40% - Accent6 8 4 2 2 5 2" xfId="40450"/>
    <cellStyle name="40% - Accent6 8 4 2 2 6" xfId="21654"/>
    <cellStyle name="40% - Accent6 8 4 2 2 6 2" xfId="43233"/>
    <cellStyle name="40% - Accent6 8 4 2 2 7" xfId="24509"/>
    <cellStyle name="40% - Accent6 8 4 2 2 7 2" xfId="46084"/>
    <cellStyle name="40% - Accent6 8 4 2 2 8" xfId="10856"/>
    <cellStyle name="40% - Accent6 8 4 2 2 8 2" xfId="32479"/>
    <cellStyle name="40% - Accent6 8 4 2 2 9" xfId="5593"/>
    <cellStyle name="40% - Accent6 8 4 2 3" xfId="3294"/>
    <cellStyle name="40% - Accent6 8 4 2 3 10" xfId="27635"/>
    <cellStyle name="40% - Accent6 8 4 2 3 11" xfId="56209"/>
    <cellStyle name="40% - Accent6 8 4 2 3 2" xfId="4894"/>
    <cellStyle name="40% - Accent6 8 4 2 3 2 10" xfId="56210"/>
    <cellStyle name="40% - Accent6 8 4 2 3 2 2" xfId="9443"/>
    <cellStyle name="40% - Accent6 8 4 2 3 2 2 2" xfId="15007"/>
    <cellStyle name="40% - Accent6 8 4 2 3 2 2 2 2" xfId="36619"/>
    <cellStyle name="40% - Accent6 8 4 2 3 2 2 3" xfId="31085"/>
    <cellStyle name="40% - Accent6 8 4 2 3 2 3" xfId="17454"/>
    <cellStyle name="40% - Accent6 8 4 2 3 2 3 2" xfId="39047"/>
    <cellStyle name="40% - Accent6 8 4 2 3 2 4" xfId="20251"/>
    <cellStyle name="40% - Accent6 8 4 2 3 2 4 2" xfId="41830"/>
    <cellStyle name="40% - Accent6 8 4 2 3 2 5" xfId="23036"/>
    <cellStyle name="40% - Accent6 8 4 2 3 2 5 2" xfId="44613"/>
    <cellStyle name="40% - Accent6 8 4 2 3 2 6" xfId="25889"/>
    <cellStyle name="40% - Accent6 8 4 2 3 2 6 2" xfId="47464"/>
    <cellStyle name="40% - Accent6 8 4 2 3 2 7" xfId="12236"/>
    <cellStyle name="40% - Accent6 8 4 2 3 2 7 2" xfId="33859"/>
    <cellStyle name="40% - Accent6 8 4 2 3 2 8" xfId="7024"/>
    <cellStyle name="40% - Accent6 8 4 2 3 2 9" xfId="28670"/>
    <cellStyle name="40% - Accent6 8 4 2 3 3" xfId="8408"/>
    <cellStyle name="40% - Accent6 8 4 2 3 3 2" xfId="13972"/>
    <cellStyle name="40% - Accent6 8 4 2 3 3 2 2" xfId="35584"/>
    <cellStyle name="40% - Accent6 8 4 2 3 3 3" xfId="30050"/>
    <cellStyle name="40% - Accent6 8 4 2 3 4" xfId="16419"/>
    <cellStyle name="40% - Accent6 8 4 2 3 4 2" xfId="38012"/>
    <cellStyle name="40% - Accent6 8 4 2 3 5" xfId="19216"/>
    <cellStyle name="40% - Accent6 8 4 2 3 5 2" xfId="40795"/>
    <cellStyle name="40% - Accent6 8 4 2 3 6" xfId="22001"/>
    <cellStyle name="40% - Accent6 8 4 2 3 6 2" xfId="43578"/>
    <cellStyle name="40% - Accent6 8 4 2 3 7" xfId="24854"/>
    <cellStyle name="40% - Accent6 8 4 2 3 7 2" xfId="46429"/>
    <cellStyle name="40% - Accent6 8 4 2 3 8" xfId="11201"/>
    <cellStyle name="40% - Accent6 8 4 2 3 8 2" xfId="32824"/>
    <cellStyle name="40% - Accent6 8 4 2 3 9" xfId="5938"/>
    <cellStyle name="40% - Accent6 8 4 2 4" xfId="2558"/>
    <cellStyle name="40% - Accent6 8 4 2 4 10" xfId="56211"/>
    <cellStyle name="40% - Accent6 8 4 2 4 2" xfId="4291"/>
    <cellStyle name="40% - Accent6 8 4 2 4 2 2" xfId="14404"/>
    <cellStyle name="40% - Accent6 8 4 2 4 2 2 2" xfId="36016"/>
    <cellStyle name="40% - Accent6 8 4 2 4 2 3" xfId="8840"/>
    <cellStyle name="40% - Accent6 8 4 2 4 2 4" xfId="30482"/>
    <cellStyle name="40% - Accent6 8 4 2 4 2 5" xfId="56212"/>
    <cellStyle name="40% - Accent6 8 4 2 4 3" xfId="16851"/>
    <cellStyle name="40% - Accent6 8 4 2 4 3 2" xfId="38444"/>
    <cellStyle name="40% - Accent6 8 4 2 4 4" xfId="19648"/>
    <cellStyle name="40% - Accent6 8 4 2 4 4 2" xfId="41227"/>
    <cellStyle name="40% - Accent6 8 4 2 4 5" xfId="22433"/>
    <cellStyle name="40% - Accent6 8 4 2 4 5 2" xfId="44010"/>
    <cellStyle name="40% - Accent6 8 4 2 4 6" xfId="25286"/>
    <cellStyle name="40% - Accent6 8 4 2 4 6 2" xfId="46861"/>
    <cellStyle name="40% - Accent6 8 4 2 4 7" xfId="11633"/>
    <cellStyle name="40% - Accent6 8 4 2 4 7 2" xfId="33256"/>
    <cellStyle name="40% - Accent6 8 4 2 4 8" xfId="6370"/>
    <cellStyle name="40% - Accent6 8 4 2 4 9" xfId="28067"/>
    <cellStyle name="40% - Accent6 8 4 2 5" xfId="3750"/>
    <cellStyle name="40% - Accent6 8 4 2 5 10" xfId="56213"/>
    <cellStyle name="40% - Accent6 8 4 2 5 2" xfId="9790"/>
    <cellStyle name="40% - Accent6 8 4 2 5 2 2" xfId="15352"/>
    <cellStyle name="40% - Accent6 8 4 2 5 2 2 2" xfId="36964"/>
    <cellStyle name="40% - Accent6 8 4 2 5 2 3" xfId="31430"/>
    <cellStyle name="40% - Accent6 8 4 2 5 3" xfId="17799"/>
    <cellStyle name="40% - Accent6 8 4 2 5 3 2" xfId="39392"/>
    <cellStyle name="40% - Accent6 8 4 2 5 4" xfId="20596"/>
    <cellStyle name="40% - Accent6 8 4 2 5 4 2" xfId="42175"/>
    <cellStyle name="40% - Accent6 8 4 2 5 5" xfId="23381"/>
    <cellStyle name="40% - Accent6 8 4 2 5 5 2" xfId="44958"/>
    <cellStyle name="40% - Accent6 8 4 2 5 6" xfId="26234"/>
    <cellStyle name="40% - Accent6 8 4 2 5 6 2" xfId="47809"/>
    <cellStyle name="40% - Accent6 8 4 2 5 7" xfId="12581"/>
    <cellStyle name="40% - Accent6 8 4 2 5 7 2" xfId="34204"/>
    <cellStyle name="40% - Accent6 8 4 2 5 8" xfId="7372"/>
    <cellStyle name="40% - Accent6 8 4 2 5 9" xfId="29015"/>
    <cellStyle name="40% - Accent6 8 4 2 6" xfId="7805"/>
    <cellStyle name="40% - Accent6 8 4 2 6 2" xfId="18144"/>
    <cellStyle name="40% - Accent6 8 4 2 6 2 2" xfId="39737"/>
    <cellStyle name="40% - Accent6 8 4 2 6 3" xfId="20941"/>
    <cellStyle name="40% - Accent6 8 4 2 6 3 2" xfId="42520"/>
    <cellStyle name="40% - Accent6 8 4 2 6 4" xfId="23726"/>
    <cellStyle name="40% - Accent6 8 4 2 6 4 2" xfId="45303"/>
    <cellStyle name="40% - Accent6 8 4 2 6 5" xfId="26579"/>
    <cellStyle name="40% - Accent6 8 4 2 6 5 2" xfId="48154"/>
    <cellStyle name="40% - Accent6 8 4 2 6 6" xfId="12936"/>
    <cellStyle name="40% - Accent6 8 4 2 6 6 2" xfId="34549"/>
    <cellStyle name="40% - Accent6 8 4 2 6 7" xfId="29447"/>
    <cellStyle name="40% - Accent6 8 4 2 7" xfId="10509"/>
    <cellStyle name="40% - Accent6 8 4 2 7 2" xfId="32134"/>
    <cellStyle name="40% - Accent6 8 4 2 8" xfId="13369"/>
    <cellStyle name="40% - Accent6 8 4 2 8 2" xfId="34981"/>
    <cellStyle name="40% - Accent6 8 4 2 9" xfId="15728"/>
    <cellStyle name="40% - Accent6 8 4 2 9 2" xfId="37322"/>
    <cellStyle name="40% - Accent6 8 4 3" xfId="641"/>
    <cellStyle name="40% - Accent6 8 4 3 10" xfId="18618"/>
    <cellStyle name="40% - Accent6 8 4 3 10 2" xfId="40197"/>
    <cellStyle name="40% - Accent6 8 4 3 11" xfId="21401"/>
    <cellStyle name="40% - Accent6 8 4 3 11 2" xfId="42980"/>
    <cellStyle name="40% - Accent6 8 4 3 12" xfId="24256"/>
    <cellStyle name="40% - Accent6 8 4 3 12 2" xfId="45831"/>
    <cellStyle name="40% - Accent6 8 4 3 13" xfId="10229"/>
    <cellStyle name="40% - Accent6 8 4 3 13 2" xfId="31869"/>
    <cellStyle name="40% - Accent6 8 4 3 14" xfId="5331"/>
    <cellStyle name="40% - Accent6 8 4 3 15" xfId="27031"/>
    <cellStyle name="40% - Accent6 8 4 3 16" xfId="56214"/>
    <cellStyle name="40% - Accent6 8 4 3 2" xfId="3008"/>
    <cellStyle name="40% - Accent6 8 4 3 2 10" xfId="27382"/>
    <cellStyle name="40% - Accent6 8 4 3 2 11" xfId="56215"/>
    <cellStyle name="40% - Accent6 8 4 3 2 2" xfId="4641"/>
    <cellStyle name="40% - Accent6 8 4 3 2 2 10" xfId="56216"/>
    <cellStyle name="40% - Accent6 8 4 3 2 2 2" xfId="9190"/>
    <cellStyle name="40% - Accent6 8 4 3 2 2 2 2" xfId="14754"/>
    <cellStyle name="40% - Accent6 8 4 3 2 2 2 2 2" xfId="36366"/>
    <cellStyle name="40% - Accent6 8 4 3 2 2 2 3" xfId="30832"/>
    <cellStyle name="40% - Accent6 8 4 3 2 2 3" xfId="17201"/>
    <cellStyle name="40% - Accent6 8 4 3 2 2 3 2" xfId="38794"/>
    <cellStyle name="40% - Accent6 8 4 3 2 2 4" xfId="19998"/>
    <cellStyle name="40% - Accent6 8 4 3 2 2 4 2" xfId="41577"/>
    <cellStyle name="40% - Accent6 8 4 3 2 2 5" xfId="22783"/>
    <cellStyle name="40% - Accent6 8 4 3 2 2 5 2" xfId="44360"/>
    <cellStyle name="40% - Accent6 8 4 3 2 2 6" xfId="25636"/>
    <cellStyle name="40% - Accent6 8 4 3 2 2 6 2" xfId="47211"/>
    <cellStyle name="40% - Accent6 8 4 3 2 2 7" xfId="11983"/>
    <cellStyle name="40% - Accent6 8 4 3 2 2 7 2" xfId="33606"/>
    <cellStyle name="40% - Accent6 8 4 3 2 2 8" xfId="6769"/>
    <cellStyle name="40% - Accent6 8 4 3 2 2 9" xfId="28417"/>
    <cellStyle name="40% - Accent6 8 4 3 2 3" xfId="8155"/>
    <cellStyle name="40% - Accent6 8 4 3 2 3 2" xfId="13719"/>
    <cellStyle name="40% - Accent6 8 4 3 2 3 2 2" xfId="35331"/>
    <cellStyle name="40% - Accent6 8 4 3 2 3 3" xfId="29797"/>
    <cellStyle name="40% - Accent6 8 4 3 2 4" xfId="16166"/>
    <cellStyle name="40% - Accent6 8 4 3 2 4 2" xfId="37759"/>
    <cellStyle name="40% - Accent6 8 4 3 2 5" xfId="18963"/>
    <cellStyle name="40% - Accent6 8 4 3 2 5 2" xfId="40542"/>
    <cellStyle name="40% - Accent6 8 4 3 2 6" xfId="21746"/>
    <cellStyle name="40% - Accent6 8 4 3 2 6 2" xfId="43325"/>
    <cellStyle name="40% - Accent6 8 4 3 2 7" xfId="24601"/>
    <cellStyle name="40% - Accent6 8 4 3 2 7 2" xfId="46176"/>
    <cellStyle name="40% - Accent6 8 4 3 2 8" xfId="10948"/>
    <cellStyle name="40% - Accent6 8 4 3 2 8 2" xfId="32571"/>
    <cellStyle name="40% - Accent6 8 4 3 2 9" xfId="5685"/>
    <cellStyle name="40% - Accent6 8 4 3 3" xfId="3386"/>
    <cellStyle name="40% - Accent6 8 4 3 3 10" xfId="27727"/>
    <cellStyle name="40% - Accent6 8 4 3 3 11" xfId="56217"/>
    <cellStyle name="40% - Accent6 8 4 3 3 2" xfId="4986"/>
    <cellStyle name="40% - Accent6 8 4 3 3 2 10" xfId="56218"/>
    <cellStyle name="40% - Accent6 8 4 3 3 2 2" xfId="9535"/>
    <cellStyle name="40% - Accent6 8 4 3 3 2 2 2" xfId="15099"/>
    <cellStyle name="40% - Accent6 8 4 3 3 2 2 2 2" xfId="36711"/>
    <cellStyle name="40% - Accent6 8 4 3 3 2 2 3" xfId="31177"/>
    <cellStyle name="40% - Accent6 8 4 3 3 2 3" xfId="17546"/>
    <cellStyle name="40% - Accent6 8 4 3 3 2 3 2" xfId="39139"/>
    <cellStyle name="40% - Accent6 8 4 3 3 2 4" xfId="20343"/>
    <cellStyle name="40% - Accent6 8 4 3 3 2 4 2" xfId="41922"/>
    <cellStyle name="40% - Accent6 8 4 3 3 2 5" xfId="23128"/>
    <cellStyle name="40% - Accent6 8 4 3 3 2 5 2" xfId="44705"/>
    <cellStyle name="40% - Accent6 8 4 3 3 2 6" xfId="25981"/>
    <cellStyle name="40% - Accent6 8 4 3 3 2 6 2" xfId="47556"/>
    <cellStyle name="40% - Accent6 8 4 3 3 2 7" xfId="12328"/>
    <cellStyle name="40% - Accent6 8 4 3 3 2 7 2" xfId="33951"/>
    <cellStyle name="40% - Accent6 8 4 3 3 2 8" xfId="7116"/>
    <cellStyle name="40% - Accent6 8 4 3 3 2 9" xfId="28762"/>
    <cellStyle name="40% - Accent6 8 4 3 3 3" xfId="8500"/>
    <cellStyle name="40% - Accent6 8 4 3 3 3 2" xfId="14064"/>
    <cellStyle name="40% - Accent6 8 4 3 3 3 2 2" xfId="35676"/>
    <cellStyle name="40% - Accent6 8 4 3 3 3 3" xfId="30142"/>
    <cellStyle name="40% - Accent6 8 4 3 3 4" xfId="16511"/>
    <cellStyle name="40% - Accent6 8 4 3 3 4 2" xfId="38104"/>
    <cellStyle name="40% - Accent6 8 4 3 3 5" xfId="19308"/>
    <cellStyle name="40% - Accent6 8 4 3 3 5 2" xfId="40887"/>
    <cellStyle name="40% - Accent6 8 4 3 3 6" xfId="22093"/>
    <cellStyle name="40% - Accent6 8 4 3 3 6 2" xfId="43670"/>
    <cellStyle name="40% - Accent6 8 4 3 3 7" xfId="24946"/>
    <cellStyle name="40% - Accent6 8 4 3 3 7 2" xfId="46521"/>
    <cellStyle name="40% - Accent6 8 4 3 3 8" xfId="11293"/>
    <cellStyle name="40% - Accent6 8 4 3 3 8 2" xfId="32916"/>
    <cellStyle name="40% - Accent6 8 4 3 3 9" xfId="6030"/>
    <cellStyle name="40% - Accent6 8 4 3 4" xfId="2559"/>
    <cellStyle name="40% - Accent6 8 4 3 4 10" xfId="56219"/>
    <cellStyle name="40% - Accent6 8 4 3 4 2" xfId="4292"/>
    <cellStyle name="40% - Accent6 8 4 3 4 2 2" xfId="14405"/>
    <cellStyle name="40% - Accent6 8 4 3 4 2 2 2" xfId="36017"/>
    <cellStyle name="40% - Accent6 8 4 3 4 2 3" xfId="8841"/>
    <cellStyle name="40% - Accent6 8 4 3 4 2 4" xfId="30483"/>
    <cellStyle name="40% - Accent6 8 4 3 4 3" xfId="16852"/>
    <cellStyle name="40% - Accent6 8 4 3 4 3 2" xfId="38445"/>
    <cellStyle name="40% - Accent6 8 4 3 4 4" xfId="19649"/>
    <cellStyle name="40% - Accent6 8 4 3 4 4 2" xfId="41228"/>
    <cellStyle name="40% - Accent6 8 4 3 4 5" xfId="22434"/>
    <cellStyle name="40% - Accent6 8 4 3 4 5 2" xfId="44011"/>
    <cellStyle name="40% - Accent6 8 4 3 4 6" xfId="25287"/>
    <cellStyle name="40% - Accent6 8 4 3 4 6 2" xfId="46862"/>
    <cellStyle name="40% - Accent6 8 4 3 4 7" xfId="11634"/>
    <cellStyle name="40% - Accent6 8 4 3 4 7 2" xfId="33257"/>
    <cellStyle name="40% - Accent6 8 4 3 4 8" xfId="6371"/>
    <cellStyle name="40% - Accent6 8 4 3 4 9" xfId="28068"/>
    <cellStyle name="40% - Accent6 8 4 3 5" xfId="3751"/>
    <cellStyle name="40% - Accent6 8 4 3 5 2" xfId="9882"/>
    <cellStyle name="40% - Accent6 8 4 3 5 2 2" xfId="15444"/>
    <cellStyle name="40% - Accent6 8 4 3 5 2 2 2" xfId="37056"/>
    <cellStyle name="40% - Accent6 8 4 3 5 2 3" xfId="31522"/>
    <cellStyle name="40% - Accent6 8 4 3 5 3" xfId="17891"/>
    <cellStyle name="40% - Accent6 8 4 3 5 3 2" xfId="39484"/>
    <cellStyle name="40% - Accent6 8 4 3 5 4" xfId="20688"/>
    <cellStyle name="40% - Accent6 8 4 3 5 4 2" xfId="42267"/>
    <cellStyle name="40% - Accent6 8 4 3 5 5" xfId="23473"/>
    <cellStyle name="40% - Accent6 8 4 3 5 5 2" xfId="45050"/>
    <cellStyle name="40% - Accent6 8 4 3 5 6" xfId="26326"/>
    <cellStyle name="40% - Accent6 8 4 3 5 6 2" xfId="47901"/>
    <cellStyle name="40% - Accent6 8 4 3 5 7" xfId="12673"/>
    <cellStyle name="40% - Accent6 8 4 3 5 7 2" xfId="34296"/>
    <cellStyle name="40% - Accent6 8 4 3 5 8" xfId="7464"/>
    <cellStyle name="40% - Accent6 8 4 3 5 9" xfId="29107"/>
    <cellStyle name="40% - Accent6 8 4 3 6" xfId="7806"/>
    <cellStyle name="40% - Accent6 8 4 3 6 2" xfId="18236"/>
    <cellStyle name="40% - Accent6 8 4 3 6 2 2" xfId="39829"/>
    <cellStyle name="40% - Accent6 8 4 3 6 3" xfId="21033"/>
    <cellStyle name="40% - Accent6 8 4 3 6 3 2" xfId="42612"/>
    <cellStyle name="40% - Accent6 8 4 3 6 4" xfId="23818"/>
    <cellStyle name="40% - Accent6 8 4 3 6 4 2" xfId="45395"/>
    <cellStyle name="40% - Accent6 8 4 3 6 5" xfId="26671"/>
    <cellStyle name="40% - Accent6 8 4 3 6 5 2" xfId="48246"/>
    <cellStyle name="40% - Accent6 8 4 3 6 6" xfId="13028"/>
    <cellStyle name="40% - Accent6 8 4 3 6 6 2" xfId="34641"/>
    <cellStyle name="40% - Accent6 8 4 3 6 7" xfId="29448"/>
    <cellStyle name="40% - Accent6 8 4 3 7" xfId="10601"/>
    <cellStyle name="40% - Accent6 8 4 3 7 2" xfId="32226"/>
    <cellStyle name="40% - Accent6 8 4 3 8" xfId="13370"/>
    <cellStyle name="40% - Accent6 8 4 3 8 2" xfId="34982"/>
    <cellStyle name="40% - Accent6 8 4 3 9" xfId="15820"/>
    <cellStyle name="40% - Accent6 8 4 3 9 2" xfId="37414"/>
    <cellStyle name="40% - Accent6 8 4 4" xfId="2778"/>
    <cellStyle name="40% - Accent6 8 4 4 10" xfId="27152"/>
    <cellStyle name="40% - Accent6 8 4 4 11" xfId="56220"/>
    <cellStyle name="40% - Accent6 8 4 4 2" xfId="4411"/>
    <cellStyle name="40% - Accent6 8 4 4 2 10" xfId="56221"/>
    <cellStyle name="40% - Accent6 8 4 4 2 2" xfId="8960"/>
    <cellStyle name="40% - Accent6 8 4 4 2 2 2" xfId="14524"/>
    <cellStyle name="40% - Accent6 8 4 4 2 2 2 2" xfId="36136"/>
    <cellStyle name="40% - Accent6 8 4 4 2 2 3" xfId="30602"/>
    <cellStyle name="40% - Accent6 8 4 4 2 3" xfId="16971"/>
    <cellStyle name="40% - Accent6 8 4 4 2 3 2" xfId="38564"/>
    <cellStyle name="40% - Accent6 8 4 4 2 4" xfId="19768"/>
    <cellStyle name="40% - Accent6 8 4 4 2 4 2" xfId="41347"/>
    <cellStyle name="40% - Accent6 8 4 4 2 5" xfId="22553"/>
    <cellStyle name="40% - Accent6 8 4 4 2 5 2" xfId="44130"/>
    <cellStyle name="40% - Accent6 8 4 4 2 6" xfId="25406"/>
    <cellStyle name="40% - Accent6 8 4 4 2 6 2" xfId="46981"/>
    <cellStyle name="40% - Accent6 8 4 4 2 7" xfId="11753"/>
    <cellStyle name="40% - Accent6 8 4 4 2 7 2" xfId="33376"/>
    <cellStyle name="40% - Accent6 8 4 4 2 8" xfId="6539"/>
    <cellStyle name="40% - Accent6 8 4 4 2 9" xfId="28187"/>
    <cellStyle name="40% - Accent6 8 4 4 3" xfId="7925"/>
    <cellStyle name="40% - Accent6 8 4 4 3 2" xfId="13489"/>
    <cellStyle name="40% - Accent6 8 4 4 3 2 2" xfId="35101"/>
    <cellStyle name="40% - Accent6 8 4 4 3 3" xfId="29567"/>
    <cellStyle name="40% - Accent6 8 4 4 4" xfId="15936"/>
    <cellStyle name="40% - Accent6 8 4 4 4 2" xfId="37529"/>
    <cellStyle name="40% - Accent6 8 4 4 5" xfId="18733"/>
    <cellStyle name="40% - Accent6 8 4 4 5 2" xfId="40312"/>
    <cellStyle name="40% - Accent6 8 4 4 6" xfId="21516"/>
    <cellStyle name="40% - Accent6 8 4 4 6 2" xfId="43095"/>
    <cellStyle name="40% - Accent6 8 4 4 7" xfId="24371"/>
    <cellStyle name="40% - Accent6 8 4 4 7 2" xfId="45946"/>
    <cellStyle name="40% - Accent6 8 4 4 8" xfId="10718"/>
    <cellStyle name="40% - Accent6 8 4 4 8 2" xfId="32341"/>
    <cellStyle name="40% - Accent6 8 4 4 9" xfId="5455"/>
    <cellStyle name="40% - Accent6 8 4 5" xfId="3136"/>
    <cellStyle name="40% - Accent6 8 4 5 10" xfId="27497"/>
    <cellStyle name="40% - Accent6 8 4 5 11" xfId="56222"/>
    <cellStyle name="40% - Accent6 8 4 5 2" xfId="4756"/>
    <cellStyle name="40% - Accent6 8 4 5 2 10" xfId="56223"/>
    <cellStyle name="40% - Accent6 8 4 5 2 2" xfId="9305"/>
    <cellStyle name="40% - Accent6 8 4 5 2 2 2" xfId="14869"/>
    <cellStyle name="40% - Accent6 8 4 5 2 2 2 2" xfId="36481"/>
    <cellStyle name="40% - Accent6 8 4 5 2 2 3" xfId="30947"/>
    <cellStyle name="40% - Accent6 8 4 5 2 3" xfId="17316"/>
    <cellStyle name="40% - Accent6 8 4 5 2 3 2" xfId="38909"/>
    <cellStyle name="40% - Accent6 8 4 5 2 4" xfId="20113"/>
    <cellStyle name="40% - Accent6 8 4 5 2 4 2" xfId="41692"/>
    <cellStyle name="40% - Accent6 8 4 5 2 5" xfId="22898"/>
    <cellStyle name="40% - Accent6 8 4 5 2 5 2" xfId="44475"/>
    <cellStyle name="40% - Accent6 8 4 5 2 6" xfId="25751"/>
    <cellStyle name="40% - Accent6 8 4 5 2 6 2" xfId="47326"/>
    <cellStyle name="40% - Accent6 8 4 5 2 7" xfId="12098"/>
    <cellStyle name="40% - Accent6 8 4 5 2 7 2" xfId="33721"/>
    <cellStyle name="40% - Accent6 8 4 5 2 8" xfId="6886"/>
    <cellStyle name="40% - Accent6 8 4 5 2 9" xfId="28532"/>
    <cellStyle name="40% - Accent6 8 4 5 3" xfId="8270"/>
    <cellStyle name="40% - Accent6 8 4 5 3 2" xfId="13834"/>
    <cellStyle name="40% - Accent6 8 4 5 3 2 2" xfId="35446"/>
    <cellStyle name="40% - Accent6 8 4 5 3 3" xfId="29912"/>
    <cellStyle name="40% - Accent6 8 4 5 4" xfId="16281"/>
    <cellStyle name="40% - Accent6 8 4 5 4 2" xfId="37874"/>
    <cellStyle name="40% - Accent6 8 4 5 5" xfId="19078"/>
    <cellStyle name="40% - Accent6 8 4 5 5 2" xfId="40657"/>
    <cellStyle name="40% - Accent6 8 4 5 6" xfId="21863"/>
    <cellStyle name="40% - Accent6 8 4 5 6 2" xfId="43440"/>
    <cellStyle name="40% - Accent6 8 4 5 7" xfId="24716"/>
    <cellStyle name="40% - Accent6 8 4 5 7 2" xfId="46291"/>
    <cellStyle name="40% - Accent6 8 4 5 8" xfId="11063"/>
    <cellStyle name="40% - Accent6 8 4 5 8 2" xfId="32686"/>
    <cellStyle name="40% - Accent6 8 4 5 9" xfId="5800"/>
    <cellStyle name="40% - Accent6 8 4 6" xfId="2557"/>
    <cellStyle name="40% - Accent6 8 4 6 10" xfId="56224"/>
    <cellStyle name="40% - Accent6 8 4 6 2" xfId="4290"/>
    <cellStyle name="40% - Accent6 8 4 6 2 2" xfId="14403"/>
    <cellStyle name="40% - Accent6 8 4 6 2 2 2" xfId="36015"/>
    <cellStyle name="40% - Accent6 8 4 6 2 3" xfId="8839"/>
    <cellStyle name="40% - Accent6 8 4 6 2 4" xfId="30481"/>
    <cellStyle name="40% - Accent6 8 4 6 3" xfId="16850"/>
    <cellStyle name="40% - Accent6 8 4 6 3 2" xfId="38443"/>
    <cellStyle name="40% - Accent6 8 4 6 4" xfId="19647"/>
    <cellStyle name="40% - Accent6 8 4 6 4 2" xfId="41226"/>
    <cellStyle name="40% - Accent6 8 4 6 5" xfId="22432"/>
    <cellStyle name="40% - Accent6 8 4 6 5 2" xfId="44009"/>
    <cellStyle name="40% - Accent6 8 4 6 6" xfId="25285"/>
    <cellStyle name="40% - Accent6 8 4 6 6 2" xfId="46860"/>
    <cellStyle name="40% - Accent6 8 4 6 7" xfId="11632"/>
    <cellStyle name="40% - Accent6 8 4 6 7 2" xfId="33255"/>
    <cellStyle name="40% - Accent6 8 4 6 8" xfId="6369"/>
    <cellStyle name="40% - Accent6 8 4 6 9" xfId="28066"/>
    <cellStyle name="40% - Accent6 8 4 7" xfId="3749"/>
    <cellStyle name="40% - Accent6 8 4 7 2" xfId="9652"/>
    <cellStyle name="40% - Accent6 8 4 7 2 2" xfId="15214"/>
    <cellStyle name="40% - Accent6 8 4 7 2 2 2" xfId="36826"/>
    <cellStyle name="40% - Accent6 8 4 7 2 3" xfId="31292"/>
    <cellStyle name="40% - Accent6 8 4 7 3" xfId="17661"/>
    <cellStyle name="40% - Accent6 8 4 7 3 2" xfId="39254"/>
    <cellStyle name="40% - Accent6 8 4 7 4" xfId="20458"/>
    <cellStyle name="40% - Accent6 8 4 7 4 2" xfId="42037"/>
    <cellStyle name="40% - Accent6 8 4 7 5" xfId="23243"/>
    <cellStyle name="40% - Accent6 8 4 7 5 2" xfId="44820"/>
    <cellStyle name="40% - Accent6 8 4 7 6" xfId="26096"/>
    <cellStyle name="40% - Accent6 8 4 7 6 2" xfId="47671"/>
    <cellStyle name="40% - Accent6 8 4 7 7" xfId="12443"/>
    <cellStyle name="40% - Accent6 8 4 7 7 2" xfId="34066"/>
    <cellStyle name="40% - Accent6 8 4 7 8" xfId="7234"/>
    <cellStyle name="40% - Accent6 8 4 7 9" xfId="28877"/>
    <cellStyle name="40% - Accent6 8 4 8" xfId="7804"/>
    <cellStyle name="40% - Accent6 8 4 8 2" xfId="18006"/>
    <cellStyle name="40% - Accent6 8 4 8 2 2" xfId="39599"/>
    <cellStyle name="40% - Accent6 8 4 8 3" xfId="20803"/>
    <cellStyle name="40% - Accent6 8 4 8 3 2" xfId="42382"/>
    <cellStyle name="40% - Accent6 8 4 8 4" xfId="23588"/>
    <cellStyle name="40% - Accent6 8 4 8 4 2" xfId="45165"/>
    <cellStyle name="40% - Accent6 8 4 8 5" xfId="26441"/>
    <cellStyle name="40% - Accent6 8 4 8 5 2" xfId="48016"/>
    <cellStyle name="40% - Accent6 8 4 8 6" xfId="12798"/>
    <cellStyle name="40% - Accent6 8 4 8 6 2" xfId="34411"/>
    <cellStyle name="40% - Accent6 8 4 8 7" xfId="29446"/>
    <cellStyle name="40% - Accent6 8 4 9" xfId="10371"/>
    <cellStyle name="40% - Accent6 8 4 9 2" xfId="31996"/>
    <cellStyle name="40% - Accent6 8 5" xfId="642"/>
    <cellStyle name="40% - Accent6 8 5 10" xfId="13371"/>
    <cellStyle name="40% - Accent6 8 5 10 2" xfId="34983"/>
    <cellStyle name="40% - Accent6 8 5 11" xfId="15614"/>
    <cellStyle name="40% - Accent6 8 5 11 2" xfId="37208"/>
    <cellStyle name="40% - Accent6 8 5 12" xfId="18412"/>
    <cellStyle name="40% - Accent6 8 5 12 2" xfId="39991"/>
    <cellStyle name="40% - Accent6 8 5 13" xfId="21195"/>
    <cellStyle name="40% - Accent6 8 5 13 2" xfId="42774"/>
    <cellStyle name="40% - Accent6 8 5 14" xfId="24050"/>
    <cellStyle name="40% - Accent6 8 5 14 2" xfId="45625"/>
    <cellStyle name="40% - Accent6 8 5 15" xfId="10023"/>
    <cellStyle name="40% - Accent6 8 5 15 2" xfId="31663"/>
    <cellStyle name="40% - Accent6 8 5 16" xfId="5332"/>
    <cellStyle name="40% - Accent6 8 5 17" xfId="27032"/>
    <cellStyle name="40% - Accent6 8 5 18" xfId="56225"/>
    <cellStyle name="40% - Accent6 8 5 2" xfId="643"/>
    <cellStyle name="40% - Accent6 8 5 2 10" xfId="18550"/>
    <cellStyle name="40% - Accent6 8 5 2 10 2" xfId="40129"/>
    <cellStyle name="40% - Accent6 8 5 2 11" xfId="21333"/>
    <cellStyle name="40% - Accent6 8 5 2 11 2" xfId="42912"/>
    <cellStyle name="40% - Accent6 8 5 2 12" xfId="24188"/>
    <cellStyle name="40% - Accent6 8 5 2 12 2" xfId="45763"/>
    <cellStyle name="40% - Accent6 8 5 2 13" xfId="10161"/>
    <cellStyle name="40% - Accent6 8 5 2 13 2" xfId="31801"/>
    <cellStyle name="40% - Accent6 8 5 2 14" xfId="5333"/>
    <cellStyle name="40% - Accent6 8 5 2 15" xfId="27033"/>
    <cellStyle name="40% - Accent6 8 5 2 16" xfId="56226"/>
    <cellStyle name="40% - Accent6 8 5 2 2" xfId="2940"/>
    <cellStyle name="40% - Accent6 8 5 2 2 10" xfId="27314"/>
    <cellStyle name="40% - Accent6 8 5 2 2 11" xfId="56227"/>
    <cellStyle name="40% - Accent6 8 5 2 2 2" xfId="4573"/>
    <cellStyle name="40% - Accent6 8 5 2 2 2 10" xfId="56228"/>
    <cellStyle name="40% - Accent6 8 5 2 2 2 2" xfId="9122"/>
    <cellStyle name="40% - Accent6 8 5 2 2 2 2 2" xfId="14686"/>
    <cellStyle name="40% - Accent6 8 5 2 2 2 2 2 2" xfId="36298"/>
    <cellStyle name="40% - Accent6 8 5 2 2 2 2 3" xfId="30764"/>
    <cellStyle name="40% - Accent6 8 5 2 2 2 3" xfId="17133"/>
    <cellStyle name="40% - Accent6 8 5 2 2 2 3 2" xfId="38726"/>
    <cellStyle name="40% - Accent6 8 5 2 2 2 4" xfId="19930"/>
    <cellStyle name="40% - Accent6 8 5 2 2 2 4 2" xfId="41509"/>
    <cellStyle name="40% - Accent6 8 5 2 2 2 5" xfId="22715"/>
    <cellStyle name="40% - Accent6 8 5 2 2 2 5 2" xfId="44292"/>
    <cellStyle name="40% - Accent6 8 5 2 2 2 6" xfId="25568"/>
    <cellStyle name="40% - Accent6 8 5 2 2 2 6 2" xfId="47143"/>
    <cellStyle name="40% - Accent6 8 5 2 2 2 7" xfId="11915"/>
    <cellStyle name="40% - Accent6 8 5 2 2 2 7 2" xfId="33538"/>
    <cellStyle name="40% - Accent6 8 5 2 2 2 8" xfId="6701"/>
    <cellStyle name="40% - Accent6 8 5 2 2 2 9" xfId="28349"/>
    <cellStyle name="40% - Accent6 8 5 2 2 3" xfId="8087"/>
    <cellStyle name="40% - Accent6 8 5 2 2 3 2" xfId="13651"/>
    <cellStyle name="40% - Accent6 8 5 2 2 3 2 2" xfId="35263"/>
    <cellStyle name="40% - Accent6 8 5 2 2 3 3" xfId="29729"/>
    <cellStyle name="40% - Accent6 8 5 2 2 4" xfId="16098"/>
    <cellStyle name="40% - Accent6 8 5 2 2 4 2" xfId="37691"/>
    <cellStyle name="40% - Accent6 8 5 2 2 5" xfId="18895"/>
    <cellStyle name="40% - Accent6 8 5 2 2 5 2" xfId="40474"/>
    <cellStyle name="40% - Accent6 8 5 2 2 6" xfId="21678"/>
    <cellStyle name="40% - Accent6 8 5 2 2 6 2" xfId="43257"/>
    <cellStyle name="40% - Accent6 8 5 2 2 7" xfId="24533"/>
    <cellStyle name="40% - Accent6 8 5 2 2 7 2" xfId="46108"/>
    <cellStyle name="40% - Accent6 8 5 2 2 8" xfId="10880"/>
    <cellStyle name="40% - Accent6 8 5 2 2 8 2" xfId="32503"/>
    <cellStyle name="40% - Accent6 8 5 2 2 9" xfId="5617"/>
    <cellStyle name="40% - Accent6 8 5 2 3" xfId="3318"/>
    <cellStyle name="40% - Accent6 8 5 2 3 10" xfId="27659"/>
    <cellStyle name="40% - Accent6 8 5 2 3 11" xfId="56229"/>
    <cellStyle name="40% - Accent6 8 5 2 3 2" xfId="4918"/>
    <cellStyle name="40% - Accent6 8 5 2 3 2 10" xfId="56230"/>
    <cellStyle name="40% - Accent6 8 5 2 3 2 2" xfId="9467"/>
    <cellStyle name="40% - Accent6 8 5 2 3 2 2 2" xfId="15031"/>
    <cellStyle name="40% - Accent6 8 5 2 3 2 2 2 2" xfId="36643"/>
    <cellStyle name="40% - Accent6 8 5 2 3 2 2 3" xfId="31109"/>
    <cellStyle name="40% - Accent6 8 5 2 3 2 3" xfId="17478"/>
    <cellStyle name="40% - Accent6 8 5 2 3 2 3 2" xfId="39071"/>
    <cellStyle name="40% - Accent6 8 5 2 3 2 4" xfId="20275"/>
    <cellStyle name="40% - Accent6 8 5 2 3 2 4 2" xfId="41854"/>
    <cellStyle name="40% - Accent6 8 5 2 3 2 5" xfId="23060"/>
    <cellStyle name="40% - Accent6 8 5 2 3 2 5 2" xfId="44637"/>
    <cellStyle name="40% - Accent6 8 5 2 3 2 6" xfId="25913"/>
    <cellStyle name="40% - Accent6 8 5 2 3 2 6 2" xfId="47488"/>
    <cellStyle name="40% - Accent6 8 5 2 3 2 7" xfId="12260"/>
    <cellStyle name="40% - Accent6 8 5 2 3 2 7 2" xfId="33883"/>
    <cellStyle name="40% - Accent6 8 5 2 3 2 8" xfId="7048"/>
    <cellStyle name="40% - Accent6 8 5 2 3 2 9" xfId="28694"/>
    <cellStyle name="40% - Accent6 8 5 2 3 3" xfId="8432"/>
    <cellStyle name="40% - Accent6 8 5 2 3 3 2" xfId="13996"/>
    <cellStyle name="40% - Accent6 8 5 2 3 3 2 2" xfId="35608"/>
    <cellStyle name="40% - Accent6 8 5 2 3 3 3" xfId="30074"/>
    <cellStyle name="40% - Accent6 8 5 2 3 4" xfId="16443"/>
    <cellStyle name="40% - Accent6 8 5 2 3 4 2" xfId="38036"/>
    <cellStyle name="40% - Accent6 8 5 2 3 5" xfId="19240"/>
    <cellStyle name="40% - Accent6 8 5 2 3 5 2" xfId="40819"/>
    <cellStyle name="40% - Accent6 8 5 2 3 6" xfId="22025"/>
    <cellStyle name="40% - Accent6 8 5 2 3 6 2" xfId="43602"/>
    <cellStyle name="40% - Accent6 8 5 2 3 7" xfId="24878"/>
    <cellStyle name="40% - Accent6 8 5 2 3 7 2" xfId="46453"/>
    <cellStyle name="40% - Accent6 8 5 2 3 8" xfId="11225"/>
    <cellStyle name="40% - Accent6 8 5 2 3 8 2" xfId="32848"/>
    <cellStyle name="40% - Accent6 8 5 2 3 9" xfId="5962"/>
    <cellStyle name="40% - Accent6 8 5 2 4" xfId="2561"/>
    <cellStyle name="40% - Accent6 8 5 2 4 10" xfId="56231"/>
    <cellStyle name="40% - Accent6 8 5 2 4 2" xfId="4294"/>
    <cellStyle name="40% - Accent6 8 5 2 4 2 2" xfId="14407"/>
    <cellStyle name="40% - Accent6 8 5 2 4 2 2 2" xfId="36019"/>
    <cellStyle name="40% - Accent6 8 5 2 4 2 3" xfId="8843"/>
    <cellStyle name="40% - Accent6 8 5 2 4 2 4" xfId="30485"/>
    <cellStyle name="40% - Accent6 8 5 2 4 3" xfId="16854"/>
    <cellStyle name="40% - Accent6 8 5 2 4 3 2" xfId="38447"/>
    <cellStyle name="40% - Accent6 8 5 2 4 4" xfId="19651"/>
    <cellStyle name="40% - Accent6 8 5 2 4 4 2" xfId="41230"/>
    <cellStyle name="40% - Accent6 8 5 2 4 5" xfId="22436"/>
    <cellStyle name="40% - Accent6 8 5 2 4 5 2" xfId="44013"/>
    <cellStyle name="40% - Accent6 8 5 2 4 6" xfId="25289"/>
    <cellStyle name="40% - Accent6 8 5 2 4 6 2" xfId="46864"/>
    <cellStyle name="40% - Accent6 8 5 2 4 7" xfId="11636"/>
    <cellStyle name="40% - Accent6 8 5 2 4 7 2" xfId="33259"/>
    <cellStyle name="40% - Accent6 8 5 2 4 8" xfId="6373"/>
    <cellStyle name="40% - Accent6 8 5 2 4 9" xfId="28070"/>
    <cellStyle name="40% - Accent6 8 5 2 5" xfId="3753"/>
    <cellStyle name="40% - Accent6 8 5 2 5 2" xfId="9814"/>
    <cellStyle name="40% - Accent6 8 5 2 5 2 2" xfId="15376"/>
    <cellStyle name="40% - Accent6 8 5 2 5 2 2 2" xfId="36988"/>
    <cellStyle name="40% - Accent6 8 5 2 5 2 3" xfId="31454"/>
    <cellStyle name="40% - Accent6 8 5 2 5 3" xfId="17823"/>
    <cellStyle name="40% - Accent6 8 5 2 5 3 2" xfId="39416"/>
    <cellStyle name="40% - Accent6 8 5 2 5 4" xfId="20620"/>
    <cellStyle name="40% - Accent6 8 5 2 5 4 2" xfId="42199"/>
    <cellStyle name="40% - Accent6 8 5 2 5 5" xfId="23405"/>
    <cellStyle name="40% - Accent6 8 5 2 5 5 2" xfId="44982"/>
    <cellStyle name="40% - Accent6 8 5 2 5 6" xfId="26258"/>
    <cellStyle name="40% - Accent6 8 5 2 5 6 2" xfId="47833"/>
    <cellStyle name="40% - Accent6 8 5 2 5 7" xfId="12605"/>
    <cellStyle name="40% - Accent6 8 5 2 5 7 2" xfId="34228"/>
    <cellStyle name="40% - Accent6 8 5 2 5 8" xfId="7396"/>
    <cellStyle name="40% - Accent6 8 5 2 5 9" xfId="29039"/>
    <cellStyle name="40% - Accent6 8 5 2 6" xfId="7808"/>
    <cellStyle name="40% - Accent6 8 5 2 6 2" xfId="18168"/>
    <cellStyle name="40% - Accent6 8 5 2 6 2 2" xfId="39761"/>
    <cellStyle name="40% - Accent6 8 5 2 6 3" xfId="20965"/>
    <cellStyle name="40% - Accent6 8 5 2 6 3 2" xfId="42544"/>
    <cellStyle name="40% - Accent6 8 5 2 6 4" xfId="23750"/>
    <cellStyle name="40% - Accent6 8 5 2 6 4 2" xfId="45327"/>
    <cellStyle name="40% - Accent6 8 5 2 6 5" xfId="26603"/>
    <cellStyle name="40% - Accent6 8 5 2 6 5 2" xfId="48178"/>
    <cellStyle name="40% - Accent6 8 5 2 6 6" xfId="12960"/>
    <cellStyle name="40% - Accent6 8 5 2 6 6 2" xfId="34573"/>
    <cellStyle name="40% - Accent6 8 5 2 6 7" xfId="29450"/>
    <cellStyle name="40% - Accent6 8 5 2 7" xfId="10533"/>
    <cellStyle name="40% - Accent6 8 5 2 7 2" xfId="32158"/>
    <cellStyle name="40% - Accent6 8 5 2 8" xfId="13372"/>
    <cellStyle name="40% - Accent6 8 5 2 8 2" xfId="34984"/>
    <cellStyle name="40% - Accent6 8 5 2 9" xfId="15752"/>
    <cellStyle name="40% - Accent6 8 5 2 9 2" xfId="37346"/>
    <cellStyle name="40% - Accent6 8 5 3" xfId="644"/>
    <cellStyle name="40% - Accent6 8 5 3 10" xfId="18642"/>
    <cellStyle name="40% - Accent6 8 5 3 10 2" xfId="40221"/>
    <cellStyle name="40% - Accent6 8 5 3 11" xfId="21425"/>
    <cellStyle name="40% - Accent6 8 5 3 11 2" xfId="43004"/>
    <cellStyle name="40% - Accent6 8 5 3 12" xfId="24280"/>
    <cellStyle name="40% - Accent6 8 5 3 12 2" xfId="45855"/>
    <cellStyle name="40% - Accent6 8 5 3 13" xfId="10253"/>
    <cellStyle name="40% - Accent6 8 5 3 13 2" xfId="31893"/>
    <cellStyle name="40% - Accent6 8 5 3 14" xfId="5334"/>
    <cellStyle name="40% - Accent6 8 5 3 15" xfId="27034"/>
    <cellStyle name="40% - Accent6 8 5 3 16" xfId="56232"/>
    <cellStyle name="40% - Accent6 8 5 3 2" xfId="3032"/>
    <cellStyle name="40% - Accent6 8 5 3 2 10" xfId="27406"/>
    <cellStyle name="40% - Accent6 8 5 3 2 11" xfId="56233"/>
    <cellStyle name="40% - Accent6 8 5 3 2 2" xfId="4665"/>
    <cellStyle name="40% - Accent6 8 5 3 2 2 2" xfId="9214"/>
    <cellStyle name="40% - Accent6 8 5 3 2 2 2 2" xfId="14778"/>
    <cellStyle name="40% - Accent6 8 5 3 2 2 2 2 2" xfId="36390"/>
    <cellStyle name="40% - Accent6 8 5 3 2 2 2 3" xfId="30856"/>
    <cellStyle name="40% - Accent6 8 5 3 2 2 3" xfId="17225"/>
    <cellStyle name="40% - Accent6 8 5 3 2 2 3 2" xfId="38818"/>
    <cellStyle name="40% - Accent6 8 5 3 2 2 4" xfId="20022"/>
    <cellStyle name="40% - Accent6 8 5 3 2 2 4 2" xfId="41601"/>
    <cellStyle name="40% - Accent6 8 5 3 2 2 5" xfId="22807"/>
    <cellStyle name="40% - Accent6 8 5 3 2 2 5 2" xfId="44384"/>
    <cellStyle name="40% - Accent6 8 5 3 2 2 6" xfId="25660"/>
    <cellStyle name="40% - Accent6 8 5 3 2 2 6 2" xfId="47235"/>
    <cellStyle name="40% - Accent6 8 5 3 2 2 7" xfId="12007"/>
    <cellStyle name="40% - Accent6 8 5 3 2 2 7 2" xfId="33630"/>
    <cellStyle name="40% - Accent6 8 5 3 2 2 8" xfId="6793"/>
    <cellStyle name="40% - Accent6 8 5 3 2 2 9" xfId="28441"/>
    <cellStyle name="40% - Accent6 8 5 3 2 3" xfId="8179"/>
    <cellStyle name="40% - Accent6 8 5 3 2 3 2" xfId="13743"/>
    <cellStyle name="40% - Accent6 8 5 3 2 3 2 2" xfId="35355"/>
    <cellStyle name="40% - Accent6 8 5 3 2 3 3" xfId="29821"/>
    <cellStyle name="40% - Accent6 8 5 3 2 4" xfId="16190"/>
    <cellStyle name="40% - Accent6 8 5 3 2 4 2" xfId="37783"/>
    <cellStyle name="40% - Accent6 8 5 3 2 5" xfId="18987"/>
    <cellStyle name="40% - Accent6 8 5 3 2 5 2" xfId="40566"/>
    <cellStyle name="40% - Accent6 8 5 3 2 6" xfId="21770"/>
    <cellStyle name="40% - Accent6 8 5 3 2 6 2" xfId="43349"/>
    <cellStyle name="40% - Accent6 8 5 3 2 7" xfId="24625"/>
    <cellStyle name="40% - Accent6 8 5 3 2 7 2" xfId="46200"/>
    <cellStyle name="40% - Accent6 8 5 3 2 8" xfId="10972"/>
    <cellStyle name="40% - Accent6 8 5 3 2 8 2" xfId="32595"/>
    <cellStyle name="40% - Accent6 8 5 3 2 9" xfId="5709"/>
    <cellStyle name="40% - Accent6 8 5 3 3" xfId="3410"/>
    <cellStyle name="40% - Accent6 8 5 3 3 10" xfId="27751"/>
    <cellStyle name="40% - Accent6 8 5 3 3 2" xfId="5010"/>
    <cellStyle name="40% - Accent6 8 5 3 3 2 2" xfId="9559"/>
    <cellStyle name="40% - Accent6 8 5 3 3 2 2 2" xfId="15123"/>
    <cellStyle name="40% - Accent6 8 5 3 3 2 2 2 2" xfId="36735"/>
    <cellStyle name="40% - Accent6 8 5 3 3 2 2 3" xfId="31201"/>
    <cellStyle name="40% - Accent6 8 5 3 3 2 3" xfId="17570"/>
    <cellStyle name="40% - Accent6 8 5 3 3 2 3 2" xfId="39163"/>
    <cellStyle name="40% - Accent6 8 5 3 3 2 4" xfId="20367"/>
    <cellStyle name="40% - Accent6 8 5 3 3 2 4 2" xfId="41946"/>
    <cellStyle name="40% - Accent6 8 5 3 3 2 5" xfId="23152"/>
    <cellStyle name="40% - Accent6 8 5 3 3 2 5 2" xfId="44729"/>
    <cellStyle name="40% - Accent6 8 5 3 3 2 6" xfId="26005"/>
    <cellStyle name="40% - Accent6 8 5 3 3 2 6 2" xfId="47580"/>
    <cellStyle name="40% - Accent6 8 5 3 3 2 7" xfId="12352"/>
    <cellStyle name="40% - Accent6 8 5 3 3 2 7 2" xfId="33975"/>
    <cellStyle name="40% - Accent6 8 5 3 3 2 8" xfId="7140"/>
    <cellStyle name="40% - Accent6 8 5 3 3 2 9" xfId="28786"/>
    <cellStyle name="40% - Accent6 8 5 3 3 3" xfId="8524"/>
    <cellStyle name="40% - Accent6 8 5 3 3 3 2" xfId="14088"/>
    <cellStyle name="40% - Accent6 8 5 3 3 3 2 2" xfId="35700"/>
    <cellStyle name="40% - Accent6 8 5 3 3 3 3" xfId="30166"/>
    <cellStyle name="40% - Accent6 8 5 3 3 4" xfId="16535"/>
    <cellStyle name="40% - Accent6 8 5 3 3 4 2" xfId="38128"/>
    <cellStyle name="40% - Accent6 8 5 3 3 5" xfId="19332"/>
    <cellStyle name="40% - Accent6 8 5 3 3 5 2" xfId="40911"/>
    <cellStyle name="40% - Accent6 8 5 3 3 6" xfId="22117"/>
    <cellStyle name="40% - Accent6 8 5 3 3 6 2" xfId="43694"/>
    <cellStyle name="40% - Accent6 8 5 3 3 7" xfId="24970"/>
    <cellStyle name="40% - Accent6 8 5 3 3 7 2" xfId="46545"/>
    <cellStyle name="40% - Accent6 8 5 3 3 8" xfId="11317"/>
    <cellStyle name="40% - Accent6 8 5 3 3 8 2" xfId="32940"/>
    <cellStyle name="40% - Accent6 8 5 3 3 9" xfId="6054"/>
    <cellStyle name="40% - Accent6 8 5 3 4" xfId="2562"/>
    <cellStyle name="40% - Accent6 8 5 3 4 2" xfId="4295"/>
    <cellStyle name="40% - Accent6 8 5 3 4 2 2" xfId="14408"/>
    <cellStyle name="40% - Accent6 8 5 3 4 2 2 2" xfId="36020"/>
    <cellStyle name="40% - Accent6 8 5 3 4 2 3" xfId="8844"/>
    <cellStyle name="40% - Accent6 8 5 3 4 2 4" xfId="30486"/>
    <cellStyle name="40% - Accent6 8 5 3 4 3" xfId="16855"/>
    <cellStyle name="40% - Accent6 8 5 3 4 3 2" xfId="38448"/>
    <cellStyle name="40% - Accent6 8 5 3 4 4" xfId="19652"/>
    <cellStyle name="40% - Accent6 8 5 3 4 4 2" xfId="41231"/>
    <cellStyle name="40% - Accent6 8 5 3 4 5" xfId="22437"/>
    <cellStyle name="40% - Accent6 8 5 3 4 5 2" xfId="44014"/>
    <cellStyle name="40% - Accent6 8 5 3 4 6" xfId="25290"/>
    <cellStyle name="40% - Accent6 8 5 3 4 6 2" xfId="46865"/>
    <cellStyle name="40% - Accent6 8 5 3 4 7" xfId="11637"/>
    <cellStyle name="40% - Accent6 8 5 3 4 7 2" xfId="33260"/>
    <cellStyle name="40% - Accent6 8 5 3 4 8" xfId="6374"/>
    <cellStyle name="40% - Accent6 8 5 3 4 9" xfId="28071"/>
    <cellStyle name="40% - Accent6 8 5 3 5" xfId="3754"/>
    <cellStyle name="40% - Accent6 8 5 3 5 2" xfId="9906"/>
    <cellStyle name="40% - Accent6 8 5 3 5 2 2" xfId="15468"/>
    <cellStyle name="40% - Accent6 8 5 3 5 2 2 2" xfId="37080"/>
    <cellStyle name="40% - Accent6 8 5 3 5 2 3" xfId="31546"/>
    <cellStyle name="40% - Accent6 8 5 3 5 3" xfId="17915"/>
    <cellStyle name="40% - Accent6 8 5 3 5 3 2" xfId="39508"/>
    <cellStyle name="40% - Accent6 8 5 3 5 4" xfId="20712"/>
    <cellStyle name="40% - Accent6 8 5 3 5 4 2" xfId="42291"/>
    <cellStyle name="40% - Accent6 8 5 3 5 5" xfId="23497"/>
    <cellStyle name="40% - Accent6 8 5 3 5 5 2" xfId="45074"/>
    <cellStyle name="40% - Accent6 8 5 3 5 6" xfId="26350"/>
    <cellStyle name="40% - Accent6 8 5 3 5 6 2" xfId="47925"/>
    <cellStyle name="40% - Accent6 8 5 3 5 7" xfId="12697"/>
    <cellStyle name="40% - Accent6 8 5 3 5 7 2" xfId="34320"/>
    <cellStyle name="40% - Accent6 8 5 3 5 8" xfId="7488"/>
    <cellStyle name="40% - Accent6 8 5 3 5 9" xfId="29131"/>
    <cellStyle name="40% - Accent6 8 5 3 6" xfId="7809"/>
    <cellStyle name="40% - Accent6 8 5 3 6 2" xfId="18260"/>
    <cellStyle name="40% - Accent6 8 5 3 6 2 2" xfId="39853"/>
    <cellStyle name="40% - Accent6 8 5 3 6 3" xfId="21057"/>
    <cellStyle name="40% - Accent6 8 5 3 6 3 2" xfId="42636"/>
    <cellStyle name="40% - Accent6 8 5 3 6 4" xfId="23842"/>
    <cellStyle name="40% - Accent6 8 5 3 6 4 2" xfId="45419"/>
    <cellStyle name="40% - Accent6 8 5 3 6 5" xfId="26695"/>
    <cellStyle name="40% - Accent6 8 5 3 6 5 2" xfId="48270"/>
    <cellStyle name="40% - Accent6 8 5 3 6 6" xfId="13052"/>
    <cellStyle name="40% - Accent6 8 5 3 6 6 2" xfId="34665"/>
    <cellStyle name="40% - Accent6 8 5 3 6 7" xfId="29451"/>
    <cellStyle name="40% - Accent6 8 5 3 7" xfId="10625"/>
    <cellStyle name="40% - Accent6 8 5 3 7 2" xfId="32250"/>
    <cellStyle name="40% - Accent6 8 5 3 8" xfId="13373"/>
    <cellStyle name="40% - Accent6 8 5 3 8 2" xfId="34985"/>
    <cellStyle name="40% - Accent6 8 5 3 9" xfId="15844"/>
    <cellStyle name="40% - Accent6 8 5 3 9 2" xfId="37438"/>
    <cellStyle name="40% - Accent6 8 5 4" xfId="2802"/>
    <cellStyle name="40% - Accent6 8 5 4 10" xfId="27176"/>
    <cellStyle name="40% - Accent6 8 5 4 11" xfId="56234"/>
    <cellStyle name="40% - Accent6 8 5 4 2" xfId="4435"/>
    <cellStyle name="40% - Accent6 8 5 4 2 10" xfId="56235"/>
    <cellStyle name="40% - Accent6 8 5 4 2 2" xfId="8984"/>
    <cellStyle name="40% - Accent6 8 5 4 2 2 2" xfId="14548"/>
    <cellStyle name="40% - Accent6 8 5 4 2 2 2 2" xfId="36160"/>
    <cellStyle name="40% - Accent6 8 5 4 2 2 3" xfId="30626"/>
    <cellStyle name="40% - Accent6 8 5 4 2 3" xfId="16995"/>
    <cellStyle name="40% - Accent6 8 5 4 2 3 2" xfId="38588"/>
    <cellStyle name="40% - Accent6 8 5 4 2 4" xfId="19792"/>
    <cellStyle name="40% - Accent6 8 5 4 2 4 2" xfId="41371"/>
    <cellStyle name="40% - Accent6 8 5 4 2 5" xfId="22577"/>
    <cellStyle name="40% - Accent6 8 5 4 2 5 2" xfId="44154"/>
    <cellStyle name="40% - Accent6 8 5 4 2 6" xfId="25430"/>
    <cellStyle name="40% - Accent6 8 5 4 2 6 2" xfId="47005"/>
    <cellStyle name="40% - Accent6 8 5 4 2 7" xfId="11777"/>
    <cellStyle name="40% - Accent6 8 5 4 2 7 2" xfId="33400"/>
    <cellStyle name="40% - Accent6 8 5 4 2 8" xfId="6563"/>
    <cellStyle name="40% - Accent6 8 5 4 2 9" xfId="28211"/>
    <cellStyle name="40% - Accent6 8 5 4 3" xfId="7949"/>
    <cellStyle name="40% - Accent6 8 5 4 3 2" xfId="13513"/>
    <cellStyle name="40% - Accent6 8 5 4 3 2 2" xfId="35125"/>
    <cellStyle name="40% - Accent6 8 5 4 3 3" xfId="29591"/>
    <cellStyle name="40% - Accent6 8 5 4 4" xfId="15960"/>
    <cellStyle name="40% - Accent6 8 5 4 4 2" xfId="37553"/>
    <cellStyle name="40% - Accent6 8 5 4 5" xfId="18757"/>
    <cellStyle name="40% - Accent6 8 5 4 5 2" xfId="40336"/>
    <cellStyle name="40% - Accent6 8 5 4 6" xfId="21540"/>
    <cellStyle name="40% - Accent6 8 5 4 6 2" xfId="43119"/>
    <cellStyle name="40% - Accent6 8 5 4 7" xfId="24395"/>
    <cellStyle name="40% - Accent6 8 5 4 7 2" xfId="45970"/>
    <cellStyle name="40% - Accent6 8 5 4 8" xfId="10742"/>
    <cellStyle name="40% - Accent6 8 5 4 8 2" xfId="32365"/>
    <cellStyle name="40% - Accent6 8 5 4 9" xfId="5479"/>
    <cellStyle name="40% - Accent6 8 5 5" xfId="3160"/>
    <cellStyle name="40% - Accent6 8 5 5 10" xfId="27521"/>
    <cellStyle name="40% - Accent6 8 5 5 11" xfId="56236"/>
    <cellStyle name="40% - Accent6 8 5 5 2" xfId="4780"/>
    <cellStyle name="40% - Accent6 8 5 5 2 2" xfId="9329"/>
    <cellStyle name="40% - Accent6 8 5 5 2 2 2" xfId="14893"/>
    <cellStyle name="40% - Accent6 8 5 5 2 2 2 2" xfId="36505"/>
    <cellStyle name="40% - Accent6 8 5 5 2 2 3" xfId="30971"/>
    <cellStyle name="40% - Accent6 8 5 5 2 3" xfId="17340"/>
    <cellStyle name="40% - Accent6 8 5 5 2 3 2" xfId="38933"/>
    <cellStyle name="40% - Accent6 8 5 5 2 4" xfId="20137"/>
    <cellStyle name="40% - Accent6 8 5 5 2 4 2" xfId="41716"/>
    <cellStyle name="40% - Accent6 8 5 5 2 5" xfId="22922"/>
    <cellStyle name="40% - Accent6 8 5 5 2 5 2" xfId="44499"/>
    <cellStyle name="40% - Accent6 8 5 5 2 6" xfId="25775"/>
    <cellStyle name="40% - Accent6 8 5 5 2 6 2" xfId="47350"/>
    <cellStyle name="40% - Accent6 8 5 5 2 7" xfId="12122"/>
    <cellStyle name="40% - Accent6 8 5 5 2 7 2" xfId="33745"/>
    <cellStyle name="40% - Accent6 8 5 5 2 8" xfId="6910"/>
    <cellStyle name="40% - Accent6 8 5 5 2 9" xfId="28556"/>
    <cellStyle name="40% - Accent6 8 5 5 3" xfId="8294"/>
    <cellStyle name="40% - Accent6 8 5 5 3 2" xfId="13858"/>
    <cellStyle name="40% - Accent6 8 5 5 3 2 2" xfId="35470"/>
    <cellStyle name="40% - Accent6 8 5 5 3 3" xfId="29936"/>
    <cellStyle name="40% - Accent6 8 5 5 4" xfId="16305"/>
    <cellStyle name="40% - Accent6 8 5 5 4 2" xfId="37898"/>
    <cellStyle name="40% - Accent6 8 5 5 5" xfId="19102"/>
    <cellStyle name="40% - Accent6 8 5 5 5 2" xfId="40681"/>
    <cellStyle name="40% - Accent6 8 5 5 6" xfId="21887"/>
    <cellStyle name="40% - Accent6 8 5 5 6 2" xfId="43464"/>
    <cellStyle name="40% - Accent6 8 5 5 7" xfId="24740"/>
    <cellStyle name="40% - Accent6 8 5 5 7 2" xfId="46315"/>
    <cellStyle name="40% - Accent6 8 5 5 8" xfId="11087"/>
    <cellStyle name="40% - Accent6 8 5 5 8 2" xfId="32710"/>
    <cellStyle name="40% - Accent6 8 5 5 9" xfId="5824"/>
    <cellStyle name="40% - Accent6 8 5 6" xfId="2560"/>
    <cellStyle name="40% - Accent6 8 5 6 2" xfId="4293"/>
    <cellStyle name="40% - Accent6 8 5 6 2 2" xfId="14406"/>
    <cellStyle name="40% - Accent6 8 5 6 2 2 2" xfId="36018"/>
    <cellStyle name="40% - Accent6 8 5 6 2 3" xfId="8842"/>
    <cellStyle name="40% - Accent6 8 5 6 2 4" xfId="30484"/>
    <cellStyle name="40% - Accent6 8 5 6 3" xfId="16853"/>
    <cellStyle name="40% - Accent6 8 5 6 3 2" xfId="38446"/>
    <cellStyle name="40% - Accent6 8 5 6 4" xfId="19650"/>
    <cellStyle name="40% - Accent6 8 5 6 4 2" xfId="41229"/>
    <cellStyle name="40% - Accent6 8 5 6 5" xfId="22435"/>
    <cellStyle name="40% - Accent6 8 5 6 5 2" xfId="44012"/>
    <cellStyle name="40% - Accent6 8 5 6 6" xfId="25288"/>
    <cellStyle name="40% - Accent6 8 5 6 6 2" xfId="46863"/>
    <cellStyle name="40% - Accent6 8 5 6 7" xfId="11635"/>
    <cellStyle name="40% - Accent6 8 5 6 7 2" xfId="33258"/>
    <cellStyle name="40% - Accent6 8 5 6 8" xfId="6372"/>
    <cellStyle name="40% - Accent6 8 5 6 9" xfId="28069"/>
    <cellStyle name="40% - Accent6 8 5 7" xfId="3752"/>
    <cellStyle name="40% - Accent6 8 5 7 2" xfId="9676"/>
    <cellStyle name="40% - Accent6 8 5 7 2 2" xfId="15238"/>
    <cellStyle name="40% - Accent6 8 5 7 2 2 2" xfId="36850"/>
    <cellStyle name="40% - Accent6 8 5 7 2 3" xfId="31316"/>
    <cellStyle name="40% - Accent6 8 5 7 3" xfId="17685"/>
    <cellStyle name="40% - Accent6 8 5 7 3 2" xfId="39278"/>
    <cellStyle name="40% - Accent6 8 5 7 4" xfId="20482"/>
    <cellStyle name="40% - Accent6 8 5 7 4 2" xfId="42061"/>
    <cellStyle name="40% - Accent6 8 5 7 5" xfId="23267"/>
    <cellStyle name="40% - Accent6 8 5 7 5 2" xfId="44844"/>
    <cellStyle name="40% - Accent6 8 5 7 6" xfId="26120"/>
    <cellStyle name="40% - Accent6 8 5 7 6 2" xfId="47695"/>
    <cellStyle name="40% - Accent6 8 5 7 7" xfId="12467"/>
    <cellStyle name="40% - Accent6 8 5 7 7 2" xfId="34090"/>
    <cellStyle name="40% - Accent6 8 5 7 8" xfId="7258"/>
    <cellStyle name="40% - Accent6 8 5 7 9" xfId="28901"/>
    <cellStyle name="40% - Accent6 8 5 8" xfId="7807"/>
    <cellStyle name="40% - Accent6 8 5 8 2" xfId="18030"/>
    <cellStyle name="40% - Accent6 8 5 8 2 2" xfId="39623"/>
    <cellStyle name="40% - Accent6 8 5 8 3" xfId="20827"/>
    <cellStyle name="40% - Accent6 8 5 8 3 2" xfId="42406"/>
    <cellStyle name="40% - Accent6 8 5 8 4" xfId="23612"/>
    <cellStyle name="40% - Accent6 8 5 8 4 2" xfId="45189"/>
    <cellStyle name="40% - Accent6 8 5 8 5" xfId="26465"/>
    <cellStyle name="40% - Accent6 8 5 8 5 2" xfId="48040"/>
    <cellStyle name="40% - Accent6 8 5 8 6" xfId="12822"/>
    <cellStyle name="40% - Accent6 8 5 8 6 2" xfId="34435"/>
    <cellStyle name="40% - Accent6 8 5 8 7" xfId="29449"/>
    <cellStyle name="40% - Accent6 8 5 9" xfId="10395"/>
    <cellStyle name="40% - Accent6 8 5 9 2" xfId="32020"/>
    <cellStyle name="40% - Accent6 8 6" xfId="56237"/>
    <cellStyle name="40% - Accent6 8 6 2" xfId="56238"/>
    <cellStyle name="40% - Accent6 8 6 2 2" xfId="56239"/>
    <cellStyle name="40% - Accent6 8 6 3" xfId="56240"/>
    <cellStyle name="40% - Accent6 8 6 3 2" xfId="56241"/>
    <cellStyle name="40% - Accent6 8 6 4" xfId="56242"/>
    <cellStyle name="40% - Accent6 8 7" xfId="56243"/>
    <cellStyle name="40% - Accent6 8 7 2" xfId="56244"/>
    <cellStyle name="40% - Accent6 8 8" xfId="56245"/>
    <cellStyle name="40% - Accent6 8 8 2" xfId="56246"/>
    <cellStyle name="40% - Accent6 8 9" xfId="56247"/>
    <cellStyle name="40% - Accent6 8 9 2" xfId="56248"/>
    <cellStyle name="40% - Accent6 9" xfId="645"/>
    <cellStyle name="40% - Accent6 9 10" xfId="56250"/>
    <cellStyle name="40% - Accent6 9 11" xfId="56249"/>
    <cellStyle name="40% - Accent6 9 2" xfId="646"/>
    <cellStyle name="40% - Accent6 9 2 10" xfId="13374"/>
    <cellStyle name="40% - Accent6 9 2 10 2" xfId="34986"/>
    <cellStyle name="40% - Accent6 9 2 11" xfId="15548"/>
    <cellStyle name="40% - Accent6 9 2 11 2" xfId="37142"/>
    <cellStyle name="40% - Accent6 9 2 12" xfId="18346"/>
    <cellStyle name="40% - Accent6 9 2 12 2" xfId="39925"/>
    <cellStyle name="40% - Accent6 9 2 13" xfId="21129"/>
    <cellStyle name="40% - Accent6 9 2 13 2" xfId="42708"/>
    <cellStyle name="40% - Accent6 9 2 14" xfId="23984"/>
    <cellStyle name="40% - Accent6 9 2 14 2" xfId="45559"/>
    <cellStyle name="40% - Accent6 9 2 15" xfId="9957"/>
    <cellStyle name="40% - Accent6 9 2 15 2" xfId="31597"/>
    <cellStyle name="40% - Accent6 9 2 16" xfId="5335"/>
    <cellStyle name="40% - Accent6 9 2 17" xfId="27035"/>
    <cellStyle name="40% - Accent6 9 2 18" xfId="56251"/>
    <cellStyle name="40% - Accent6 9 2 2" xfId="647"/>
    <cellStyle name="40% - Accent6 9 2 2 10" xfId="18484"/>
    <cellStyle name="40% - Accent6 9 2 2 10 2" xfId="40063"/>
    <cellStyle name="40% - Accent6 9 2 2 11" xfId="21267"/>
    <cellStyle name="40% - Accent6 9 2 2 11 2" xfId="42846"/>
    <cellStyle name="40% - Accent6 9 2 2 12" xfId="24122"/>
    <cellStyle name="40% - Accent6 9 2 2 12 2" xfId="45697"/>
    <cellStyle name="40% - Accent6 9 2 2 13" xfId="10095"/>
    <cellStyle name="40% - Accent6 9 2 2 13 2" xfId="31735"/>
    <cellStyle name="40% - Accent6 9 2 2 14" xfId="5336"/>
    <cellStyle name="40% - Accent6 9 2 2 15" xfId="27036"/>
    <cellStyle name="40% - Accent6 9 2 2 16" xfId="56252"/>
    <cellStyle name="40% - Accent6 9 2 2 2" xfId="2874"/>
    <cellStyle name="40% - Accent6 9 2 2 2 10" xfId="27248"/>
    <cellStyle name="40% - Accent6 9 2 2 2 11" xfId="56253"/>
    <cellStyle name="40% - Accent6 9 2 2 2 2" xfId="4507"/>
    <cellStyle name="40% - Accent6 9 2 2 2 2 10" xfId="56254"/>
    <cellStyle name="40% - Accent6 9 2 2 2 2 2" xfId="9056"/>
    <cellStyle name="40% - Accent6 9 2 2 2 2 2 2" xfId="14620"/>
    <cellStyle name="40% - Accent6 9 2 2 2 2 2 2 2" xfId="36232"/>
    <cellStyle name="40% - Accent6 9 2 2 2 2 2 2 2 2" xfId="56257"/>
    <cellStyle name="40% - Accent6 9 2 2 2 2 2 2 3" xfId="56256"/>
    <cellStyle name="40% - Accent6 9 2 2 2 2 2 3" xfId="30698"/>
    <cellStyle name="40% - Accent6 9 2 2 2 2 2 3 2" xfId="56259"/>
    <cellStyle name="40% - Accent6 9 2 2 2 2 2 3 3" xfId="56258"/>
    <cellStyle name="40% - Accent6 9 2 2 2 2 2 4" xfId="56260"/>
    <cellStyle name="40% - Accent6 9 2 2 2 2 2 5" xfId="56255"/>
    <cellStyle name="40% - Accent6 9 2 2 2 2 3" xfId="17067"/>
    <cellStyle name="40% - Accent6 9 2 2 2 2 3 2" xfId="38660"/>
    <cellStyle name="40% - Accent6 9 2 2 2 2 3 2 2" xfId="56262"/>
    <cellStyle name="40% - Accent6 9 2 2 2 2 3 3" xfId="56261"/>
    <cellStyle name="40% - Accent6 9 2 2 2 2 4" xfId="19864"/>
    <cellStyle name="40% - Accent6 9 2 2 2 2 4 2" xfId="41443"/>
    <cellStyle name="40% - Accent6 9 2 2 2 2 4 2 2" xfId="56264"/>
    <cellStyle name="40% - Accent6 9 2 2 2 2 4 3" xfId="56263"/>
    <cellStyle name="40% - Accent6 9 2 2 2 2 5" xfId="22649"/>
    <cellStyle name="40% - Accent6 9 2 2 2 2 5 2" xfId="44226"/>
    <cellStyle name="40% - Accent6 9 2 2 2 2 5 3" xfId="56265"/>
    <cellStyle name="40% - Accent6 9 2 2 2 2 6" xfId="25502"/>
    <cellStyle name="40% - Accent6 9 2 2 2 2 6 2" xfId="47077"/>
    <cellStyle name="40% - Accent6 9 2 2 2 2 7" xfId="11849"/>
    <cellStyle name="40% - Accent6 9 2 2 2 2 7 2" xfId="33472"/>
    <cellStyle name="40% - Accent6 9 2 2 2 2 8" xfId="6635"/>
    <cellStyle name="40% - Accent6 9 2 2 2 2 9" xfId="28283"/>
    <cellStyle name="40% - Accent6 9 2 2 2 3" xfId="8021"/>
    <cellStyle name="40% - Accent6 9 2 2 2 3 2" xfId="13585"/>
    <cellStyle name="40% - Accent6 9 2 2 2 3 2 2" xfId="35197"/>
    <cellStyle name="40% - Accent6 9 2 2 2 3 2 2 2" xfId="56268"/>
    <cellStyle name="40% - Accent6 9 2 2 2 3 2 3" xfId="56267"/>
    <cellStyle name="40% - Accent6 9 2 2 2 3 3" xfId="29663"/>
    <cellStyle name="40% - Accent6 9 2 2 2 3 3 2" xfId="56270"/>
    <cellStyle name="40% - Accent6 9 2 2 2 3 3 3" xfId="56269"/>
    <cellStyle name="40% - Accent6 9 2 2 2 3 4" xfId="56271"/>
    <cellStyle name="40% - Accent6 9 2 2 2 3 5" xfId="56266"/>
    <cellStyle name="40% - Accent6 9 2 2 2 4" xfId="16032"/>
    <cellStyle name="40% - Accent6 9 2 2 2 4 2" xfId="37625"/>
    <cellStyle name="40% - Accent6 9 2 2 2 4 2 2" xfId="56273"/>
    <cellStyle name="40% - Accent6 9 2 2 2 4 3" xfId="56272"/>
    <cellStyle name="40% - Accent6 9 2 2 2 5" xfId="18829"/>
    <cellStyle name="40% - Accent6 9 2 2 2 5 2" xfId="40408"/>
    <cellStyle name="40% - Accent6 9 2 2 2 5 2 2" xfId="56275"/>
    <cellStyle name="40% - Accent6 9 2 2 2 5 3" xfId="56274"/>
    <cellStyle name="40% - Accent6 9 2 2 2 6" xfId="21612"/>
    <cellStyle name="40% - Accent6 9 2 2 2 6 2" xfId="43191"/>
    <cellStyle name="40% - Accent6 9 2 2 2 6 3" xfId="56276"/>
    <cellStyle name="40% - Accent6 9 2 2 2 7" xfId="24467"/>
    <cellStyle name="40% - Accent6 9 2 2 2 7 2" xfId="46042"/>
    <cellStyle name="40% - Accent6 9 2 2 2 8" xfId="10814"/>
    <cellStyle name="40% - Accent6 9 2 2 2 8 2" xfId="32437"/>
    <cellStyle name="40% - Accent6 9 2 2 2 9" xfId="5551"/>
    <cellStyle name="40% - Accent6 9 2 2 3" xfId="3252"/>
    <cellStyle name="40% - Accent6 9 2 2 3 10" xfId="27593"/>
    <cellStyle name="40% - Accent6 9 2 2 3 11" xfId="56277"/>
    <cellStyle name="40% - Accent6 9 2 2 3 2" xfId="4852"/>
    <cellStyle name="40% - Accent6 9 2 2 3 2 10" xfId="56278"/>
    <cellStyle name="40% - Accent6 9 2 2 3 2 2" xfId="9401"/>
    <cellStyle name="40% - Accent6 9 2 2 3 2 2 2" xfId="14965"/>
    <cellStyle name="40% - Accent6 9 2 2 3 2 2 2 2" xfId="36577"/>
    <cellStyle name="40% - Accent6 9 2 2 3 2 2 2 3" xfId="56280"/>
    <cellStyle name="40% - Accent6 9 2 2 3 2 2 3" xfId="31043"/>
    <cellStyle name="40% - Accent6 9 2 2 3 2 2 4" xfId="56279"/>
    <cellStyle name="40% - Accent6 9 2 2 3 2 3" xfId="17412"/>
    <cellStyle name="40% - Accent6 9 2 2 3 2 3 2" xfId="39005"/>
    <cellStyle name="40% - Accent6 9 2 2 3 2 3 2 2" xfId="56282"/>
    <cellStyle name="40% - Accent6 9 2 2 3 2 3 3" xfId="56281"/>
    <cellStyle name="40% - Accent6 9 2 2 3 2 4" xfId="20209"/>
    <cellStyle name="40% - Accent6 9 2 2 3 2 4 2" xfId="41788"/>
    <cellStyle name="40% - Accent6 9 2 2 3 2 4 3" xfId="56283"/>
    <cellStyle name="40% - Accent6 9 2 2 3 2 5" xfId="22994"/>
    <cellStyle name="40% - Accent6 9 2 2 3 2 5 2" xfId="44571"/>
    <cellStyle name="40% - Accent6 9 2 2 3 2 6" xfId="25847"/>
    <cellStyle name="40% - Accent6 9 2 2 3 2 6 2" xfId="47422"/>
    <cellStyle name="40% - Accent6 9 2 2 3 2 7" xfId="12194"/>
    <cellStyle name="40% - Accent6 9 2 2 3 2 7 2" xfId="33817"/>
    <cellStyle name="40% - Accent6 9 2 2 3 2 8" xfId="6982"/>
    <cellStyle name="40% - Accent6 9 2 2 3 2 9" xfId="28628"/>
    <cellStyle name="40% - Accent6 9 2 2 3 3" xfId="8366"/>
    <cellStyle name="40% - Accent6 9 2 2 3 3 2" xfId="13930"/>
    <cellStyle name="40% - Accent6 9 2 2 3 3 2 2" xfId="35542"/>
    <cellStyle name="40% - Accent6 9 2 2 3 3 2 3" xfId="56285"/>
    <cellStyle name="40% - Accent6 9 2 2 3 3 3" xfId="30008"/>
    <cellStyle name="40% - Accent6 9 2 2 3 3 4" xfId="56284"/>
    <cellStyle name="40% - Accent6 9 2 2 3 4" xfId="16377"/>
    <cellStyle name="40% - Accent6 9 2 2 3 4 2" xfId="37970"/>
    <cellStyle name="40% - Accent6 9 2 2 3 4 2 2" xfId="56287"/>
    <cellStyle name="40% - Accent6 9 2 2 3 4 3" xfId="56286"/>
    <cellStyle name="40% - Accent6 9 2 2 3 5" xfId="19174"/>
    <cellStyle name="40% - Accent6 9 2 2 3 5 2" xfId="40753"/>
    <cellStyle name="40% - Accent6 9 2 2 3 5 3" xfId="56288"/>
    <cellStyle name="40% - Accent6 9 2 2 3 6" xfId="21959"/>
    <cellStyle name="40% - Accent6 9 2 2 3 6 2" xfId="43536"/>
    <cellStyle name="40% - Accent6 9 2 2 3 7" xfId="24812"/>
    <cellStyle name="40% - Accent6 9 2 2 3 7 2" xfId="46387"/>
    <cellStyle name="40% - Accent6 9 2 2 3 8" xfId="11159"/>
    <cellStyle name="40% - Accent6 9 2 2 3 8 2" xfId="32782"/>
    <cellStyle name="40% - Accent6 9 2 2 3 9" xfId="5896"/>
    <cellStyle name="40% - Accent6 9 2 2 4" xfId="2564"/>
    <cellStyle name="40% - Accent6 9 2 2 4 10" xfId="56289"/>
    <cellStyle name="40% - Accent6 9 2 2 4 2" xfId="4297"/>
    <cellStyle name="40% - Accent6 9 2 2 4 2 2" xfId="14410"/>
    <cellStyle name="40% - Accent6 9 2 2 4 2 2 2" xfId="36022"/>
    <cellStyle name="40% - Accent6 9 2 2 4 2 2 3" xfId="56291"/>
    <cellStyle name="40% - Accent6 9 2 2 4 2 3" xfId="8846"/>
    <cellStyle name="40% - Accent6 9 2 2 4 2 4" xfId="30488"/>
    <cellStyle name="40% - Accent6 9 2 2 4 2 5" xfId="56290"/>
    <cellStyle name="40% - Accent6 9 2 2 4 3" xfId="16857"/>
    <cellStyle name="40% - Accent6 9 2 2 4 3 2" xfId="38450"/>
    <cellStyle name="40% - Accent6 9 2 2 4 3 2 2" xfId="56293"/>
    <cellStyle name="40% - Accent6 9 2 2 4 3 3" xfId="56292"/>
    <cellStyle name="40% - Accent6 9 2 2 4 4" xfId="19654"/>
    <cellStyle name="40% - Accent6 9 2 2 4 4 2" xfId="41233"/>
    <cellStyle name="40% - Accent6 9 2 2 4 4 3" xfId="56294"/>
    <cellStyle name="40% - Accent6 9 2 2 4 5" xfId="22439"/>
    <cellStyle name="40% - Accent6 9 2 2 4 5 2" xfId="44016"/>
    <cellStyle name="40% - Accent6 9 2 2 4 6" xfId="25292"/>
    <cellStyle name="40% - Accent6 9 2 2 4 6 2" xfId="46867"/>
    <cellStyle name="40% - Accent6 9 2 2 4 7" xfId="11639"/>
    <cellStyle name="40% - Accent6 9 2 2 4 7 2" xfId="33262"/>
    <cellStyle name="40% - Accent6 9 2 2 4 8" xfId="6376"/>
    <cellStyle name="40% - Accent6 9 2 2 4 9" xfId="28073"/>
    <cellStyle name="40% - Accent6 9 2 2 5" xfId="3756"/>
    <cellStyle name="40% - Accent6 9 2 2 5 10" xfId="56295"/>
    <cellStyle name="40% - Accent6 9 2 2 5 2" xfId="9748"/>
    <cellStyle name="40% - Accent6 9 2 2 5 2 2" xfId="15310"/>
    <cellStyle name="40% - Accent6 9 2 2 5 2 2 2" xfId="36922"/>
    <cellStyle name="40% - Accent6 9 2 2 5 2 3" xfId="31388"/>
    <cellStyle name="40% - Accent6 9 2 2 5 2 4" xfId="56296"/>
    <cellStyle name="40% - Accent6 9 2 2 5 3" xfId="17757"/>
    <cellStyle name="40% - Accent6 9 2 2 5 3 2" xfId="39350"/>
    <cellStyle name="40% - Accent6 9 2 2 5 4" xfId="20554"/>
    <cellStyle name="40% - Accent6 9 2 2 5 4 2" xfId="42133"/>
    <cellStyle name="40% - Accent6 9 2 2 5 5" xfId="23339"/>
    <cellStyle name="40% - Accent6 9 2 2 5 5 2" xfId="44916"/>
    <cellStyle name="40% - Accent6 9 2 2 5 6" xfId="26192"/>
    <cellStyle name="40% - Accent6 9 2 2 5 6 2" xfId="47767"/>
    <cellStyle name="40% - Accent6 9 2 2 5 7" xfId="12539"/>
    <cellStyle name="40% - Accent6 9 2 2 5 7 2" xfId="34162"/>
    <cellStyle name="40% - Accent6 9 2 2 5 8" xfId="7330"/>
    <cellStyle name="40% - Accent6 9 2 2 5 9" xfId="28973"/>
    <cellStyle name="40% - Accent6 9 2 2 6" xfId="7811"/>
    <cellStyle name="40% - Accent6 9 2 2 6 2" xfId="18102"/>
    <cellStyle name="40% - Accent6 9 2 2 6 2 2" xfId="39695"/>
    <cellStyle name="40% - Accent6 9 2 2 6 2 3" xfId="56298"/>
    <cellStyle name="40% - Accent6 9 2 2 6 3" xfId="20899"/>
    <cellStyle name="40% - Accent6 9 2 2 6 3 2" xfId="42478"/>
    <cellStyle name="40% - Accent6 9 2 2 6 4" xfId="23684"/>
    <cellStyle name="40% - Accent6 9 2 2 6 4 2" xfId="45261"/>
    <cellStyle name="40% - Accent6 9 2 2 6 5" xfId="26537"/>
    <cellStyle name="40% - Accent6 9 2 2 6 5 2" xfId="48112"/>
    <cellStyle name="40% - Accent6 9 2 2 6 6" xfId="12894"/>
    <cellStyle name="40% - Accent6 9 2 2 6 6 2" xfId="34507"/>
    <cellStyle name="40% - Accent6 9 2 2 6 7" xfId="29453"/>
    <cellStyle name="40% - Accent6 9 2 2 6 8" xfId="56297"/>
    <cellStyle name="40% - Accent6 9 2 2 7" xfId="10467"/>
    <cellStyle name="40% - Accent6 9 2 2 7 2" xfId="32092"/>
    <cellStyle name="40% - Accent6 9 2 2 7 3" xfId="56299"/>
    <cellStyle name="40% - Accent6 9 2 2 8" xfId="13375"/>
    <cellStyle name="40% - Accent6 9 2 2 8 2" xfId="34987"/>
    <cellStyle name="40% - Accent6 9 2 2 9" xfId="15686"/>
    <cellStyle name="40% - Accent6 9 2 2 9 2" xfId="37280"/>
    <cellStyle name="40% - Accent6 9 2 3" xfId="648"/>
    <cellStyle name="40% - Accent6 9 2 3 10" xfId="18576"/>
    <cellStyle name="40% - Accent6 9 2 3 10 2" xfId="40155"/>
    <cellStyle name="40% - Accent6 9 2 3 11" xfId="21359"/>
    <cellStyle name="40% - Accent6 9 2 3 11 2" xfId="42938"/>
    <cellStyle name="40% - Accent6 9 2 3 12" xfId="24214"/>
    <cellStyle name="40% - Accent6 9 2 3 12 2" xfId="45789"/>
    <cellStyle name="40% - Accent6 9 2 3 13" xfId="10187"/>
    <cellStyle name="40% - Accent6 9 2 3 13 2" xfId="31827"/>
    <cellStyle name="40% - Accent6 9 2 3 14" xfId="5337"/>
    <cellStyle name="40% - Accent6 9 2 3 15" xfId="27037"/>
    <cellStyle name="40% - Accent6 9 2 3 16" xfId="56300"/>
    <cellStyle name="40% - Accent6 9 2 3 2" xfId="2966"/>
    <cellStyle name="40% - Accent6 9 2 3 2 10" xfId="27340"/>
    <cellStyle name="40% - Accent6 9 2 3 2 11" xfId="56301"/>
    <cellStyle name="40% - Accent6 9 2 3 2 2" xfId="4599"/>
    <cellStyle name="40% - Accent6 9 2 3 2 2 10" xfId="56302"/>
    <cellStyle name="40% - Accent6 9 2 3 2 2 2" xfId="9148"/>
    <cellStyle name="40% - Accent6 9 2 3 2 2 2 2" xfId="14712"/>
    <cellStyle name="40% - Accent6 9 2 3 2 2 2 2 2" xfId="36324"/>
    <cellStyle name="40% - Accent6 9 2 3 2 2 2 2 3" xfId="56304"/>
    <cellStyle name="40% - Accent6 9 2 3 2 2 2 3" xfId="30790"/>
    <cellStyle name="40% - Accent6 9 2 3 2 2 2 4" xfId="56303"/>
    <cellStyle name="40% - Accent6 9 2 3 2 2 3" xfId="17159"/>
    <cellStyle name="40% - Accent6 9 2 3 2 2 3 2" xfId="38752"/>
    <cellStyle name="40% - Accent6 9 2 3 2 2 3 2 2" xfId="56306"/>
    <cellStyle name="40% - Accent6 9 2 3 2 2 3 3" xfId="56305"/>
    <cellStyle name="40% - Accent6 9 2 3 2 2 4" xfId="19956"/>
    <cellStyle name="40% - Accent6 9 2 3 2 2 4 2" xfId="41535"/>
    <cellStyle name="40% - Accent6 9 2 3 2 2 4 3" xfId="56307"/>
    <cellStyle name="40% - Accent6 9 2 3 2 2 5" xfId="22741"/>
    <cellStyle name="40% - Accent6 9 2 3 2 2 5 2" xfId="44318"/>
    <cellStyle name="40% - Accent6 9 2 3 2 2 6" xfId="25594"/>
    <cellStyle name="40% - Accent6 9 2 3 2 2 6 2" xfId="47169"/>
    <cellStyle name="40% - Accent6 9 2 3 2 2 7" xfId="11941"/>
    <cellStyle name="40% - Accent6 9 2 3 2 2 7 2" xfId="33564"/>
    <cellStyle name="40% - Accent6 9 2 3 2 2 8" xfId="6727"/>
    <cellStyle name="40% - Accent6 9 2 3 2 2 9" xfId="28375"/>
    <cellStyle name="40% - Accent6 9 2 3 2 3" xfId="8113"/>
    <cellStyle name="40% - Accent6 9 2 3 2 3 2" xfId="13677"/>
    <cellStyle name="40% - Accent6 9 2 3 2 3 2 2" xfId="35289"/>
    <cellStyle name="40% - Accent6 9 2 3 2 3 2 3" xfId="56309"/>
    <cellStyle name="40% - Accent6 9 2 3 2 3 3" xfId="29755"/>
    <cellStyle name="40% - Accent6 9 2 3 2 3 4" xfId="56308"/>
    <cellStyle name="40% - Accent6 9 2 3 2 4" xfId="16124"/>
    <cellStyle name="40% - Accent6 9 2 3 2 4 2" xfId="37717"/>
    <cellStyle name="40% - Accent6 9 2 3 2 4 2 2" xfId="56311"/>
    <cellStyle name="40% - Accent6 9 2 3 2 4 3" xfId="56310"/>
    <cellStyle name="40% - Accent6 9 2 3 2 5" xfId="18921"/>
    <cellStyle name="40% - Accent6 9 2 3 2 5 2" xfId="40500"/>
    <cellStyle name="40% - Accent6 9 2 3 2 5 3" xfId="56312"/>
    <cellStyle name="40% - Accent6 9 2 3 2 6" xfId="21704"/>
    <cellStyle name="40% - Accent6 9 2 3 2 6 2" xfId="43283"/>
    <cellStyle name="40% - Accent6 9 2 3 2 7" xfId="24559"/>
    <cellStyle name="40% - Accent6 9 2 3 2 7 2" xfId="46134"/>
    <cellStyle name="40% - Accent6 9 2 3 2 8" xfId="10906"/>
    <cellStyle name="40% - Accent6 9 2 3 2 8 2" xfId="32529"/>
    <cellStyle name="40% - Accent6 9 2 3 2 9" xfId="5643"/>
    <cellStyle name="40% - Accent6 9 2 3 3" xfId="3344"/>
    <cellStyle name="40% - Accent6 9 2 3 3 10" xfId="27685"/>
    <cellStyle name="40% - Accent6 9 2 3 3 11" xfId="56313"/>
    <cellStyle name="40% - Accent6 9 2 3 3 2" xfId="4944"/>
    <cellStyle name="40% - Accent6 9 2 3 3 2 10" xfId="56314"/>
    <cellStyle name="40% - Accent6 9 2 3 3 2 2" xfId="9493"/>
    <cellStyle name="40% - Accent6 9 2 3 3 2 2 2" xfId="15057"/>
    <cellStyle name="40% - Accent6 9 2 3 3 2 2 2 2" xfId="36669"/>
    <cellStyle name="40% - Accent6 9 2 3 3 2 2 3" xfId="31135"/>
    <cellStyle name="40% - Accent6 9 2 3 3 2 2 4" xfId="56315"/>
    <cellStyle name="40% - Accent6 9 2 3 3 2 3" xfId="17504"/>
    <cellStyle name="40% - Accent6 9 2 3 3 2 3 2" xfId="39097"/>
    <cellStyle name="40% - Accent6 9 2 3 3 2 4" xfId="20301"/>
    <cellStyle name="40% - Accent6 9 2 3 3 2 4 2" xfId="41880"/>
    <cellStyle name="40% - Accent6 9 2 3 3 2 5" xfId="23086"/>
    <cellStyle name="40% - Accent6 9 2 3 3 2 5 2" xfId="44663"/>
    <cellStyle name="40% - Accent6 9 2 3 3 2 6" xfId="25939"/>
    <cellStyle name="40% - Accent6 9 2 3 3 2 6 2" xfId="47514"/>
    <cellStyle name="40% - Accent6 9 2 3 3 2 7" xfId="12286"/>
    <cellStyle name="40% - Accent6 9 2 3 3 2 7 2" xfId="33909"/>
    <cellStyle name="40% - Accent6 9 2 3 3 2 8" xfId="7074"/>
    <cellStyle name="40% - Accent6 9 2 3 3 2 9" xfId="28720"/>
    <cellStyle name="40% - Accent6 9 2 3 3 3" xfId="8458"/>
    <cellStyle name="40% - Accent6 9 2 3 3 3 2" xfId="14022"/>
    <cellStyle name="40% - Accent6 9 2 3 3 3 2 2" xfId="35634"/>
    <cellStyle name="40% - Accent6 9 2 3 3 3 2 3" xfId="56317"/>
    <cellStyle name="40% - Accent6 9 2 3 3 3 3" xfId="30100"/>
    <cellStyle name="40% - Accent6 9 2 3 3 3 4" xfId="56316"/>
    <cellStyle name="40% - Accent6 9 2 3 3 4" xfId="16469"/>
    <cellStyle name="40% - Accent6 9 2 3 3 4 2" xfId="38062"/>
    <cellStyle name="40% - Accent6 9 2 3 3 4 3" xfId="56318"/>
    <cellStyle name="40% - Accent6 9 2 3 3 5" xfId="19266"/>
    <cellStyle name="40% - Accent6 9 2 3 3 5 2" xfId="40845"/>
    <cellStyle name="40% - Accent6 9 2 3 3 6" xfId="22051"/>
    <cellStyle name="40% - Accent6 9 2 3 3 6 2" xfId="43628"/>
    <cellStyle name="40% - Accent6 9 2 3 3 7" xfId="24904"/>
    <cellStyle name="40% - Accent6 9 2 3 3 7 2" xfId="46479"/>
    <cellStyle name="40% - Accent6 9 2 3 3 8" xfId="11251"/>
    <cellStyle name="40% - Accent6 9 2 3 3 8 2" xfId="32874"/>
    <cellStyle name="40% - Accent6 9 2 3 3 9" xfId="5988"/>
    <cellStyle name="40% - Accent6 9 2 3 4" xfId="2565"/>
    <cellStyle name="40% - Accent6 9 2 3 4 10" xfId="56319"/>
    <cellStyle name="40% - Accent6 9 2 3 4 2" xfId="4298"/>
    <cellStyle name="40% - Accent6 9 2 3 4 2 2" xfId="14411"/>
    <cellStyle name="40% - Accent6 9 2 3 4 2 2 2" xfId="36023"/>
    <cellStyle name="40% - Accent6 9 2 3 4 2 3" xfId="8847"/>
    <cellStyle name="40% - Accent6 9 2 3 4 2 4" xfId="30489"/>
    <cellStyle name="40% - Accent6 9 2 3 4 2 5" xfId="56320"/>
    <cellStyle name="40% - Accent6 9 2 3 4 3" xfId="16858"/>
    <cellStyle name="40% - Accent6 9 2 3 4 3 2" xfId="38451"/>
    <cellStyle name="40% - Accent6 9 2 3 4 4" xfId="19655"/>
    <cellStyle name="40% - Accent6 9 2 3 4 4 2" xfId="41234"/>
    <cellStyle name="40% - Accent6 9 2 3 4 5" xfId="22440"/>
    <cellStyle name="40% - Accent6 9 2 3 4 5 2" xfId="44017"/>
    <cellStyle name="40% - Accent6 9 2 3 4 6" xfId="25293"/>
    <cellStyle name="40% - Accent6 9 2 3 4 6 2" xfId="46868"/>
    <cellStyle name="40% - Accent6 9 2 3 4 7" xfId="11640"/>
    <cellStyle name="40% - Accent6 9 2 3 4 7 2" xfId="33263"/>
    <cellStyle name="40% - Accent6 9 2 3 4 8" xfId="6377"/>
    <cellStyle name="40% - Accent6 9 2 3 4 9" xfId="28074"/>
    <cellStyle name="40% - Accent6 9 2 3 5" xfId="3757"/>
    <cellStyle name="40% - Accent6 9 2 3 5 10" xfId="56321"/>
    <cellStyle name="40% - Accent6 9 2 3 5 2" xfId="9840"/>
    <cellStyle name="40% - Accent6 9 2 3 5 2 2" xfId="15402"/>
    <cellStyle name="40% - Accent6 9 2 3 5 2 2 2" xfId="37014"/>
    <cellStyle name="40% - Accent6 9 2 3 5 2 3" xfId="31480"/>
    <cellStyle name="40% - Accent6 9 2 3 5 2 4" xfId="56322"/>
    <cellStyle name="40% - Accent6 9 2 3 5 3" xfId="17849"/>
    <cellStyle name="40% - Accent6 9 2 3 5 3 2" xfId="39442"/>
    <cellStyle name="40% - Accent6 9 2 3 5 4" xfId="20646"/>
    <cellStyle name="40% - Accent6 9 2 3 5 4 2" xfId="42225"/>
    <cellStyle name="40% - Accent6 9 2 3 5 5" xfId="23431"/>
    <cellStyle name="40% - Accent6 9 2 3 5 5 2" xfId="45008"/>
    <cellStyle name="40% - Accent6 9 2 3 5 6" xfId="26284"/>
    <cellStyle name="40% - Accent6 9 2 3 5 6 2" xfId="47859"/>
    <cellStyle name="40% - Accent6 9 2 3 5 7" xfId="12631"/>
    <cellStyle name="40% - Accent6 9 2 3 5 7 2" xfId="34254"/>
    <cellStyle name="40% - Accent6 9 2 3 5 8" xfId="7422"/>
    <cellStyle name="40% - Accent6 9 2 3 5 9" xfId="29065"/>
    <cellStyle name="40% - Accent6 9 2 3 6" xfId="7812"/>
    <cellStyle name="40% - Accent6 9 2 3 6 2" xfId="18194"/>
    <cellStyle name="40% - Accent6 9 2 3 6 2 2" xfId="39787"/>
    <cellStyle name="40% - Accent6 9 2 3 6 3" xfId="20991"/>
    <cellStyle name="40% - Accent6 9 2 3 6 3 2" xfId="42570"/>
    <cellStyle name="40% - Accent6 9 2 3 6 4" xfId="23776"/>
    <cellStyle name="40% - Accent6 9 2 3 6 4 2" xfId="45353"/>
    <cellStyle name="40% - Accent6 9 2 3 6 5" xfId="26629"/>
    <cellStyle name="40% - Accent6 9 2 3 6 5 2" xfId="48204"/>
    <cellStyle name="40% - Accent6 9 2 3 6 6" xfId="12986"/>
    <cellStyle name="40% - Accent6 9 2 3 6 6 2" xfId="34599"/>
    <cellStyle name="40% - Accent6 9 2 3 6 7" xfId="29454"/>
    <cellStyle name="40% - Accent6 9 2 3 6 8" xfId="56323"/>
    <cellStyle name="40% - Accent6 9 2 3 7" xfId="10559"/>
    <cellStyle name="40% - Accent6 9 2 3 7 2" xfId="32184"/>
    <cellStyle name="40% - Accent6 9 2 3 8" xfId="13376"/>
    <cellStyle name="40% - Accent6 9 2 3 8 2" xfId="34988"/>
    <cellStyle name="40% - Accent6 9 2 3 9" xfId="15778"/>
    <cellStyle name="40% - Accent6 9 2 3 9 2" xfId="37372"/>
    <cellStyle name="40% - Accent6 9 2 4" xfId="2736"/>
    <cellStyle name="40% - Accent6 9 2 4 10" xfId="27110"/>
    <cellStyle name="40% - Accent6 9 2 4 11" xfId="56324"/>
    <cellStyle name="40% - Accent6 9 2 4 2" xfId="4369"/>
    <cellStyle name="40% - Accent6 9 2 4 2 10" xfId="56325"/>
    <cellStyle name="40% - Accent6 9 2 4 2 2" xfId="8918"/>
    <cellStyle name="40% - Accent6 9 2 4 2 2 2" xfId="14482"/>
    <cellStyle name="40% - Accent6 9 2 4 2 2 2 2" xfId="36094"/>
    <cellStyle name="40% - Accent6 9 2 4 2 2 2 3" xfId="56327"/>
    <cellStyle name="40% - Accent6 9 2 4 2 2 3" xfId="30560"/>
    <cellStyle name="40% - Accent6 9 2 4 2 2 4" xfId="56326"/>
    <cellStyle name="40% - Accent6 9 2 4 2 3" xfId="16929"/>
    <cellStyle name="40% - Accent6 9 2 4 2 3 2" xfId="38522"/>
    <cellStyle name="40% - Accent6 9 2 4 2 3 2 2" xfId="56329"/>
    <cellStyle name="40% - Accent6 9 2 4 2 3 3" xfId="56328"/>
    <cellStyle name="40% - Accent6 9 2 4 2 4" xfId="19726"/>
    <cellStyle name="40% - Accent6 9 2 4 2 4 2" xfId="41305"/>
    <cellStyle name="40% - Accent6 9 2 4 2 4 3" xfId="56330"/>
    <cellStyle name="40% - Accent6 9 2 4 2 5" xfId="22511"/>
    <cellStyle name="40% - Accent6 9 2 4 2 5 2" xfId="44088"/>
    <cellStyle name="40% - Accent6 9 2 4 2 6" xfId="25364"/>
    <cellStyle name="40% - Accent6 9 2 4 2 6 2" xfId="46939"/>
    <cellStyle name="40% - Accent6 9 2 4 2 7" xfId="11711"/>
    <cellStyle name="40% - Accent6 9 2 4 2 7 2" xfId="33334"/>
    <cellStyle name="40% - Accent6 9 2 4 2 8" xfId="6497"/>
    <cellStyle name="40% - Accent6 9 2 4 2 9" xfId="28145"/>
    <cellStyle name="40% - Accent6 9 2 4 3" xfId="7883"/>
    <cellStyle name="40% - Accent6 9 2 4 3 2" xfId="13447"/>
    <cellStyle name="40% - Accent6 9 2 4 3 2 2" xfId="35059"/>
    <cellStyle name="40% - Accent6 9 2 4 3 2 3" xfId="56332"/>
    <cellStyle name="40% - Accent6 9 2 4 3 3" xfId="29525"/>
    <cellStyle name="40% - Accent6 9 2 4 3 4" xfId="56331"/>
    <cellStyle name="40% - Accent6 9 2 4 4" xfId="15894"/>
    <cellStyle name="40% - Accent6 9 2 4 4 2" xfId="37487"/>
    <cellStyle name="40% - Accent6 9 2 4 4 2 2" xfId="56334"/>
    <cellStyle name="40% - Accent6 9 2 4 4 3" xfId="56333"/>
    <cellStyle name="40% - Accent6 9 2 4 5" xfId="18691"/>
    <cellStyle name="40% - Accent6 9 2 4 5 2" xfId="40270"/>
    <cellStyle name="40% - Accent6 9 2 4 5 3" xfId="56335"/>
    <cellStyle name="40% - Accent6 9 2 4 6" xfId="21474"/>
    <cellStyle name="40% - Accent6 9 2 4 6 2" xfId="43053"/>
    <cellStyle name="40% - Accent6 9 2 4 7" xfId="24329"/>
    <cellStyle name="40% - Accent6 9 2 4 7 2" xfId="45904"/>
    <cellStyle name="40% - Accent6 9 2 4 8" xfId="10676"/>
    <cellStyle name="40% - Accent6 9 2 4 8 2" xfId="32299"/>
    <cellStyle name="40% - Accent6 9 2 4 9" xfId="5413"/>
    <cellStyle name="40% - Accent6 9 2 5" xfId="3094"/>
    <cellStyle name="40% - Accent6 9 2 5 10" xfId="27455"/>
    <cellStyle name="40% - Accent6 9 2 5 11" xfId="56336"/>
    <cellStyle name="40% - Accent6 9 2 5 2" xfId="4714"/>
    <cellStyle name="40% - Accent6 9 2 5 2 10" xfId="56337"/>
    <cellStyle name="40% - Accent6 9 2 5 2 2" xfId="9263"/>
    <cellStyle name="40% - Accent6 9 2 5 2 2 2" xfId="14827"/>
    <cellStyle name="40% - Accent6 9 2 5 2 2 2 2" xfId="36439"/>
    <cellStyle name="40% - Accent6 9 2 5 2 2 3" xfId="30905"/>
    <cellStyle name="40% - Accent6 9 2 5 2 2 4" xfId="56338"/>
    <cellStyle name="40% - Accent6 9 2 5 2 3" xfId="17274"/>
    <cellStyle name="40% - Accent6 9 2 5 2 3 2" xfId="38867"/>
    <cellStyle name="40% - Accent6 9 2 5 2 4" xfId="20071"/>
    <cellStyle name="40% - Accent6 9 2 5 2 4 2" xfId="41650"/>
    <cellStyle name="40% - Accent6 9 2 5 2 5" xfId="22856"/>
    <cellStyle name="40% - Accent6 9 2 5 2 5 2" xfId="44433"/>
    <cellStyle name="40% - Accent6 9 2 5 2 6" xfId="25709"/>
    <cellStyle name="40% - Accent6 9 2 5 2 6 2" xfId="47284"/>
    <cellStyle name="40% - Accent6 9 2 5 2 7" xfId="12056"/>
    <cellStyle name="40% - Accent6 9 2 5 2 7 2" xfId="33679"/>
    <cellStyle name="40% - Accent6 9 2 5 2 8" xfId="6844"/>
    <cellStyle name="40% - Accent6 9 2 5 2 9" xfId="28490"/>
    <cellStyle name="40% - Accent6 9 2 5 3" xfId="8228"/>
    <cellStyle name="40% - Accent6 9 2 5 3 2" xfId="13792"/>
    <cellStyle name="40% - Accent6 9 2 5 3 2 2" xfId="35404"/>
    <cellStyle name="40% - Accent6 9 2 5 3 2 3" xfId="56340"/>
    <cellStyle name="40% - Accent6 9 2 5 3 3" xfId="29870"/>
    <cellStyle name="40% - Accent6 9 2 5 3 4" xfId="56339"/>
    <cellStyle name="40% - Accent6 9 2 5 4" xfId="16239"/>
    <cellStyle name="40% - Accent6 9 2 5 4 2" xfId="37832"/>
    <cellStyle name="40% - Accent6 9 2 5 4 3" xfId="56341"/>
    <cellStyle name="40% - Accent6 9 2 5 5" xfId="19036"/>
    <cellStyle name="40% - Accent6 9 2 5 5 2" xfId="40615"/>
    <cellStyle name="40% - Accent6 9 2 5 6" xfId="21821"/>
    <cellStyle name="40% - Accent6 9 2 5 6 2" xfId="43398"/>
    <cellStyle name="40% - Accent6 9 2 5 7" xfId="24674"/>
    <cellStyle name="40% - Accent6 9 2 5 7 2" xfId="46249"/>
    <cellStyle name="40% - Accent6 9 2 5 8" xfId="11021"/>
    <cellStyle name="40% - Accent6 9 2 5 8 2" xfId="32644"/>
    <cellStyle name="40% - Accent6 9 2 5 9" xfId="5758"/>
    <cellStyle name="40% - Accent6 9 2 6" xfId="2563"/>
    <cellStyle name="40% - Accent6 9 2 6 10" xfId="56342"/>
    <cellStyle name="40% - Accent6 9 2 6 2" xfId="4296"/>
    <cellStyle name="40% - Accent6 9 2 6 2 2" xfId="14409"/>
    <cellStyle name="40% - Accent6 9 2 6 2 2 2" xfId="36021"/>
    <cellStyle name="40% - Accent6 9 2 6 2 3" xfId="8845"/>
    <cellStyle name="40% - Accent6 9 2 6 2 4" xfId="30487"/>
    <cellStyle name="40% - Accent6 9 2 6 2 5" xfId="56343"/>
    <cellStyle name="40% - Accent6 9 2 6 3" xfId="16856"/>
    <cellStyle name="40% - Accent6 9 2 6 3 2" xfId="38449"/>
    <cellStyle name="40% - Accent6 9 2 6 4" xfId="19653"/>
    <cellStyle name="40% - Accent6 9 2 6 4 2" xfId="41232"/>
    <cellStyle name="40% - Accent6 9 2 6 5" xfId="22438"/>
    <cellStyle name="40% - Accent6 9 2 6 5 2" xfId="44015"/>
    <cellStyle name="40% - Accent6 9 2 6 6" xfId="25291"/>
    <cellStyle name="40% - Accent6 9 2 6 6 2" xfId="46866"/>
    <cellStyle name="40% - Accent6 9 2 6 7" xfId="11638"/>
    <cellStyle name="40% - Accent6 9 2 6 7 2" xfId="33261"/>
    <cellStyle name="40% - Accent6 9 2 6 8" xfId="6375"/>
    <cellStyle name="40% - Accent6 9 2 6 9" xfId="28072"/>
    <cellStyle name="40% - Accent6 9 2 7" xfId="3755"/>
    <cellStyle name="40% - Accent6 9 2 7 10" xfId="56344"/>
    <cellStyle name="40% - Accent6 9 2 7 2" xfId="9610"/>
    <cellStyle name="40% - Accent6 9 2 7 2 2" xfId="15172"/>
    <cellStyle name="40% - Accent6 9 2 7 2 2 2" xfId="36784"/>
    <cellStyle name="40% - Accent6 9 2 7 2 3" xfId="31250"/>
    <cellStyle name="40% - Accent6 9 2 7 2 4" xfId="56345"/>
    <cellStyle name="40% - Accent6 9 2 7 3" xfId="17619"/>
    <cellStyle name="40% - Accent6 9 2 7 3 2" xfId="39212"/>
    <cellStyle name="40% - Accent6 9 2 7 4" xfId="20416"/>
    <cellStyle name="40% - Accent6 9 2 7 4 2" xfId="41995"/>
    <cellStyle name="40% - Accent6 9 2 7 5" xfId="23201"/>
    <cellStyle name="40% - Accent6 9 2 7 5 2" xfId="44778"/>
    <cellStyle name="40% - Accent6 9 2 7 6" xfId="26054"/>
    <cellStyle name="40% - Accent6 9 2 7 6 2" xfId="47629"/>
    <cellStyle name="40% - Accent6 9 2 7 7" xfId="12401"/>
    <cellStyle name="40% - Accent6 9 2 7 7 2" xfId="34024"/>
    <cellStyle name="40% - Accent6 9 2 7 8" xfId="7192"/>
    <cellStyle name="40% - Accent6 9 2 7 9" xfId="28835"/>
    <cellStyle name="40% - Accent6 9 2 8" xfId="7810"/>
    <cellStyle name="40% - Accent6 9 2 8 2" xfId="17964"/>
    <cellStyle name="40% - Accent6 9 2 8 2 2" xfId="39557"/>
    <cellStyle name="40% - Accent6 9 2 8 3" xfId="20761"/>
    <cellStyle name="40% - Accent6 9 2 8 3 2" xfId="42340"/>
    <cellStyle name="40% - Accent6 9 2 8 4" xfId="23546"/>
    <cellStyle name="40% - Accent6 9 2 8 4 2" xfId="45123"/>
    <cellStyle name="40% - Accent6 9 2 8 5" xfId="26399"/>
    <cellStyle name="40% - Accent6 9 2 8 5 2" xfId="47974"/>
    <cellStyle name="40% - Accent6 9 2 8 6" xfId="12756"/>
    <cellStyle name="40% - Accent6 9 2 8 6 2" xfId="34369"/>
    <cellStyle name="40% - Accent6 9 2 8 7" xfId="29452"/>
    <cellStyle name="40% - Accent6 9 2 8 8" xfId="56346"/>
    <cellStyle name="40% - Accent6 9 2 9" xfId="10329"/>
    <cellStyle name="40% - Accent6 9 2 9 2" xfId="31954"/>
    <cellStyle name="40% - Accent6 9 3" xfId="649"/>
    <cellStyle name="40% - Accent6 9 3 10" xfId="13377"/>
    <cellStyle name="40% - Accent6 9 3 10 2" xfId="34989"/>
    <cellStyle name="40% - Accent6 9 3 11" xfId="15574"/>
    <cellStyle name="40% - Accent6 9 3 11 2" xfId="37168"/>
    <cellStyle name="40% - Accent6 9 3 12" xfId="18372"/>
    <cellStyle name="40% - Accent6 9 3 12 2" xfId="39951"/>
    <cellStyle name="40% - Accent6 9 3 13" xfId="21155"/>
    <cellStyle name="40% - Accent6 9 3 13 2" xfId="42734"/>
    <cellStyle name="40% - Accent6 9 3 14" xfId="24010"/>
    <cellStyle name="40% - Accent6 9 3 14 2" xfId="45585"/>
    <cellStyle name="40% - Accent6 9 3 15" xfId="9983"/>
    <cellStyle name="40% - Accent6 9 3 15 2" xfId="31623"/>
    <cellStyle name="40% - Accent6 9 3 16" xfId="5338"/>
    <cellStyle name="40% - Accent6 9 3 17" xfId="27038"/>
    <cellStyle name="40% - Accent6 9 3 18" xfId="56347"/>
    <cellStyle name="40% - Accent6 9 3 2" xfId="650"/>
    <cellStyle name="40% - Accent6 9 3 2 10" xfId="18510"/>
    <cellStyle name="40% - Accent6 9 3 2 10 2" xfId="40089"/>
    <cellStyle name="40% - Accent6 9 3 2 11" xfId="21293"/>
    <cellStyle name="40% - Accent6 9 3 2 11 2" xfId="42872"/>
    <cellStyle name="40% - Accent6 9 3 2 12" xfId="24148"/>
    <cellStyle name="40% - Accent6 9 3 2 12 2" xfId="45723"/>
    <cellStyle name="40% - Accent6 9 3 2 13" xfId="10121"/>
    <cellStyle name="40% - Accent6 9 3 2 13 2" xfId="31761"/>
    <cellStyle name="40% - Accent6 9 3 2 14" xfId="5339"/>
    <cellStyle name="40% - Accent6 9 3 2 15" xfId="27039"/>
    <cellStyle name="40% - Accent6 9 3 2 16" xfId="56348"/>
    <cellStyle name="40% - Accent6 9 3 2 2" xfId="2900"/>
    <cellStyle name="40% - Accent6 9 3 2 2 10" xfId="27274"/>
    <cellStyle name="40% - Accent6 9 3 2 2 11" xfId="56349"/>
    <cellStyle name="40% - Accent6 9 3 2 2 2" xfId="4533"/>
    <cellStyle name="40% - Accent6 9 3 2 2 2 10" xfId="56350"/>
    <cellStyle name="40% - Accent6 9 3 2 2 2 2" xfId="9082"/>
    <cellStyle name="40% - Accent6 9 3 2 2 2 2 2" xfId="14646"/>
    <cellStyle name="40% - Accent6 9 3 2 2 2 2 2 2" xfId="36258"/>
    <cellStyle name="40% - Accent6 9 3 2 2 2 2 2 3" xfId="56352"/>
    <cellStyle name="40% - Accent6 9 3 2 2 2 2 3" xfId="30724"/>
    <cellStyle name="40% - Accent6 9 3 2 2 2 2 4" xfId="56351"/>
    <cellStyle name="40% - Accent6 9 3 2 2 2 3" xfId="17093"/>
    <cellStyle name="40% - Accent6 9 3 2 2 2 3 2" xfId="38686"/>
    <cellStyle name="40% - Accent6 9 3 2 2 2 3 2 2" xfId="56354"/>
    <cellStyle name="40% - Accent6 9 3 2 2 2 3 3" xfId="56353"/>
    <cellStyle name="40% - Accent6 9 3 2 2 2 4" xfId="19890"/>
    <cellStyle name="40% - Accent6 9 3 2 2 2 4 2" xfId="41469"/>
    <cellStyle name="40% - Accent6 9 3 2 2 2 4 3" xfId="56355"/>
    <cellStyle name="40% - Accent6 9 3 2 2 2 5" xfId="22675"/>
    <cellStyle name="40% - Accent6 9 3 2 2 2 5 2" xfId="44252"/>
    <cellStyle name="40% - Accent6 9 3 2 2 2 6" xfId="25528"/>
    <cellStyle name="40% - Accent6 9 3 2 2 2 6 2" xfId="47103"/>
    <cellStyle name="40% - Accent6 9 3 2 2 2 7" xfId="11875"/>
    <cellStyle name="40% - Accent6 9 3 2 2 2 7 2" xfId="33498"/>
    <cellStyle name="40% - Accent6 9 3 2 2 2 8" xfId="6661"/>
    <cellStyle name="40% - Accent6 9 3 2 2 2 9" xfId="28309"/>
    <cellStyle name="40% - Accent6 9 3 2 2 3" xfId="8047"/>
    <cellStyle name="40% - Accent6 9 3 2 2 3 2" xfId="13611"/>
    <cellStyle name="40% - Accent6 9 3 2 2 3 2 2" xfId="35223"/>
    <cellStyle name="40% - Accent6 9 3 2 2 3 2 3" xfId="56357"/>
    <cellStyle name="40% - Accent6 9 3 2 2 3 3" xfId="29689"/>
    <cellStyle name="40% - Accent6 9 3 2 2 3 4" xfId="56356"/>
    <cellStyle name="40% - Accent6 9 3 2 2 4" xfId="16058"/>
    <cellStyle name="40% - Accent6 9 3 2 2 4 2" xfId="37651"/>
    <cellStyle name="40% - Accent6 9 3 2 2 4 2 2" xfId="56359"/>
    <cellStyle name="40% - Accent6 9 3 2 2 4 3" xfId="56358"/>
    <cellStyle name="40% - Accent6 9 3 2 2 5" xfId="18855"/>
    <cellStyle name="40% - Accent6 9 3 2 2 5 2" xfId="40434"/>
    <cellStyle name="40% - Accent6 9 3 2 2 5 3" xfId="56360"/>
    <cellStyle name="40% - Accent6 9 3 2 2 6" xfId="21638"/>
    <cellStyle name="40% - Accent6 9 3 2 2 6 2" xfId="43217"/>
    <cellStyle name="40% - Accent6 9 3 2 2 7" xfId="24493"/>
    <cellStyle name="40% - Accent6 9 3 2 2 7 2" xfId="46068"/>
    <cellStyle name="40% - Accent6 9 3 2 2 8" xfId="10840"/>
    <cellStyle name="40% - Accent6 9 3 2 2 8 2" xfId="32463"/>
    <cellStyle name="40% - Accent6 9 3 2 2 9" xfId="5577"/>
    <cellStyle name="40% - Accent6 9 3 2 3" xfId="3278"/>
    <cellStyle name="40% - Accent6 9 3 2 3 10" xfId="27619"/>
    <cellStyle name="40% - Accent6 9 3 2 3 11" xfId="56361"/>
    <cellStyle name="40% - Accent6 9 3 2 3 2" xfId="4878"/>
    <cellStyle name="40% - Accent6 9 3 2 3 2 10" xfId="56362"/>
    <cellStyle name="40% - Accent6 9 3 2 3 2 2" xfId="9427"/>
    <cellStyle name="40% - Accent6 9 3 2 3 2 2 2" xfId="14991"/>
    <cellStyle name="40% - Accent6 9 3 2 3 2 2 2 2" xfId="36603"/>
    <cellStyle name="40% - Accent6 9 3 2 3 2 2 3" xfId="31069"/>
    <cellStyle name="40% - Accent6 9 3 2 3 2 2 4" xfId="56363"/>
    <cellStyle name="40% - Accent6 9 3 2 3 2 3" xfId="17438"/>
    <cellStyle name="40% - Accent6 9 3 2 3 2 3 2" xfId="39031"/>
    <cellStyle name="40% - Accent6 9 3 2 3 2 4" xfId="20235"/>
    <cellStyle name="40% - Accent6 9 3 2 3 2 4 2" xfId="41814"/>
    <cellStyle name="40% - Accent6 9 3 2 3 2 5" xfId="23020"/>
    <cellStyle name="40% - Accent6 9 3 2 3 2 5 2" xfId="44597"/>
    <cellStyle name="40% - Accent6 9 3 2 3 2 6" xfId="25873"/>
    <cellStyle name="40% - Accent6 9 3 2 3 2 6 2" xfId="47448"/>
    <cellStyle name="40% - Accent6 9 3 2 3 2 7" xfId="12220"/>
    <cellStyle name="40% - Accent6 9 3 2 3 2 7 2" xfId="33843"/>
    <cellStyle name="40% - Accent6 9 3 2 3 2 8" xfId="7008"/>
    <cellStyle name="40% - Accent6 9 3 2 3 2 9" xfId="28654"/>
    <cellStyle name="40% - Accent6 9 3 2 3 3" xfId="8392"/>
    <cellStyle name="40% - Accent6 9 3 2 3 3 2" xfId="13956"/>
    <cellStyle name="40% - Accent6 9 3 2 3 3 2 2" xfId="35568"/>
    <cellStyle name="40% - Accent6 9 3 2 3 3 2 3" xfId="56365"/>
    <cellStyle name="40% - Accent6 9 3 2 3 3 3" xfId="30034"/>
    <cellStyle name="40% - Accent6 9 3 2 3 3 4" xfId="56364"/>
    <cellStyle name="40% - Accent6 9 3 2 3 4" xfId="16403"/>
    <cellStyle name="40% - Accent6 9 3 2 3 4 2" xfId="37996"/>
    <cellStyle name="40% - Accent6 9 3 2 3 4 3" xfId="56366"/>
    <cellStyle name="40% - Accent6 9 3 2 3 5" xfId="19200"/>
    <cellStyle name="40% - Accent6 9 3 2 3 5 2" xfId="40779"/>
    <cellStyle name="40% - Accent6 9 3 2 3 6" xfId="21985"/>
    <cellStyle name="40% - Accent6 9 3 2 3 6 2" xfId="43562"/>
    <cellStyle name="40% - Accent6 9 3 2 3 7" xfId="24838"/>
    <cellStyle name="40% - Accent6 9 3 2 3 7 2" xfId="46413"/>
    <cellStyle name="40% - Accent6 9 3 2 3 8" xfId="11185"/>
    <cellStyle name="40% - Accent6 9 3 2 3 8 2" xfId="32808"/>
    <cellStyle name="40% - Accent6 9 3 2 3 9" xfId="5922"/>
    <cellStyle name="40% - Accent6 9 3 2 4" xfId="2567"/>
    <cellStyle name="40% - Accent6 9 3 2 4 10" xfId="56367"/>
    <cellStyle name="40% - Accent6 9 3 2 4 2" xfId="4300"/>
    <cellStyle name="40% - Accent6 9 3 2 4 2 2" xfId="14413"/>
    <cellStyle name="40% - Accent6 9 3 2 4 2 2 2" xfId="36025"/>
    <cellStyle name="40% - Accent6 9 3 2 4 2 3" xfId="8849"/>
    <cellStyle name="40% - Accent6 9 3 2 4 2 4" xfId="30491"/>
    <cellStyle name="40% - Accent6 9 3 2 4 2 5" xfId="56368"/>
    <cellStyle name="40% - Accent6 9 3 2 4 3" xfId="16860"/>
    <cellStyle name="40% - Accent6 9 3 2 4 3 2" xfId="38453"/>
    <cellStyle name="40% - Accent6 9 3 2 4 4" xfId="19657"/>
    <cellStyle name="40% - Accent6 9 3 2 4 4 2" xfId="41236"/>
    <cellStyle name="40% - Accent6 9 3 2 4 5" xfId="22442"/>
    <cellStyle name="40% - Accent6 9 3 2 4 5 2" xfId="44019"/>
    <cellStyle name="40% - Accent6 9 3 2 4 6" xfId="25295"/>
    <cellStyle name="40% - Accent6 9 3 2 4 6 2" xfId="46870"/>
    <cellStyle name="40% - Accent6 9 3 2 4 7" xfId="11642"/>
    <cellStyle name="40% - Accent6 9 3 2 4 7 2" xfId="33265"/>
    <cellStyle name="40% - Accent6 9 3 2 4 8" xfId="6379"/>
    <cellStyle name="40% - Accent6 9 3 2 4 9" xfId="28076"/>
    <cellStyle name="40% - Accent6 9 3 2 5" xfId="3759"/>
    <cellStyle name="40% - Accent6 9 3 2 5 10" xfId="56369"/>
    <cellStyle name="40% - Accent6 9 3 2 5 2" xfId="9774"/>
    <cellStyle name="40% - Accent6 9 3 2 5 2 2" xfId="15336"/>
    <cellStyle name="40% - Accent6 9 3 2 5 2 2 2" xfId="36948"/>
    <cellStyle name="40% - Accent6 9 3 2 5 2 3" xfId="31414"/>
    <cellStyle name="40% - Accent6 9 3 2 5 2 4" xfId="56370"/>
    <cellStyle name="40% - Accent6 9 3 2 5 3" xfId="17783"/>
    <cellStyle name="40% - Accent6 9 3 2 5 3 2" xfId="39376"/>
    <cellStyle name="40% - Accent6 9 3 2 5 4" xfId="20580"/>
    <cellStyle name="40% - Accent6 9 3 2 5 4 2" xfId="42159"/>
    <cellStyle name="40% - Accent6 9 3 2 5 5" xfId="23365"/>
    <cellStyle name="40% - Accent6 9 3 2 5 5 2" xfId="44942"/>
    <cellStyle name="40% - Accent6 9 3 2 5 6" xfId="26218"/>
    <cellStyle name="40% - Accent6 9 3 2 5 6 2" xfId="47793"/>
    <cellStyle name="40% - Accent6 9 3 2 5 7" xfId="12565"/>
    <cellStyle name="40% - Accent6 9 3 2 5 7 2" xfId="34188"/>
    <cellStyle name="40% - Accent6 9 3 2 5 8" xfId="7356"/>
    <cellStyle name="40% - Accent6 9 3 2 5 9" xfId="28999"/>
    <cellStyle name="40% - Accent6 9 3 2 6" xfId="7814"/>
    <cellStyle name="40% - Accent6 9 3 2 6 2" xfId="18128"/>
    <cellStyle name="40% - Accent6 9 3 2 6 2 2" xfId="39721"/>
    <cellStyle name="40% - Accent6 9 3 2 6 3" xfId="20925"/>
    <cellStyle name="40% - Accent6 9 3 2 6 3 2" xfId="42504"/>
    <cellStyle name="40% - Accent6 9 3 2 6 4" xfId="23710"/>
    <cellStyle name="40% - Accent6 9 3 2 6 4 2" xfId="45287"/>
    <cellStyle name="40% - Accent6 9 3 2 6 5" xfId="26563"/>
    <cellStyle name="40% - Accent6 9 3 2 6 5 2" xfId="48138"/>
    <cellStyle name="40% - Accent6 9 3 2 6 6" xfId="12920"/>
    <cellStyle name="40% - Accent6 9 3 2 6 6 2" xfId="34533"/>
    <cellStyle name="40% - Accent6 9 3 2 6 7" xfId="29456"/>
    <cellStyle name="40% - Accent6 9 3 2 6 8" xfId="56371"/>
    <cellStyle name="40% - Accent6 9 3 2 7" xfId="10493"/>
    <cellStyle name="40% - Accent6 9 3 2 7 2" xfId="32118"/>
    <cellStyle name="40% - Accent6 9 3 2 8" xfId="13378"/>
    <cellStyle name="40% - Accent6 9 3 2 8 2" xfId="34990"/>
    <cellStyle name="40% - Accent6 9 3 2 9" xfId="15712"/>
    <cellStyle name="40% - Accent6 9 3 2 9 2" xfId="37306"/>
    <cellStyle name="40% - Accent6 9 3 3" xfId="651"/>
    <cellStyle name="40% - Accent6 9 3 3 10" xfId="18602"/>
    <cellStyle name="40% - Accent6 9 3 3 10 2" xfId="40181"/>
    <cellStyle name="40% - Accent6 9 3 3 11" xfId="21385"/>
    <cellStyle name="40% - Accent6 9 3 3 11 2" xfId="42964"/>
    <cellStyle name="40% - Accent6 9 3 3 12" xfId="24240"/>
    <cellStyle name="40% - Accent6 9 3 3 12 2" xfId="45815"/>
    <cellStyle name="40% - Accent6 9 3 3 13" xfId="10213"/>
    <cellStyle name="40% - Accent6 9 3 3 13 2" xfId="31853"/>
    <cellStyle name="40% - Accent6 9 3 3 14" xfId="5340"/>
    <cellStyle name="40% - Accent6 9 3 3 15" xfId="27040"/>
    <cellStyle name="40% - Accent6 9 3 3 16" xfId="56372"/>
    <cellStyle name="40% - Accent6 9 3 3 2" xfId="2992"/>
    <cellStyle name="40% - Accent6 9 3 3 2 10" xfId="27366"/>
    <cellStyle name="40% - Accent6 9 3 3 2 11" xfId="56373"/>
    <cellStyle name="40% - Accent6 9 3 3 2 2" xfId="4625"/>
    <cellStyle name="40% - Accent6 9 3 3 2 2 10" xfId="56374"/>
    <cellStyle name="40% - Accent6 9 3 3 2 2 2" xfId="9174"/>
    <cellStyle name="40% - Accent6 9 3 3 2 2 2 2" xfId="14738"/>
    <cellStyle name="40% - Accent6 9 3 3 2 2 2 2 2" xfId="36350"/>
    <cellStyle name="40% - Accent6 9 3 3 2 2 2 3" xfId="30816"/>
    <cellStyle name="40% - Accent6 9 3 3 2 2 2 4" xfId="56375"/>
    <cellStyle name="40% - Accent6 9 3 3 2 2 3" xfId="17185"/>
    <cellStyle name="40% - Accent6 9 3 3 2 2 3 2" xfId="38778"/>
    <cellStyle name="40% - Accent6 9 3 3 2 2 4" xfId="19982"/>
    <cellStyle name="40% - Accent6 9 3 3 2 2 4 2" xfId="41561"/>
    <cellStyle name="40% - Accent6 9 3 3 2 2 5" xfId="22767"/>
    <cellStyle name="40% - Accent6 9 3 3 2 2 5 2" xfId="44344"/>
    <cellStyle name="40% - Accent6 9 3 3 2 2 6" xfId="25620"/>
    <cellStyle name="40% - Accent6 9 3 3 2 2 6 2" xfId="47195"/>
    <cellStyle name="40% - Accent6 9 3 3 2 2 7" xfId="11967"/>
    <cellStyle name="40% - Accent6 9 3 3 2 2 7 2" xfId="33590"/>
    <cellStyle name="40% - Accent6 9 3 3 2 2 8" xfId="6753"/>
    <cellStyle name="40% - Accent6 9 3 3 2 2 9" xfId="28401"/>
    <cellStyle name="40% - Accent6 9 3 3 2 3" xfId="8139"/>
    <cellStyle name="40% - Accent6 9 3 3 2 3 2" xfId="13703"/>
    <cellStyle name="40% - Accent6 9 3 3 2 3 2 2" xfId="35315"/>
    <cellStyle name="40% - Accent6 9 3 3 2 3 2 3" xfId="56377"/>
    <cellStyle name="40% - Accent6 9 3 3 2 3 3" xfId="29781"/>
    <cellStyle name="40% - Accent6 9 3 3 2 3 4" xfId="56376"/>
    <cellStyle name="40% - Accent6 9 3 3 2 4" xfId="16150"/>
    <cellStyle name="40% - Accent6 9 3 3 2 4 2" xfId="37743"/>
    <cellStyle name="40% - Accent6 9 3 3 2 4 3" xfId="56378"/>
    <cellStyle name="40% - Accent6 9 3 3 2 5" xfId="18947"/>
    <cellStyle name="40% - Accent6 9 3 3 2 5 2" xfId="40526"/>
    <cellStyle name="40% - Accent6 9 3 3 2 6" xfId="21730"/>
    <cellStyle name="40% - Accent6 9 3 3 2 6 2" xfId="43309"/>
    <cellStyle name="40% - Accent6 9 3 3 2 7" xfId="24585"/>
    <cellStyle name="40% - Accent6 9 3 3 2 7 2" xfId="46160"/>
    <cellStyle name="40% - Accent6 9 3 3 2 8" xfId="10932"/>
    <cellStyle name="40% - Accent6 9 3 3 2 8 2" xfId="32555"/>
    <cellStyle name="40% - Accent6 9 3 3 2 9" xfId="5669"/>
    <cellStyle name="40% - Accent6 9 3 3 3" xfId="3370"/>
    <cellStyle name="40% - Accent6 9 3 3 3 10" xfId="27711"/>
    <cellStyle name="40% - Accent6 9 3 3 3 11" xfId="56379"/>
    <cellStyle name="40% - Accent6 9 3 3 3 2" xfId="4970"/>
    <cellStyle name="40% - Accent6 9 3 3 3 2 10" xfId="56380"/>
    <cellStyle name="40% - Accent6 9 3 3 3 2 2" xfId="9519"/>
    <cellStyle name="40% - Accent6 9 3 3 3 2 2 2" xfId="15083"/>
    <cellStyle name="40% - Accent6 9 3 3 3 2 2 2 2" xfId="36695"/>
    <cellStyle name="40% - Accent6 9 3 3 3 2 2 3" xfId="31161"/>
    <cellStyle name="40% - Accent6 9 3 3 3 2 3" xfId="17530"/>
    <cellStyle name="40% - Accent6 9 3 3 3 2 3 2" xfId="39123"/>
    <cellStyle name="40% - Accent6 9 3 3 3 2 4" xfId="20327"/>
    <cellStyle name="40% - Accent6 9 3 3 3 2 4 2" xfId="41906"/>
    <cellStyle name="40% - Accent6 9 3 3 3 2 5" xfId="23112"/>
    <cellStyle name="40% - Accent6 9 3 3 3 2 5 2" xfId="44689"/>
    <cellStyle name="40% - Accent6 9 3 3 3 2 6" xfId="25965"/>
    <cellStyle name="40% - Accent6 9 3 3 3 2 6 2" xfId="47540"/>
    <cellStyle name="40% - Accent6 9 3 3 3 2 7" xfId="12312"/>
    <cellStyle name="40% - Accent6 9 3 3 3 2 7 2" xfId="33935"/>
    <cellStyle name="40% - Accent6 9 3 3 3 2 8" xfId="7100"/>
    <cellStyle name="40% - Accent6 9 3 3 3 2 9" xfId="28746"/>
    <cellStyle name="40% - Accent6 9 3 3 3 3" xfId="8484"/>
    <cellStyle name="40% - Accent6 9 3 3 3 3 2" xfId="14048"/>
    <cellStyle name="40% - Accent6 9 3 3 3 3 2 2" xfId="35660"/>
    <cellStyle name="40% - Accent6 9 3 3 3 3 3" xfId="30126"/>
    <cellStyle name="40% - Accent6 9 3 3 3 4" xfId="16495"/>
    <cellStyle name="40% - Accent6 9 3 3 3 4 2" xfId="38088"/>
    <cellStyle name="40% - Accent6 9 3 3 3 5" xfId="19292"/>
    <cellStyle name="40% - Accent6 9 3 3 3 5 2" xfId="40871"/>
    <cellStyle name="40% - Accent6 9 3 3 3 6" xfId="22077"/>
    <cellStyle name="40% - Accent6 9 3 3 3 6 2" xfId="43654"/>
    <cellStyle name="40% - Accent6 9 3 3 3 7" xfId="24930"/>
    <cellStyle name="40% - Accent6 9 3 3 3 7 2" xfId="46505"/>
    <cellStyle name="40% - Accent6 9 3 3 3 8" xfId="11277"/>
    <cellStyle name="40% - Accent6 9 3 3 3 8 2" xfId="32900"/>
    <cellStyle name="40% - Accent6 9 3 3 3 9" xfId="6014"/>
    <cellStyle name="40% - Accent6 9 3 3 4" xfId="2568"/>
    <cellStyle name="40% - Accent6 9 3 3 4 10" xfId="56381"/>
    <cellStyle name="40% - Accent6 9 3 3 4 2" xfId="4301"/>
    <cellStyle name="40% - Accent6 9 3 3 4 2 2" xfId="14414"/>
    <cellStyle name="40% - Accent6 9 3 3 4 2 2 2" xfId="36026"/>
    <cellStyle name="40% - Accent6 9 3 3 4 2 3" xfId="8850"/>
    <cellStyle name="40% - Accent6 9 3 3 4 2 4" xfId="30492"/>
    <cellStyle name="40% - Accent6 9 3 3 4 2 5" xfId="56382"/>
    <cellStyle name="40% - Accent6 9 3 3 4 3" xfId="16861"/>
    <cellStyle name="40% - Accent6 9 3 3 4 3 2" xfId="38454"/>
    <cellStyle name="40% - Accent6 9 3 3 4 4" xfId="19658"/>
    <cellStyle name="40% - Accent6 9 3 3 4 4 2" xfId="41237"/>
    <cellStyle name="40% - Accent6 9 3 3 4 5" xfId="22443"/>
    <cellStyle name="40% - Accent6 9 3 3 4 5 2" xfId="44020"/>
    <cellStyle name="40% - Accent6 9 3 3 4 6" xfId="25296"/>
    <cellStyle name="40% - Accent6 9 3 3 4 6 2" xfId="46871"/>
    <cellStyle name="40% - Accent6 9 3 3 4 7" xfId="11643"/>
    <cellStyle name="40% - Accent6 9 3 3 4 7 2" xfId="33266"/>
    <cellStyle name="40% - Accent6 9 3 3 4 8" xfId="6380"/>
    <cellStyle name="40% - Accent6 9 3 3 4 9" xfId="28077"/>
    <cellStyle name="40% - Accent6 9 3 3 5" xfId="3760"/>
    <cellStyle name="40% - Accent6 9 3 3 5 10" xfId="56383"/>
    <cellStyle name="40% - Accent6 9 3 3 5 2" xfId="9866"/>
    <cellStyle name="40% - Accent6 9 3 3 5 2 2" xfId="15428"/>
    <cellStyle name="40% - Accent6 9 3 3 5 2 2 2" xfId="37040"/>
    <cellStyle name="40% - Accent6 9 3 3 5 2 3" xfId="31506"/>
    <cellStyle name="40% - Accent6 9 3 3 5 3" xfId="17875"/>
    <cellStyle name="40% - Accent6 9 3 3 5 3 2" xfId="39468"/>
    <cellStyle name="40% - Accent6 9 3 3 5 4" xfId="20672"/>
    <cellStyle name="40% - Accent6 9 3 3 5 4 2" xfId="42251"/>
    <cellStyle name="40% - Accent6 9 3 3 5 5" xfId="23457"/>
    <cellStyle name="40% - Accent6 9 3 3 5 5 2" xfId="45034"/>
    <cellStyle name="40% - Accent6 9 3 3 5 6" xfId="26310"/>
    <cellStyle name="40% - Accent6 9 3 3 5 6 2" xfId="47885"/>
    <cellStyle name="40% - Accent6 9 3 3 5 7" xfId="12657"/>
    <cellStyle name="40% - Accent6 9 3 3 5 7 2" xfId="34280"/>
    <cellStyle name="40% - Accent6 9 3 3 5 8" xfId="7448"/>
    <cellStyle name="40% - Accent6 9 3 3 5 9" xfId="29091"/>
    <cellStyle name="40% - Accent6 9 3 3 6" xfId="7815"/>
    <cellStyle name="40% - Accent6 9 3 3 6 2" xfId="18220"/>
    <cellStyle name="40% - Accent6 9 3 3 6 2 2" xfId="39813"/>
    <cellStyle name="40% - Accent6 9 3 3 6 3" xfId="21017"/>
    <cellStyle name="40% - Accent6 9 3 3 6 3 2" xfId="42596"/>
    <cellStyle name="40% - Accent6 9 3 3 6 4" xfId="23802"/>
    <cellStyle name="40% - Accent6 9 3 3 6 4 2" xfId="45379"/>
    <cellStyle name="40% - Accent6 9 3 3 6 5" xfId="26655"/>
    <cellStyle name="40% - Accent6 9 3 3 6 5 2" xfId="48230"/>
    <cellStyle name="40% - Accent6 9 3 3 6 6" xfId="13012"/>
    <cellStyle name="40% - Accent6 9 3 3 6 6 2" xfId="34625"/>
    <cellStyle name="40% - Accent6 9 3 3 6 7" xfId="29457"/>
    <cellStyle name="40% - Accent6 9 3 3 7" xfId="10585"/>
    <cellStyle name="40% - Accent6 9 3 3 7 2" xfId="32210"/>
    <cellStyle name="40% - Accent6 9 3 3 8" xfId="13379"/>
    <cellStyle name="40% - Accent6 9 3 3 8 2" xfId="34991"/>
    <cellStyle name="40% - Accent6 9 3 3 9" xfId="15804"/>
    <cellStyle name="40% - Accent6 9 3 3 9 2" xfId="37398"/>
    <cellStyle name="40% - Accent6 9 3 4" xfId="2762"/>
    <cellStyle name="40% - Accent6 9 3 4 10" xfId="27136"/>
    <cellStyle name="40% - Accent6 9 3 4 11" xfId="56384"/>
    <cellStyle name="40% - Accent6 9 3 4 2" xfId="4395"/>
    <cellStyle name="40% - Accent6 9 3 4 2 10" xfId="56385"/>
    <cellStyle name="40% - Accent6 9 3 4 2 2" xfId="8944"/>
    <cellStyle name="40% - Accent6 9 3 4 2 2 2" xfId="14508"/>
    <cellStyle name="40% - Accent6 9 3 4 2 2 2 2" xfId="36120"/>
    <cellStyle name="40% - Accent6 9 3 4 2 2 3" xfId="30586"/>
    <cellStyle name="40% - Accent6 9 3 4 2 2 4" xfId="56386"/>
    <cellStyle name="40% - Accent6 9 3 4 2 3" xfId="16955"/>
    <cellStyle name="40% - Accent6 9 3 4 2 3 2" xfId="38548"/>
    <cellStyle name="40% - Accent6 9 3 4 2 4" xfId="19752"/>
    <cellStyle name="40% - Accent6 9 3 4 2 4 2" xfId="41331"/>
    <cellStyle name="40% - Accent6 9 3 4 2 5" xfId="22537"/>
    <cellStyle name="40% - Accent6 9 3 4 2 5 2" xfId="44114"/>
    <cellStyle name="40% - Accent6 9 3 4 2 6" xfId="25390"/>
    <cellStyle name="40% - Accent6 9 3 4 2 6 2" xfId="46965"/>
    <cellStyle name="40% - Accent6 9 3 4 2 7" xfId="11737"/>
    <cellStyle name="40% - Accent6 9 3 4 2 7 2" xfId="33360"/>
    <cellStyle name="40% - Accent6 9 3 4 2 8" xfId="6523"/>
    <cellStyle name="40% - Accent6 9 3 4 2 9" xfId="28171"/>
    <cellStyle name="40% - Accent6 9 3 4 3" xfId="7909"/>
    <cellStyle name="40% - Accent6 9 3 4 3 2" xfId="13473"/>
    <cellStyle name="40% - Accent6 9 3 4 3 2 2" xfId="35085"/>
    <cellStyle name="40% - Accent6 9 3 4 3 2 3" xfId="56388"/>
    <cellStyle name="40% - Accent6 9 3 4 3 3" xfId="29551"/>
    <cellStyle name="40% - Accent6 9 3 4 3 4" xfId="56387"/>
    <cellStyle name="40% - Accent6 9 3 4 4" xfId="15920"/>
    <cellStyle name="40% - Accent6 9 3 4 4 2" xfId="37513"/>
    <cellStyle name="40% - Accent6 9 3 4 4 3" xfId="56389"/>
    <cellStyle name="40% - Accent6 9 3 4 5" xfId="18717"/>
    <cellStyle name="40% - Accent6 9 3 4 5 2" xfId="40296"/>
    <cellStyle name="40% - Accent6 9 3 4 6" xfId="21500"/>
    <cellStyle name="40% - Accent6 9 3 4 6 2" xfId="43079"/>
    <cellStyle name="40% - Accent6 9 3 4 7" xfId="24355"/>
    <cellStyle name="40% - Accent6 9 3 4 7 2" xfId="45930"/>
    <cellStyle name="40% - Accent6 9 3 4 8" xfId="10702"/>
    <cellStyle name="40% - Accent6 9 3 4 8 2" xfId="32325"/>
    <cellStyle name="40% - Accent6 9 3 4 9" xfId="5439"/>
    <cellStyle name="40% - Accent6 9 3 5" xfId="3120"/>
    <cellStyle name="40% - Accent6 9 3 5 10" xfId="27481"/>
    <cellStyle name="40% - Accent6 9 3 5 11" xfId="56390"/>
    <cellStyle name="40% - Accent6 9 3 5 2" xfId="4740"/>
    <cellStyle name="40% - Accent6 9 3 5 2 10" xfId="56391"/>
    <cellStyle name="40% - Accent6 9 3 5 2 2" xfId="9289"/>
    <cellStyle name="40% - Accent6 9 3 5 2 2 2" xfId="14853"/>
    <cellStyle name="40% - Accent6 9 3 5 2 2 2 2" xfId="36465"/>
    <cellStyle name="40% - Accent6 9 3 5 2 2 3" xfId="30931"/>
    <cellStyle name="40% - Accent6 9 3 5 2 3" xfId="17300"/>
    <cellStyle name="40% - Accent6 9 3 5 2 3 2" xfId="38893"/>
    <cellStyle name="40% - Accent6 9 3 5 2 4" xfId="20097"/>
    <cellStyle name="40% - Accent6 9 3 5 2 4 2" xfId="41676"/>
    <cellStyle name="40% - Accent6 9 3 5 2 5" xfId="22882"/>
    <cellStyle name="40% - Accent6 9 3 5 2 5 2" xfId="44459"/>
    <cellStyle name="40% - Accent6 9 3 5 2 6" xfId="25735"/>
    <cellStyle name="40% - Accent6 9 3 5 2 6 2" xfId="47310"/>
    <cellStyle name="40% - Accent6 9 3 5 2 7" xfId="12082"/>
    <cellStyle name="40% - Accent6 9 3 5 2 7 2" xfId="33705"/>
    <cellStyle name="40% - Accent6 9 3 5 2 8" xfId="6870"/>
    <cellStyle name="40% - Accent6 9 3 5 2 9" xfId="28516"/>
    <cellStyle name="40% - Accent6 9 3 5 3" xfId="8254"/>
    <cellStyle name="40% - Accent6 9 3 5 3 2" xfId="13818"/>
    <cellStyle name="40% - Accent6 9 3 5 3 2 2" xfId="35430"/>
    <cellStyle name="40% - Accent6 9 3 5 3 3" xfId="29896"/>
    <cellStyle name="40% - Accent6 9 3 5 4" xfId="16265"/>
    <cellStyle name="40% - Accent6 9 3 5 4 2" xfId="37858"/>
    <cellStyle name="40% - Accent6 9 3 5 5" xfId="19062"/>
    <cellStyle name="40% - Accent6 9 3 5 5 2" xfId="40641"/>
    <cellStyle name="40% - Accent6 9 3 5 6" xfId="21847"/>
    <cellStyle name="40% - Accent6 9 3 5 6 2" xfId="43424"/>
    <cellStyle name="40% - Accent6 9 3 5 7" xfId="24700"/>
    <cellStyle name="40% - Accent6 9 3 5 7 2" xfId="46275"/>
    <cellStyle name="40% - Accent6 9 3 5 8" xfId="11047"/>
    <cellStyle name="40% - Accent6 9 3 5 8 2" xfId="32670"/>
    <cellStyle name="40% - Accent6 9 3 5 9" xfId="5784"/>
    <cellStyle name="40% - Accent6 9 3 6" xfId="2566"/>
    <cellStyle name="40% - Accent6 9 3 6 10" xfId="56392"/>
    <cellStyle name="40% - Accent6 9 3 6 2" xfId="4299"/>
    <cellStyle name="40% - Accent6 9 3 6 2 2" xfId="14412"/>
    <cellStyle name="40% - Accent6 9 3 6 2 2 2" xfId="36024"/>
    <cellStyle name="40% - Accent6 9 3 6 2 3" xfId="8848"/>
    <cellStyle name="40% - Accent6 9 3 6 2 4" xfId="30490"/>
    <cellStyle name="40% - Accent6 9 3 6 2 5" xfId="56393"/>
    <cellStyle name="40% - Accent6 9 3 6 3" xfId="16859"/>
    <cellStyle name="40% - Accent6 9 3 6 3 2" xfId="38452"/>
    <cellStyle name="40% - Accent6 9 3 6 4" xfId="19656"/>
    <cellStyle name="40% - Accent6 9 3 6 4 2" xfId="41235"/>
    <cellStyle name="40% - Accent6 9 3 6 5" xfId="22441"/>
    <cellStyle name="40% - Accent6 9 3 6 5 2" xfId="44018"/>
    <cellStyle name="40% - Accent6 9 3 6 6" xfId="25294"/>
    <cellStyle name="40% - Accent6 9 3 6 6 2" xfId="46869"/>
    <cellStyle name="40% - Accent6 9 3 6 7" xfId="11641"/>
    <cellStyle name="40% - Accent6 9 3 6 7 2" xfId="33264"/>
    <cellStyle name="40% - Accent6 9 3 6 8" xfId="6378"/>
    <cellStyle name="40% - Accent6 9 3 6 9" xfId="28075"/>
    <cellStyle name="40% - Accent6 9 3 7" xfId="3758"/>
    <cellStyle name="40% - Accent6 9 3 7 10" xfId="56394"/>
    <cellStyle name="40% - Accent6 9 3 7 2" xfId="9636"/>
    <cellStyle name="40% - Accent6 9 3 7 2 2" xfId="15198"/>
    <cellStyle name="40% - Accent6 9 3 7 2 2 2" xfId="36810"/>
    <cellStyle name="40% - Accent6 9 3 7 2 3" xfId="31276"/>
    <cellStyle name="40% - Accent6 9 3 7 3" xfId="17645"/>
    <cellStyle name="40% - Accent6 9 3 7 3 2" xfId="39238"/>
    <cellStyle name="40% - Accent6 9 3 7 4" xfId="20442"/>
    <cellStyle name="40% - Accent6 9 3 7 4 2" xfId="42021"/>
    <cellStyle name="40% - Accent6 9 3 7 5" xfId="23227"/>
    <cellStyle name="40% - Accent6 9 3 7 5 2" xfId="44804"/>
    <cellStyle name="40% - Accent6 9 3 7 6" xfId="26080"/>
    <cellStyle name="40% - Accent6 9 3 7 6 2" xfId="47655"/>
    <cellStyle name="40% - Accent6 9 3 7 7" xfId="12427"/>
    <cellStyle name="40% - Accent6 9 3 7 7 2" xfId="34050"/>
    <cellStyle name="40% - Accent6 9 3 7 8" xfId="7218"/>
    <cellStyle name="40% - Accent6 9 3 7 9" xfId="28861"/>
    <cellStyle name="40% - Accent6 9 3 8" xfId="7813"/>
    <cellStyle name="40% - Accent6 9 3 8 2" xfId="17990"/>
    <cellStyle name="40% - Accent6 9 3 8 2 2" xfId="39583"/>
    <cellStyle name="40% - Accent6 9 3 8 3" xfId="20787"/>
    <cellStyle name="40% - Accent6 9 3 8 3 2" xfId="42366"/>
    <cellStyle name="40% - Accent6 9 3 8 4" xfId="23572"/>
    <cellStyle name="40% - Accent6 9 3 8 4 2" xfId="45149"/>
    <cellStyle name="40% - Accent6 9 3 8 5" xfId="26425"/>
    <cellStyle name="40% - Accent6 9 3 8 5 2" xfId="48000"/>
    <cellStyle name="40% - Accent6 9 3 8 6" xfId="12782"/>
    <cellStyle name="40% - Accent6 9 3 8 6 2" xfId="34395"/>
    <cellStyle name="40% - Accent6 9 3 8 7" xfId="29455"/>
    <cellStyle name="40% - Accent6 9 3 9" xfId="10355"/>
    <cellStyle name="40% - Accent6 9 3 9 2" xfId="31980"/>
    <cellStyle name="40% - Accent6 9 4" xfId="652"/>
    <cellStyle name="40% - Accent6 9 4 10" xfId="13380"/>
    <cellStyle name="40% - Accent6 9 4 10 2" xfId="34992"/>
    <cellStyle name="40% - Accent6 9 4 11" xfId="15598"/>
    <cellStyle name="40% - Accent6 9 4 11 2" xfId="37192"/>
    <cellStyle name="40% - Accent6 9 4 12" xfId="18396"/>
    <cellStyle name="40% - Accent6 9 4 12 2" xfId="39975"/>
    <cellStyle name="40% - Accent6 9 4 13" xfId="21179"/>
    <cellStyle name="40% - Accent6 9 4 13 2" xfId="42758"/>
    <cellStyle name="40% - Accent6 9 4 14" xfId="24034"/>
    <cellStyle name="40% - Accent6 9 4 14 2" xfId="45609"/>
    <cellStyle name="40% - Accent6 9 4 15" xfId="10007"/>
    <cellStyle name="40% - Accent6 9 4 15 2" xfId="31647"/>
    <cellStyle name="40% - Accent6 9 4 16" xfId="5341"/>
    <cellStyle name="40% - Accent6 9 4 17" xfId="27041"/>
    <cellStyle name="40% - Accent6 9 4 18" xfId="56395"/>
    <cellStyle name="40% - Accent6 9 4 2" xfId="653"/>
    <cellStyle name="40% - Accent6 9 4 2 10" xfId="18534"/>
    <cellStyle name="40% - Accent6 9 4 2 10 2" xfId="40113"/>
    <cellStyle name="40% - Accent6 9 4 2 11" xfId="21317"/>
    <cellStyle name="40% - Accent6 9 4 2 11 2" xfId="42896"/>
    <cellStyle name="40% - Accent6 9 4 2 12" xfId="24172"/>
    <cellStyle name="40% - Accent6 9 4 2 12 2" xfId="45747"/>
    <cellStyle name="40% - Accent6 9 4 2 13" xfId="10145"/>
    <cellStyle name="40% - Accent6 9 4 2 13 2" xfId="31785"/>
    <cellStyle name="40% - Accent6 9 4 2 14" xfId="5342"/>
    <cellStyle name="40% - Accent6 9 4 2 15" xfId="27042"/>
    <cellStyle name="40% - Accent6 9 4 2 16" xfId="56396"/>
    <cellStyle name="40% - Accent6 9 4 2 2" xfId="2924"/>
    <cellStyle name="40% - Accent6 9 4 2 2 10" xfId="27298"/>
    <cellStyle name="40% - Accent6 9 4 2 2 11" xfId="56397"/>
    <cellStyle name="40% - Accent6 9 4 2 2 2" xfId="4557"/>
    <cellStyle name="40% - Accent6 9 4 2 2 2 10" xfId="56398"/>
    <cellStyle name="40% - Accent6 9 4 2 2 2 2" xfId="9106"/>
    <cellStyle name="40% - Accent6 9 4 2 2 2 2 2" xfId="14670"/>
    <cellStyle name="40% - Accent6 9 4 2 2 2 2 2 2" xfId="36282"/>
    <cellStyle name="40% - Accent6 9 4 2 2 2 2 3" xfId="30748"/>
    <cellStyle name="40% - Accent6 9 4 2 2 2 2 4" xfId="56399"/>
    <cellStyle name="40% - Accent6 9 4 2 2 2 3" xfId="17117"/>
    <cellStyle name="40% - Accent6 9 4 2 2 2 3 2" xfId="38710"/>
    <cellStyle name="40% - Accent6 9 4 2 2 2 4" xfId="19914"/>
    <cellStyle name="40% - Accent6 9 4 2 2 2 4 2" xfId="41493"/>
    <cellStyle name="40% - Accent6 9 4 2 2 2 5" xfId="22699"/>
    <cellStyle name="40% - Accent6 9 4 2 2 2 5 2" xfId="44276"/>
    <cellStyle name="40% - Accent6 9 4 2 2 2 6" xfId="25552"/>
    <cellStyle name="40% - Accent6 9 4 2 2 2 6 2" xfId="47127"/>
    <cellStyle name="40% - Accent6 9 4 2 2 2 7" xfId="11899"/>
    <cellStyle name="40% - Accent6 9 4 2 2 2 7 2" xfId="33522"/>
    <cellStyle name="40% - Accent6 9 4 2 2 2 8" xfId="6685"/>
    <cellStyle name="40% - Accent6 9 4 2 2 2 9" xfId="28333"/>
    <cellStyle name="40% - Accent6 9 4 2 2 3" xfId="8071"/>
    <cellStyle name="40% - Accent6 9 4 2 2 3 2" xfId="13635"/>
    <cellStyle name="40% - Accent6 9 4 2 2 3 2 2" xfId="35247"/>
    <cellStyle name="40% - Accent6 9 4 2 2 3 2 3" xfId="56401"/>
    <cellStyle name="40% - Accent6 9 4 2 2 3 3" xfId="29713"/>
    <cellStyle name="40% - Accent6 9 4 2 2 3 4" xfId="56400"/>
    <cellStyle name="40% - Accent6 9 4 2 2 4" xfId="16082"/>
    <cellStyle name="40% - Accent6 9 4 2 2 4 2" xfId="37675"/>
    <cellStyle name="40% - Accent6 9 4 2 2 4 3" xfId="56402"/>
    <cellStyle name="40% - Accent6 9 4 2 2 5" xfId="18879"/>
    <cellStyle name="40% - Accent6 9 4 2 2 5 2" xfId="40458"/>
    <cellStyle name="40% - Accent6 9 4 2 2 6" xfId="21662"/>
    <cellStyle name="40% - Accent6 9 4 2 2 6 2" xfId="43241"/>
    <cellStyle name="40% - Accent6 9 4 2 2 7" xfId="24517"/>
    <cellStyle name="40% - Accent6 9 4 2 2 7 2" xfId="46092"/>
    <cellStyle name="40% - Accent6 9 4 2 2 8" xfId="10864"/>
    <cellStyle name="40% - Accent6 9 4 2 2 8 2" xfId="32487"/>
    <cellStyle name="40% - Accent6 9 4 2 2 9" xfId="5601"/>
    <cellStyle name="40% - Accent6 9 4 2 3" xfId="3302"/>
    <cellStyle name="40% - Accent6 9 4 2 3 10" xfId="27643"/>
    <cellStyle name="40% - Accent6 9 4 2 3 11" xfId="56403"/>
    <cellStyle name="40% - Accent6 9 4 2 3 2" xfId="4902"/>
    <cellStyle name="40% - Accent6 9 4 2 3 2 10" xfId="56404"/>
    <cellStyle name="40% - Accent6 9 4 2 3 2 2" xfId="9451"/>
    <cellStyle name="40% - Accent6 9 4 2 3 2 2 2" xfId="15015"/>
    <cellStyle name="40% - Accent6 9 4 2 3 2 2 2 2" xfId="36627"/>
    <cellStyle name="40% - Accent6 9 4 2 3 2 2 3" xfId="31093"/>
    <cellStyle name="40% - Accent6 9 4 2 3 2 3" xfId="17462"/>
    <cellStyle name="40% - Accent6 9 4 2 3 2 3 2" xfId="39055"/>
    <cellStyle name="40% - Accent6 9 4 2 3 2 4" xfId="20259"/>
    <cellStyle name="40% - Accent6 9 4 2 3 2 4 2" xfId="41838"/>
    <cellStyle name="40% - Accent6 9 4 2 3 2 5" xfId="23044"/>
    <cellStyle name="40% - Accent6 9 4 2 3 2 5 2" xfId="44621"/>
    <cellStyle name="40% - Accent6 9 4 2 3 2 6" xfId="25897"/>
    <cellStyle name="40% - Accent6 9 4 2 3 2 6 2" xfId="47472"/>
    <cellStyle name="40% - Accent6 9 4 2 3 2 7" xfId="12244"/>
    <cellStyle name="40% - Accent6 9 4 2 3 2 7 2" xfId="33867"/>
    <cellStyle name="40% - Accent6 9 4 2 3 2 8" xfId="7032"/>
    <cellStyle name="40% - Accent6 9 4 2 3 2 9" xfId="28678"/>
    <cellStyle name="40% - Accent6 9 4 2 3 3" xfId="8416"/>
    <cellStyle name="40% - Accent6 9 4 2 3 3 2" xfId="13980"/>
    <cellStyle name="40% - Accent6 9 4 2 3 3 2 2" xfId="35592"/>
    <cellStyle name="40% - Accent6 9 4 2 3 3 3" xfId="30058"/>
    <cellStyle name="40% - Accent6 9 4 2 3 4" xfId="16427"/>
    <cellStyle name="40% - Accent6 9 4 2 3 4 2" xfId="38020"/>
    <cellStyle name="40% - Accent6 9 4 2 3 5" xfId="19224"/>
    <cellStyle name="40% - Accent6 9 4 2 3 5 2" xfId="40803"/>
    <cellStyle name="40% - Accent6 9 4 2 3 6" xfId="22009"/>
    <cellStyle name="40% - Accent6 9 4 2 3 6 2" xfId="43586"/>
    <cellStyle name="40% - Accent6 9 4 2 3 7" xfId="24862"/>
    <cellStyle name="40% - Accent6 9 4 2 3 7 2" xfId="46437"/>
    <cellStyle name="40% - Accent6 9 4 2 3 8" xfId="11209"/>
    <cellStyle name="40% - Accent6 9 4 2 3 8 2" xfId="32832"/>
    <cellStyle name="40% - Accent6 9 4 2 3 9" xfId="5946"/>
    <cellStyle name="40% - Accent6 9 4 2 4" xfId="2570"/>
    <cellStyle name="40% - Accent6 9 4 2 4 10" xfId="56405"/>
    <cellStyle name="40% - Accent6 9 4 2 4 2" xfId="4303"/>
    <cellStyle name="40% - Accent6 9 4 2 4 2 2" xfId="14416"/>
    <cellStyle name="40% - Accent6 9 4 2 4 2 2 2" xfId="36028"/>
    <cellStyle name="40% - Accent6 9 4 2 4 2 3" xfId="8852"/>
    <cellStyle name="40% - Accent6 9 4 2 4 2 4" xfId="30494"/>
    <cellStyle name="40% - Accent6 9 4 2 4 2 5" xfId="56406"/>
    <cellStyle name="40% - Accent6 9 4 2 4 3" xfId="16863"/>
    <cellStyle name="40% - Accent6 9 4 2 4 3 2" xfId="38456"/>
    <cellStyle name="40% - Accent6 9 4 2 4 4" xfId="19660"/>
    <cellStyle name="40% - Accent6 9 4 2 4 4 2" xfId="41239"/>
    <cellStyle name="40% - Accent6 9 4 2 4 5" xfId="22445"/>
    <cellStyle name="40% - Accent6 9 4 2 4 5 2" xfId="44022"/>
    <cellStyle name="40% - Accent6 9 4 2 4 6" xfId="25298"/>
    <cellStyle name="40% - Accent6 9 4 2 4 6 2" xfId="46873"/>
    <cellStyle name="40% - Accent6 9 4 2 4 7" xfId="11645"/>
    <cellStyle name="40% - Accent6 9 4 2 4 7 2" xfId="33268"/>
    <cellStyle name="40% - Accent6 9 4 2 4 8" xfId="6382"/>
    <cellStyle name="40% - Accent6 9 4 2 4 9" xfId="28079"/>
    <cellStyle name="40% - Accent6 9 4 2 5" xfId="3762"/>
    <cellStyle name="40% - Accent6 9 4 2 5 10" xfId="56407"/>
    <cellStyle name="40% - Accent6 9 4 2 5 2" xfId="9798"/>
    <cellStyle name="40% - Accent6 9 4 2 5 2 2" xfId="15360"/>
    <cellStyle name="40% - Accent6 9 4 2 5 2 2 2" xfId="36972"/>
    <cellStyle name="40% - Accent6 9 4 2 5 2 3" xfId="31438"/>
    <cellStyle name="40% - Accent6 9 4 2 5 3" xfId="17807"/>
    <cellStyle name="40% - Accent6 9 4 2 5 3 2" xfId="39400"/>
    <cellStyle name="40% - Accent6 9 4 2 5 4" xfId="20604"/>
    <cellStyle name="40% - Accent6 9 4 2 5 4 2" xfId="42183"/>
    <cellStyle name="40% - Accent6 9 4 2 5 5" xfId="23389"/>
    <cellStyle name="40% - Accent6 9 4 2 5 5 2" xfId="44966"/>
    <cellStyle name="40% - Accent6 9 4 2 5 6" xfId="26242"/>
    <cellStyle name="40% - Accent6 9 4 2 5 6 2" xfId="47817"/>
    <cellStyle name="40% - Accent6 9 4 2 5 7" xfId="12589"/>
    <cellStyle name="40% - Accent6 9 4 2 5 7 2" xfId="34212"/>
    <cellStyle name="40% - Accent6 9 4 2 5 8" xfId="7380"/>
    <cellStyle name="40% - Accent6 9 4 2 5 9" xfId="29023"/>
    <cellStyle name="40% - Accent6 9 4 2 6" xfId="7817"/>
    <cellStyle name="40% - Accent6 9 4 2 6 2" xfId="18152"/>
    <cellStyle name="40% - Accent6 9 4 2 6 2 2" xfId="39745"/>
    <cellStyle name="40% - Accent6 9 4 2 6 3" xfId="20949"/>
    <cellStyle name="40% - Accent6 9 4 2 6 3 2" xfId="42528"/>
    <cellStyle name="40% - Accent6 9 4 2 6 4" xfId="23734"/>
    <cellStyle name="40% - Accent6 9 4 2 6 4 2" xfId="45311"/>
    <cellStyle name="40% - Accent6 9 4 2 6 5" xfId="26587"/>
    <cellStyle name="40% - Accent6 9 4 2 6 5 2" xfId="48162"/>
    <cellStyle name="40% - Accent6 9 4 2 6 6" xfId="12944"/>
    <cellStyle name="40% - Accent6 9 4 2 6 6 2" xfId="34557"/>
    <cellStyle name="40% - Accent6 9 4 2 6 7" xfId="29459"/>
    <cellStyle name="40% - Accent6 9 4 2 7" xfId="10517"/>
    <cellStyle name="40% - Accent6 9 4 2 7 2" xfId="32142"/>
    <cellStyle name="40% - Accent6 9 4 2 8" xfId="13381"/>
    <cellStyle name="40% - Accent6 9 4 2 8 2" xfId="34993"/>
    <cellStyle name="40% - Accent6 9 4 2 9" xfId="15736"/>
    <cellStyle name="40% - Accent6 9 4 2 9 2" xfId="37330"/>
    <cellStyle name="40% - Accent6 9 4 3" xfId="654"/>
    <cellStyle name="40% - Accent6 9 4 3 10" xfId="18626"/>
    <cellStyle name="40% - Accent6 9 4 3 10 2" xfId="40205"/>
    <cellStyle name="40% - Accent6 9 4 3 11" xfId="21409"/>
    <cellStyle name="40% - Accent6 9 4 3 11 2" xfId="42988"/>
    <cellStyle name="40% - Accent6 9 4 3 12" xfId="24264"/>
    <cellStyle name="40% - Accent6 9 4 3 12 2" xfId="45839"/>
    <cellStyle name="40% - Accent6 9 4 3 13" xfId="10237"/>
    <cellStyle name="40% - Accent6 9 4 3 13 2" xfId="31877"/>
    <cellStyle name="40% - Accent6 9 4 3 14" xfId="5343"/>
    <cellStyle name="40% - Accent6 9 4 3 15" xfId="27043"/>
    <cellStyle name="40% - Accent6 9 4 3 16" xfId="56408"/>
    <cellStyle name="40% - Accent6 9 4 3 2" xfId="3016"/>
    <cellStyle name="40% - Accent6 9 4 3 2 10" xfId="27390"/>
    <cellStyle name="40% - Accent6 9 4 3 2 11" xfId="56409"/>
    <cellStyle name="40% - Accent6 9 4 3 2 2" xfId="4649"/>
    <cellStyle name="40% - Accent6 9 4 3 2 2 10" xfId="56410"/>
    <cellStyle name="40% - Accent6 9 4 3 2 2 2" xfId="9198"/>
    <cellStyle name="40% - Accent6 9 4 3 2 2 2 2" xfId="14762"/>
    <cellStyle name="40% - Accent6 9 4 3 2 2 2 2 2" xfId="36374"/>
    <cellStyle name="40% - Accent6 9 4 3 2 2 2 3" xfId="30840"/>
    <cellStyle name="40% - Accent6 9 4 3 2 2 3" xfId="17209"/>
    <cellStyle name="40% - Accent6 9 4 3 2 2 3 2" xfId="38802"/>
    <cellStyle name="40% - Accent6 9 4 3 2 2 4" xfId="20006"/>
    <cellStyle name="40% - Accent6 9 4 3 2 2 4 2" xfId="41585"/>
    <cellStyle name="40% - Accent6 9 4 3 2 2 5" xfId="22791"/>
    <cellStyle name="40% - Accent6 9 4 3 2 2 5 2" xfId="44368"/>
    <cellStyle name="40% - Accent6 9 4 3 2 2 6" xfId="25644"/>
    <cellStyle name="40% - Accent6 9 4 3 2 2 6 2" xfId="47219"/>
    <cellStyle name="40% - Accent6 9 4 3 2 2 7" xfId="11991"/>
    <cellStyle name="40% - Accent6 9 4 3 2 2 7 2" xfId="33614"/>
    <cellStyle name="40% - Accent6 9 4 3 2 2 8" xfId="6777"/>
    <cellStyle name="40% - Accent6 9 4 3 2 2 9" xfId="28425"/>
    <cellStyle name="40% - Accent6 9 4 3 2 3" xfId="8163"/>
    <cellStyle name="40% - Accent6 9 4 3 2 3 2" xfId="13727"/>
    <cellStyle name="40% - Accent6 9 4 3 2 3 2 2" xfId="35339"/>
    <cellStyle name="40% - Accent6 9 4 3 2 3 3" xfId="29805"/>
    <cellStyle name="40% - Accent6 9 4 3 2 4" xfId="16174"/>
    <cellStyle name="40% - Accent6 9 4 3 2 4 2" xfId="37767"/>
    <cellStyle name="40% - Accent6 9 4 3 2 5" xfId="18971"/>
    <cellStyle name="40% - Accent6 9 4 3 2 5 2" xfId="40550"/>
    <cellStyle name="40% - Accent6 9 4 3 2 6" xfId="21754"/>
    <cellStyle name="40% - Accent6 9 4 3 2 6 2" xfId="43333"/>
    <cellStyle name="40% - Accent6 9 4 3 2 7" xfId="24609"/>
    <cellStyle name="40% - Accent6 9 4 3 2 7 2" xfId="46184"/>
    <cellStyle name="40% - Accent6 9 4 3 2 8" xfId="10956"/>
    <cellStyle name="40% - Accent6 9 4 3 2 8 2" xfId="32579"/>
    <cellStyle name="40% - Accent6 9 4 3 2 9" xfId="5693"/>
    <cellStyle name="40% - Accent6 9 4 3 3" xfId="3394"/>
    <cellStyle name="40% - Accent6 9 4 3 3 10" xfId="27735"/>
    <cellStyle name="40% - Accent6 9 4 3 3 11" xfId="56411"/>
    <cellStyle name="40% - Accent6 9 4 3 3 2" xfId="4994"/>
    <cellStyle name="40% - Accent6 9 4 3 3 2 10" xfId="56412"/>
    <cellStyle name="40% - Accent6 9 4 3 3 2 2" xfId="9543"/>
    <cellStyle name="40% - Accent6 9 4 3 3 2 2 2" xfId="15107"/>
    <cellStyle name="40% - Accent6 9 4 3 3 2 2 2 2" xfId="36719"/>
    <cellStyle name="40% - Accent6 9 4 3 3 2 2 3" xfId="31185"/>
    <cellStyle name="40% - Accent6 9 4 3 3 2 3" xfId="17554"/>
    <cellStyle name="40% - Accent6 9 4 3 3 2 3 2" xfId="39147"/>
    <cellStyle name="40% - Accent6 9 4 3 3 2 4" xfId="20351"/>
    <cellStyle name="40% - Accent6 9 4 3 3 2 4 2" xfId="41930"/>
    <cellStyle name="40% - Accent6 9 4 3 3 2 5" xfId="23136"/>
    <cellStyle name="40% - Accent6 9 4 3 3 2 5 2" xfId="44713"/>
    <cellStyle name="40% - Accent6 9 4 3 3 2 6" xfId="25989"/>
    <cellStyle name="40% - Accent6 9 4 3 3 2 6 2" xfId="47564"/>
    <cellStyle name="40% - Accent6 9 4 3 3 2 7" xfId="12336"/>
    <cellStyle name="40% - Accent6 9 4 3 3 2 7 2" xfId="33959"/>
    <cellStyle name="40% - Accent6 9 4 3 3 2 8" xfId="7124"/>
    <cellStyle name="40% - Accent6 9 4 3 3 2 9" xfId="28770"/>
    <cellStyle name="40% - Accent6 9 4 3 3 3" xfId="8508"/>
    <cellStyle name="40% - Accent6 9 4 3 3 3 2" xfId="14072"/>
    <cellStyle name="40% - Accent6 9 4 3 3 3 2 2" xfId="35684"/>
    <cellStyle name="40% - Accent6 9 4 3 3 3 3" xfId="30150"/>
    <cellStyle name="40% - Accent6 9 4 3 3 4" xfId="16519"/>
    <cellStyle name="40% - Accent6 9 4 3 3 4 2" xfId="38112"/>
    <cellStyle name="40% - Accent6 9 4 3 3 5" xfId="19316"/>
    <cellStyle name="40% - Accent6 9 4 3 3 5 2" xfId="40895"/>
    <cellStyle name="40% - Accent6 9 4 3 3 6" xfId="22101"/>
    <cellStyle name="40% - Accent6 9 4 3 3 6 2" xfId="43678"/>
    <cellStyle name="40% - Accent6 9 4 3 3 7" xfId="24954"/>
    <cellStyle name="40% - Accent6 9 4 3 3 7 2" xfId="46529"/>
    <cellStyle name="40% - Accent6 9 4 3 3 8" xfId="11301"/>
    <cellStyle name="40% - Accent6 9 4 3 3 8 2" xfId="32924"/>
    <cellStyle name="40% - Accent6 9 4 3 3 9" xfId="6038"/>
    <cellStyle name="40% - Accent6 9 4 3 4" xfId="2571"/>
    <cellStyle name="40% - Accent6 9 4 3 4 10" xfId="56413"/>
    <cellStyle name="40% - Accent6 9 4 3 4 2" xfId="4304"/>
    <cellStyle name="40% - Accent6 9 4 3 4 2 2" xfId="14417"/>
    <cellStyle name="40% - Accent6 9 4 3 4 2 2 2" xfId="36029"/>
    <cellStyle name="40% - Accent6 9 4 3 4 2 3" xfId="8853"/>
    <cellStyle name="40% - Accent6 9 4 3 4 2 4" xfId="30495"/>
    <cellStyle name="40% - Accent6 9 4 3 4 3" xfId="16864"/>
    <cellStyle name="40% - Accent6 9 4 3 4 3 2" xfId="38457"/>
    <cellStyle name="40% - Accent6 9 4 3 4 4" xfId="19661"/>
    <cellStyle name="40% - Accent6 9 4 3 4 4 2" xfId="41240"/>
    <cellStyle name="40% - Accent6 9 4 3 4 5" xfId="22446"/>
    <cellStyle name="40% - Accent6 9 4 3 4 5 2" xfId="44023"/>
    <cellStyle name="40% - Accent6 9 4 3 4 6" xfId="25299"/>
    <cellStyle name="40% - Accent6 9 4 3 4 6 2" xfId="46874"/>
    <cellStyle name="40% - Accent6 9 4 3 4 7" xfId="11646"/>
    <cellStyle name="40% - Accent6 9 4 3 4 7 2" xfId="33269"/>
    <cellStyle name="40% - Accent6 9 4 3 4 8" xfId="6383"/>
    <cellStyle name="40% - Accent6 9 4 3 4 9" xfId="28080"/>
    <cellStyle name="40% - Accent6 9 4 3 5" xfId="3763"/>
    <cellStyle name="40% - Accent6 9 4 3 5 2" xfId="9890"/>
    <cellStyle name="40% - Accent6 9 4 3 5 2 2" xfId="15452"/>
    <cellStyle name="40% - Accent6 9 4 3 5 2 2 2" xfId="37064"/>
    <cellStyle name="40% - Accent6 9 4 3 5 2 3" xfId="31530"/>
    <cellStyle name="40% - Accent6 9 4 3 5 3" xfId="17899"/>
    <cellStyle name="40% - Accent6 9 4 3 5 3 2" xfId="39492"/>
    <cellStyle name="40% - Accent6 9 4 3 5 4" xfId="20696"/>
    <cellStyle name="40% - Accent6 9 4 3 5 4 2" xfId="42275"/>
    <cellStyle name="40% - Accent6 9 4 3 5 5" xfId="23481"/>
    <cellStyle name="40% - Accent6 9 4 3 5 5 2" xfId="45058"/>
    <cellStyle name="40% - Accent6 9 4 3 5 6" xfId="26334"/>
    <cellStyle name="40% - Accent6 9 4 3 5 6 2" xfId="47909"/>
    <cellStyle name="40% - Accent6 9 4 3 5 7" xfId="12681"/>
    <cellStyle name="40% - Accent6 9 4 3 5 7 2" xfId="34304"/>
    <cellStyle name="40% - Accent6 9 4 3 5 8" xfId="7472"/>
    <cellStyle name="40% - Accent6 9 4 3 5 9" xfId="29115"/>
    <cellStyle name="40% - Accent6 9 4 3 6" xfId="7818"/>
    <cellStyle name="40% - Accent6 9 4 3 6 2" xfId="18244"/>
    <cellStyle name="40% - Accent6 9 4 3 6 2 2" xfId="39837"/>
    <cellStyle name="40% - Accent6 9 4 3 6 3" xfId="21041"/>
    <cellStyle name="40% - Accent6 9 4 3 6 3 2" xfId="42620"/>
    <cellStyle name="40% - Accent6 9 4 3 6 4" xfId="23826"/>
    <cellStyle name="40% - Accent6 9 4 3 6 4 2" xfId="45403"/>
    <cellStyle name="40% - Accent6 9 4 3 6 5" xfId="26679"/>
    <cellStyle name="40% - Accent6 9 4 3 6 5 2" xfId="48254"/>
    <cellStyle name="40% - Accent6 9 4 3 6 6" xfId="13036"/>
    <cellStyle name="40% - Accent6 9 4 3 6 6 2" xfId="34649"/>
    <cellStyle name="40% - Accent6 9 4 3 6 7" xfId="29460"/>
    <cellStyle name="40% - Accent6 9 4 3 7" xfId="10609"/>
    <cellStyle name="40% - Accent6 9 4 3 7 2" xfId="32234"/>
    <cellStyle name="40% - Accent6 9 4 3 8" xfId="13382"/>
    <cellStyle name="40% - Accent6 9 4 3 8 2" xfId="34994"/>
    <cellStyle name="40% - Accent6 9 4 3 9" xfId="15828"/>
    <cellStyle name="40% - Accent6 9 4 3 9 2" xfId="37422"/>
    <cellStyle name="40% - Accent6 9 4 4" xfId="2786"/>
    <cellStyle name="40% - Accent6 9 4 4 10" xfId="27160"/>
    <cellStyle name="40% - Accent6 9 4 4 11" xfId="56414"/>
    <cellStyle name="40% - Accent6 9 4 4 2" xfId="4419"/>
    <cellStyle name="40% - Accent6 9 4 4 2 10" xfId="56415"/>
    <cellStyle name="40% - Accent6 9 4 4 2 2" xfId="8968"/>
    <cellStyle name="40% - Accent6 9 4 4 2 2 2" xfId="14532"/>
    <cellStyle name="40% - Accent6 9 4 4 2 2 2 2" xfId="36144"/>
    <cellStyle name="40% - Accent6 9 4 4 2 2 3" xfId="30610"/>
    <cellStyle name="40% - Accent6 9 4 4 2 3" xfId="16979"/>
    <cellStyle name="40% - Accent6 9 4 4 2 3 2" xfId="38572"/>
    <cellStyle name="40% - Accent6 9 4 4 2 4" xfId="19776"/>
    <cellStyle name="40% - Accent6 9 4 4 2 4 2" xfId="41355"/>
    <cellStyle name="40% - Accent6 9 4 4 2 5" xfId="22561"/>
    <cellStyle name="40% - Accent6 9 4 4 2 5 2" xfId="44138"/>
    <cellStyle name="40% - Accent6 9 4 4 2 6" xfId="25414"/>
    <cellStyle name="40% - Accent6 9 4 4 2 6 2" xfId="46989"/>
    <cellStyle name="40% - Accent6 9 4 4 2 7" xfId="11761"/>
    <cellStyle name="40% - Accent6 9 4 4 2 7 2" xfId="33384"/>
    <cellStyle name="40% - Accent6 9 4 4 2 8" xfId="6547"/>
    <cellStyle name="40% - Accent6 9 4 4 2 9" xfId="28195"/>
    <cellStyle name="40% - Accent6 9 4 4 3" xfId="7933"/>
    <cellStyle name="40% - Accent6 9 4 4 3 2" xfId="13497"/>
    <cellStyle name="40% - Accent6 9 4 4 3 2 2" xfId="35109"/>
    <cellStyle name="40% - Accent6 9 4 4 3 3" xfId="29575"/>
    <cellStyle name="40% - Accent6 9 4 4 4" xfId="15944"/>
    <cellStyle name="40% - Accent6 9 4 4 4 2" xfId="37537"/>
    <cellStyle name="40% - Accent6 9 4 4 5" xfId="18741"/>
    <cellStyle name="40% - Accent6 9 4 4 5 2" xfId="40320"/>
    <cellStyle name="40% - Accent6 9 4 4 6" xfId="21524"/>
    <cellStyle name="40% - Accent6 9 4 4 6 2" xfId="43103"/>
    <cellStyle name="40% - Accent6 9 4 4 7" xfId="24379"/>
    <cellStyle name="40% - Accent6 9 4 4 7 2" xfId="45954"/>
    <cellStyle name="40% - Accent6 9 4 4 8" xfId="10726"/>
    <cellStyle name="40% - Accent6 9 4 4 8 2" xfId="32349"/>
    <cellStyle name="40% - Accent6 9 4 4 9" xfId="5463"/>
    <cellStyle name="40% - Accent6 9 4 5" xfId="3144"/>
    <cellStyle name="40% - Accent6 9 4 5 10" xfId="27505"/>
    <cellStyle name="40% - Accent6 9 4 5 11" xfId="56416"/>
    <cellStyle name="40% - Accent6 9 4 5 2" xfId="4764"/>
    <cellStyle name="40% - Accent6 9 4 5 2 10" xfId="56417"/>
    <cellStyle name="40% - Accent6 9 4 5 2 2" xfId="9313"/>
    <cellStyle name="40% - Accent6 9 4 5 2 2 2" xfId="14877"/>
    <cellStyle name="40% - Accent6 9 4 5 2 2 2 2" xfId="36489"/>
    <cellStyle name="40% - Accent6 9 4 5 2 2 3" xfId="30955"/>
    <cellStyle name="40% - Accent6 9 4 5 2 3" xfId="17324"/>
    <cellStyle name="40% - Accent6 9 4 5 2 3 2" xfId="38917"/>
    <cellStyle name="40% - Accent6 9 4 5 2 4" xfId="20121"/>
    <cellStyle name="40% - Accent6 9 4 5 2 4 2" xfId="41700"/>
    <cellStyle name="40% - Accent6 9 4 5 2 5" xfId="22906"/>
    <cellStyle name="40% - Accent6 9 4 5 2 5 2" xfId="44483"/>
    <cellStyle name="40% - Accent6 9 4 5 2 6" xfId="25759"/>
    <cellStyle name="40% - Accent6 9 4 5 2 6 2" xfId="47334"/>
    <cellStyle name="40% - Accent6 9 4 5 2 7" xfId="12106"/>
    <cellStyle name="40% - Accent6 9 4 5 2 7 2" xfId="33729"/>
    <cellStyle name="40% - Accent6 9 4 5 2 8" xfId="6894"/>
    <cellStyle name="40% - Accent6 9 4 5 2 9" xfId="28540"/>
    <cellStyle name="40% - Accent6 9 4 5 3" xfId="8278"/>
    <cellStyle name="40% - Accent6 9 4 5 3 2" xfId="13842"/>
    <cellStyle name="40% - Accent6 9 4 5 3 2 2" xfId="35454"/>
    <cellStyle name="40% - Accent6 9 4 5 3 3" xfId="29920"/>
    <cellStyle name="40% - Accent6 9 4 5 4" xfId="16289"/>
    <cellStyle name="40% - Accent6 9 4 5 4 2" xfId="37882"/>
    <cellStyle name="40% - Accent6 9 4 5 5" xfId="19086"/>
    <cellStyle name="40% - Accent6 9 4 5 5 2" xfId="40665"/>
    <cellStyle name="40% - Accent6 9 4 5 6" xfId="21871"/>
    <cellStyle name="40% - Accent6 9 4 5 6 2" xfId="43448"/>
    <cellStyle name="40% - Accent6 9 4 5 7" xfId="24724"/>
    <cellStyle name="40% - Accent6 9 4 5 7 2" xfId="46299"/>
    <cellStyle name="40% - Accent6 9 4 5 8" xfId="11071"/>
    <cellStyle name="40% - Accent6 9 4 5 8 2" xfId="32694"/>
    <cellStyle name="40% - Accent6 9 4 5 9" xfId="5808"/>
    <cellStyle name="40% - Accent6 9 4 6" xfId="2569"/>
    <cellStyle name="40% - Accent6 9 4 6 10" xfId="56418"/>
    <cellStyle name="40% - Accent6 9 4 6 2" xfId="4302"/>
    <cellStyle name="40% - Accent6 9 4 6 2 2" xfId="14415"/>
    <cellStyle name="40% - Accent6 9 4 6 2 2 2" xfId="36027"/>
    <cellStyle name="40% - Accent6 9 4 6 2 3" xfId="8851"/>
    <cellStyle name="40% - Accent6 9 4 6 2 4" xfId="30493"/>
    <cellStyle name="40% - Accent6 9 4 6 3" xfId="16862"/>
    <cellStyle name="40% - Accent6 9 4 6 3 2" xfId="38455"/>
    <cellStyle name="40% - Accent6 9 4 6 4" xfId="19659"/>
    <cellStyle name="40% - Accent6 9 4 6 4 2" xfId="41238"/>
    <cellStyle name="40% - Accent6 9 4 6 5" xfId="22444"/>
    <cellStyle name="40% - Accent6 9 4 6 5 2" xfId="44021"/>
    <cellStyle name="40% - Accent6 9 4 6 6" xfId="25297"/>
    <cellStyle name="40% - Accent6 9 4 6 6 2" xfId="46872"/>
    <cellStyle name="40% - Accent6 9 4 6 7" xfId="11644"/>
    <cellStyle name="40% - Accent6 9 4 6 7 2" xfId="33267"/>
    <cellStyle name="40% - Accent6 9 4 6 8" xfId="6381"/>
    <cellStyle name="40% - Accent6 9 4 6 9" xfId="28078"/>
    <cellStyle name="40% - Accent6 9 4 7" xfId="3761"/>
    <cellStyle name="40% - Accent6 9 4 7 2" xfId="9660"/>
    <cellStyle name="40% - Accent6 9 4 7 2 2" xfId="15222"/>
    <cellStyle name="40% - Accent6 9 4 7 2 2 2" xfId="36834"/>
    <cellStyle name="40% - Accent6 9 4 7 2 3" xfId="31300"/>
    <cellStyle name="40% - Accent6 9 4 7 3" xfId="17669"/>
    <cellStyle name="40% - Accent6 9 4 7 3 2" xfId="39262"/>
    <cellStyle name="40% - Accent6 9 4 7 4" xfId="20466"/>
    <cellStyle name="40% - Accent6 9 4 7 4 2" xfId="42045"/>
    <cellStyle name="40% - Accent6 9 4 7 5" xfId="23251"/>
    <cellStyle name="40% - Accent6 9 4 7 5 2" xfId="44828"/>
    <cellStyle name="40% - Accent6 9 4 7 6" xfId="26104"/>
    <cellStyle name="40% - Accent6 9 4 7 6 2" xfId="47679"/>
    <cellStyle name="40% - Accent6 9 4 7 7" xfId="12451"/>
    <cellStyle name="40% - Accent6 9 4 7 7 2" xfId="34074"/>
    <cellStyle name="40% - Accent6 9 4 7 8" xfId="7242"/>
    <cellStyle name="40% - Accent6 9 4 7 9" xfId="28885"/>
    <cellStyle name="40% - Accent6 9 4 8" xfId="7816"/>
    <cellStyle name="40% - Accent6 9 4 8 2" xfId="18014"/>
    <cellStyle name="40% - Accent6 9 4 8 2 2" xfId="39607"/>
    <cellStyle name="40% - Accent6 9 4 8 3" xfId="20811"/>
    <cellStyle name="40% - Accent6 9 4 8 3 2" xfId="42390"/>
    <cellStyle name="40% - Accent6 9 4 8 4" xfId="23596"/>
    <cellStyle name="40% - Accent6 9 4 8 4 2" xfId="45173"/>
    <cellStyle name="40% - Accent6 9 4 8 5" xfId="26449"/>
    <cellStyle name="40% - Accent6 9 4 8 5 2" xfId="48024"/>
    <cellStyle name="40% - Accent6 9 4 8 6" xfId="12806"/>
    <cellStyle name="40% - Accent6 9 4 8 6 2" xfId="34419"/>
    <cellStyle name="40% - Accent6 9 4 8 7" xfId="29458"/>
    <cellStyle name="40% - Accent6 9 4 9" xfId="10379"/>
    <cellStyle name="40% - Accent6 9 4 9 2" xfId="32004"/>
    <cellStyle name="40% - Accent6 9 5" xfId="655"/>
    <cellStyle name="40% - Accent6 9 5 10" xfId="13383"/>
    <cellStyle name="40% - Accent6 9 5 10 2" xfId="34995"/>
    <cellStyle name="40% - Accent6 9 5 11" xfId="15622"/>
    <cellStyle name="40% - Accent6 9 5 11 2" xfId="37216"/>
    <cellStyle name="40% - Accent6 9 5 12" xfId="18420"/>
    <cellStyle name="40% - Accent6 9 5 12 2" xfId="39999"/>
    <cellStyle name="40% - Accent6 9 5 13" xfId="21203"/>
    <cellStyle name="40% - Accent6 9 5 13 2" xfId="42782"/>
    <cellStyle name="40% - Accent6 9 5 14" xfId="24058"/>
    <cellStyle name="40% - Accent6 9 5 14 2" xfId="45633"/>
    <cellStyle name="40% - Accent6 9 5 15" xfId="10031"/>
    <cellStyle name="40% - Accent6 9 5 15 2" xfId="31671"/>
    <cellStyle name="40% - Accent6 9 5 16" xfId="5344"/>
    <cellStyle name="40% - Accent6 9 5 17" xfId="27044"/>
    <cellStyle name="40% - Accent6 9 5 18" xfId="56419"/>
    <cellStyle name="40% - Accent6 9 5 2" xfId="656"/>
    <cellStyle name="40% - Accent6 9 5 2 10" xfId="18558"/>
    <cellStyle name="40% - Accent6 9 5 2 10 2" xfId="40137"/>
    <cellStyle name="40% - Accent6 9 5 2 11" xfId="21341"/>
    <cellStyle name="40% - Accent6 9 5 2 11 2" xfId="42920"/>
    <cellStyle name="40% - Accent6 9 5 2 12" xfId="24196"/>
    <cellStyle name="40% - Accent6 9 5 2 12 2" xfId="45771"/>
    <cellStyle name="40% - Accent6 9 5 2 13" xfId="10169"/>
    <cellStyle name="40% - Accent6 9 5 2 13 2" xfId="31809"/>
    <cellStyle name="40% - Accent6 9 5 2 14" xfId="5345"/>
    <cellStyle name="40% - Accent6 9 5 2 15" xfId="27045"/>
    <cellStyle name="40% - Accent6 9 5 2 16" xfId="56420"/>
    <cellStyle name="40% - Accent6 9 5 2 2" xfId="2948"/>
    <cellStyle name="40% - Accent6 9 5 2 2 10" xfId="27322"/>
    <cellStyle name="40% - Accent6 9 5 2 2 11" xfId="56421"/>
    <cellStyle name="40% - Accent6 9 5 2 2 2" xfId="4581"/>
    <cellStyle name="40% - Accent6 9 5 2 2 2 10" xfId="56422"/>
    <cellStyle name="40% - Accent6 9 5 2 2 2 2" xfId="9130"/>
    <cellStyle name="40% - Accent6 9 5 2 2 2 2 2" xfId="14694"/>
    <cellStyle name="40% - Accent6 9 5 2 2 2 2 2 2" xfId="36306"/>
    <cellStyle name="40% - Accent6 9 5 2 2 2 2 3" xfId="30772"/>
    <cellStyle name="40% - Accent6 9 5 2 2 2 3" xfId="17141"/>
    <cellStyle name="40% - Accent6 9 5 2 2 2 3 2" xfId="38734"/>
    <cellStyle name="40% - Accent6 9 5 2 2 2 4" xfId="19938"/>
    <cellStyle name="40% - Accent6 9 5 2 2 2 4 2" xfId="41517"/>
    <cellStyle name="40% - Accent6 9 5 2 2 2 5" xfId="22723"/>
    <cellStyle name="40% - Accent6 9 5 2 2 2 5 2" xfId="44300"/>
    <cellStyle name="40% - Accent6 9 5 2 2 2 6" xfId="25576"/>
    <cellStyle name="40% - Accent6 9 5 2 2 2 6 2" xfId="47151"/>
    <cellStyle name="40% - Accent6 9 5 2 2 2 7" xfId="11923"/>
    <cellStyle name="40% - Accent6 9 5 2 2 2 7 2" xfId="33546"/>
    <cellStyle name="40% - Accent6 9 5 2 2 2 8" xfId="6709"/>
    <cellStyle name="40% - Accent6 9 5 2 2 2 9" xfId="28357"/>
    <cellStyle name="40% - Accent6 9 5 2 2 3" xfId="8095"/>
    <cellStyle name="40% - Accent6 9 5 2 2 3 2" xfId="13659"/>
    <cellStyle name="40% - Accent6 9 5 2 2 3 2 2" xfId="35271"/>
    <cellStyle name="40% - Accent6 9 5 2 2 3 3" xfId="29737"/>
    <cellStyle name="40% - Accent6 9 5 2 2 4" xfId="16106"/>
    <cellStyle name="40% - Accent6 9 5 2 2 4 2" xfId="37699"/>
    <cellStyle name="40% - Accent6 9 5 2 2 5" xfId="18903"/>
    <cellStyle name="40% - Accent6 9 5 2 2 5 2" xfId="40482"/>
    <cellStyle name="40% - Accent6 9 5 2 2 6" xfId="21686"/>
    <cellStyle name="40% - Accent6 9 5 2 2 6 2" xfId="43265"/>
    <cellStyle name="40% - Accent6 9 5 2 2 7" xfId="24541"/>
    <cellStyle name="40% - Accent6 9 5 2 2 7 2" xfId="46116"/>
    <cellStyle name="40% - Accent6 9 5 2 2 8" xfId="10888"/>
    <cellStyle name="40% - Accent6 9 5 2 2 8 2" xfId="32511"/>
    <cellStyle name="40% - Accent6 9 5 2 2 9" xfId="5625"/>
    <cellStyle name="40% - Accent6 9 5 2 3" xfId="3326"/>
    <cellStyle name="40% - Accent6 9 5 2 3 10" xfId="27667"/>
    <cellStyle name="40% - Accent6 9 5 2 3 11" xfId="56423"/>
    <cellStyle name="40% - Accent6 9 5 2 3 2" xfId="4926"/>
    <cellStyle name="40% - Accent6 9 5 2 3 2 10" xfId="56424"/>
    <cellStyle name="40% - Accent6 9 5 2 3 2 2" xfId="9475"/>
    <cellStyle name="40% - Accent6 9 5 2 3 2 2 2" xfId="15039"/>
    <cellStyle name="40% - Accent6 9 5 2 3 2 2 2 2" xfId="36651"/>
    <cellStyle name="40% - Accent6 9 5 2 3 2 2 3" xfId="31117"/>
    <cellStyle name="40% - Accent6 9 5 2 3 2 3" xfId="17486"/>
    <cellStyle name="40% - Accent6 9 5 2 3 2 3 2" xfId="39079"/>
    <cellStyle name="40% - Accent6 9 5 2 3 2 4" xfId="20283"/>
    <cellStyle name="40% - Accent6 9 5 2 3 2 4 2" xfId="41862"/>
    <cellStyle name="40% - Accent6 9 5 2 3 2 5" xfId="23068"/>
    <cellStyle name="40% - Accent6 9 5 2 3 2 5 2" xfId="44645"/>
    <cellStyle name="40% - Accent6 9 5 2 3 2 6" xfId="25921"/>
    <cellStyle name="40% - Accent6 9 5 2 3 2 6 2" xfId="47496"/>
    <cellStyle name="40% - Accent6 9 5 2 3 2 7" xfId="12268"/>
    <cellStyle name="40% - Accent6 9 5 2 3 2 7 2" xfId="33891"/>
    <cellStyle name="40% - Accent6 9 5 2 3 2 8" xfId="7056"/>
    <cellStyle name="40% - Accent6 9 5 2 3 2 9" xfId="28702"/>
    <cellStyle name="40% - Accent6 9 5 2 3 3" xfId="8440"/>
    <cellStyle name="40% - Accent6 9 5 2 3 3 2" xfId="14004"/>
    <cellStyle name="40% - Accent6 9 5 2 3 3 2 2" xfId="35616"/>
    <cellStyle name="40% - Accent6 9 5 2 3 3 3" xfId="30082"/>
    <cellStyle name="40% - Accent6 9 5 2 3 4" xfId="16451"/>
    <cellStyle name="40% - Accent6 9 5 2 3 4 2" xfId="38044"/>
    <cellStyle name="40% - Accent6 9 5 2 3 5" xfId="19248"/>
    <cellStyle name="40% - Accent6 9 5 2 3 5 2" xfId="40827"/>
    <cellStyle name="40% - Accent6 9 5 2 3 6" xfId="22033"/>
    <cellStyle name="40% - Accent6 9 5 2 3 6 2" xfId="43610"/>
    <cellStyle name="40% - Accent6 9 5 2 3 7" xfId="24886"/>
    <cellStyle name="40% - Accent6 9 5 2 3 7 2" xfId="46461"/>
    <cellStyle name="40% - Accent6 9 5 2 3 8" xfId="11233"/>
    <cellStyle name="40% - Accent6 9 5 2 3 8 2" xfId="32856"/>
    <cellStyle name="40% - Accent6 9 5 2 3 9" xfId="5970"/>
    <cellStyle name="40% - Accent6 9 5 2 4" xfId="2573"/>
    <cellStyle name="40% - Accent6 9 5 2 4 10" xfId="56425"/>
    <cellStyle name="40% - Accent6 9 5 2 4 2" xfId="4306"/>
    <cellStyle name="40% - Accent6 9 5 2 4 2 2" xfId="14419"/>
    <cellStyle name="40% - Accent6 9 5 2 4 2 2 2" xfId="36031"/>
    <cellStyle name="40% - Accent6 9 5 2 4 2 3" xfId="8855"/>
    <cellStyle name="40% - Accent6 9 5 2 4 2 4" xfId="30497"/>
    <cellStyle name="40% - Accent6 9 5 2 4 3" xfId="16866"/>
    <cellStyle name="40% - Accent6 9 5 2 4 3 2" xfId="38459"/>
    <cellStyle name="40% - Accent6 9 5 2 4 4" xfId="19663"/>
    <cellStyle name="40% - Accent6 9 5 2 4 4 2" xfId="41242"/>
    <cellStyle name="40% - Accent6 9 5 2 4 5" xfId="22448"/>
    <cellStyle name="40% - Accent6 9 5 2 4 5 2" xfId="44025"/>
    <cellStyle name="40% - Accent6 9 5 2 4 6" xfId="25301"/>
    <cellStyle name="40% - Accent6 9 5 2 4 6 2" xfId="46876"/>
    <cellStyle name="40% - Accent6 9 5 2 4 7" xfId="11648"/>
    <cellStyle name="40% - Accent6 9 5 2 4 7 2" xfId="33271"/>
    <cellStyle name="40% - Accent6 9 5 2 4 8" xfId="6385"/>
    <cellStyle name="40% - Accent6 9 5 2 4 9" xfId="28082"/>
    <cellStyle name="40% - Accent6 9 5 2 5" xfId="3765"/>
    <cellStyle name="40% - Accent6 9 5 2 5 2" xfId="9822"/>
    <cellStyle name="40% - Accent6 9 5 2 5 2 2" xfId="15384"/>
    <cellStyle name="40% - Accent6 9 5 2 5 2 2 2" xfId="36996"/>
    <cellStyle name="40% - Accent6 9 5 2 5 2 3" xfId="31462"/>
    <cellStyle name="40% - Accent6 9 5 2 5 3" xfId="17831"/>
    <cellStyle name="40% - Accent6 9 5 2 5 3 2" xfId="39424"/>
    <cellStyle name="40% - Accent6 9 5 2 5 4" xfId="20628"/>
    <cellStyle name="40% - Accent6 9 5 2 5 4 2" xfId="42207"/>
    <cellStyle name="40% - Accent6 9 5 2 5 5" xfId="23413"/>
    <cellStyle name="40% - Accent6 9 5 2 5 5 2" xfId="44990"/>
    <cellStyle name="40% - Accent6 9 5 2 5 6" xfId="26266"/>
    <cellStyle name="40% - Accent6 9 5 2 5 6 2" xfId="47841"/>
    <cellStyle name="40% - Accent6 9 5 2 5 7" xfId="12613"/>
    <cellStyle name="40% - Accent6 9 5 2 5 7 2" xfId="34236"/>
    <cellStyle name="40% - Accent6 9 5 2 5 8" xfId="7404"/>
    <cellStyle name="40% - Accent6 9 5 2 5 9" xfId="29047"/>
    <cellStyle name="40% - Accent6 9 5 2 6" xfId="7820"/>
    <cellStyle name="40% - Accent6 9 5 2 6 2" xfId="18176"/>
    <cellStyle name="40% - Accent6 9 5 2 6 2 2" xfId="39769"/>
    <cellStyle name="40% - Accent6 9 5 2 6 3" xfId="20973"/>
    <cellStyle name="40% - Accent6 9 5 2 6 3 2" xfId="42552"/>
    <cellStyle name="40% - Accent6 9 5 2 6 4" xfId="23758"/>
    <cellStyle name="40% - Accent6 9 5 2 6 4 2" xfId="45335"/>
    <cellStyle name="40% - Accent6 9 5 2 6 5" xfId="26611"/>
    <cellStyle name="40% - Accent6 9 5 2 6 5 2" xfId="48186"/>
    <cellStyle name="40% - Accent6 9 5 2 6 6" xfId="12968"/>
    <cellStyle name="40% - Accent6 9 5 2 6 6 2" xfId="34581"/>
    <cellStyle name="40% - Accent6 9 5 2 6 7" xfId="29462"/>
    <cellStyle name="40% - Accent6 9 5 2 7" xfId="10541"/>
    <cellStyle name="40% - Accent6 9 5 2 7 2" xfId="32166"/>
    <cellStyle name="40% - Accent6 9 5 2 8" xfId="13384"/>
    <cellStyle name="40% - Accent6 9 5 2 8 2" xfId="34996"/>
    <cellStyle name="40% - Accent6 9 5 2 9" xfId="15760"/>
    <cellStyle name="40% - Accent6 9 5 2 9 2" xfId="37354"/>
    <cellStyle name="40% - Accent6 9 5 3" xfId="657"/>
    <cellStyle name="40% - Accent6 9 5 3 10" xfId="18650"/>
    <cellStyle name="40% - Accent6 9 5 3 10 2" xfId="40229"/>
    <cellStyle name="40% - Accent6 9 5 3 11" xfId="21433"/>
    <cellStyle name="40% - Accent6 9 5 3 11 2" xfId="43012"/>
    <cellStyle name="40% - Accent6 9 5 3 12" xfId="24288"/>
    <cellStyle name="40% - Accent6 9 5 3 12 2" xfId="45863"/>
    <cellStyle name="40% - Accent6 9 5 3 13" xfId="10261"/>
    <cellStyle name="40% - Accent6 9 5 3 13 2" xfId="31901"/>
    <cellStyle name="40% - Accent6 9 5 3 14" xfId="5346"/>
    <cellStyle name="40% - Accent6 9 5 3 15" xfId="27046"/>
    <cellStyle name="40% - Accent6 9 5 3 16" xfId="56426"/>
    <cellStyle name="40% - Accent6 9 5 3 2" xfId="3040"/>
    <cellStyle name="40% - Accent6 9 5 3 2 10" xfId="27414"/>
    <cellStyle name="40% - Accent6 9 5 3 2 11" xfId="56427"/>
    <cellStyle name="40% - Accent6 9 5 3 2 2" xfId="4673"/>
    <cellStyle name="40% - Accent6 9 5 3 2 2 2" xfId="9222"/>
    <cellStyle name="40% - Accent6 9 5 3 2 2 2 2" xfId="14786"/>
    <cellStyle name="40% - Accent6 9 5 3 2 2 2 2 2" xfId="36398"/>
    <cellStyle name="40% - Accent6 9 5 3 2 2 2 3" xfId="30864"/>
    <cellStyle name="40% - Accent6 9 5 3 2 2 3" xfId="17233"/>
    <cellStyle name="40% - Accent6 9 5 3 2 2 3 2" xfId="38826"/>
    <cellStyle name="40% - Accent6 9 5 3 2 2 4" xfId="20030"/>
    <cellStyle name="40% - Accent6 9 5 3 2 2 4 2" xfId="41609"/>
    <cellStyle name="40% - Accent6 9 5 3 2 2 5" xfId="22815"/>
    <cellStyle name="40% - Accent6 9 5 3 2 2 5 2" xfId="44392"/>
    <cellStyle name="40% - Accent6 9 5 3 2 2 6" xfId="25668"/>
    <cellStyle name="40% - Accent6 9 5 3 2 2 6 2" xfId="47243"/>
    <cellStyle name="40% - Accent6 9 5 3 2 2 7" xfId="12015"/>
    <cellStyle name="40% - Accent6 9 5 3 2 2 7 2" xfId="33638"/>
    <cellStyle name="40% - Accent6 9 5 3 2 2 8" xfId="6801"/>
    <cellStyle name="40% - Accent6 9 5 3 2 2 9" xfId="28449"/>
    <cellStyle name="40% - Accent6 9 5 3 2 3" xfId="8187"/>
    <cellStyle name="40% - Accent6 9 5 3 2 3 2" xfId="13751"/>
    <cellStyle name="40% - Accent6 9 5 3 2 3 2 2" xfId="35363"/>
    <cellStyle name="40% - Accent6 9 5 3 2 3 3" xfId="29829"/>
    <cellStyle name="40% - Accent6 9 5 3 2 4" xfId="16198"/>
    <cellStyle name="40% - Accent6 9 5 3 2 4 2" xfId="37791"/>
    <cellStyle name="40% - Accent6 9 5 3 2 5" xfId="18995"/>
    <cellStyle name="40% - Accent6 9 5 3 2 5 2" xfId="40574"/>
    <cellStyle name="40% - Accent6 9 5 3 2 6" xfId="21778"/>
    <cellStyle name="40% - Accent6 9 5 3 2 6 2" xfId="43357"/>
    <cellStyle name="40% - Accent6 9 5 3 2 7" xfId="24633"/>
    <cellStyle name="40% - Accent6 9 5 3 2 7 2" xfId="46208"/>
    <cellStyle name="40% - Accent6 9 5 3 2 8" xfId="10980"/>
    <cellStyle name="40% - Accent6 9 5 3 2 8 2" xfId="32603"/>
    <cellStyle name="40% - Accent6 9 5 3 2 9" xfId="5717"/>
    <cellStyle name="40% - Accent6 9 5 3 3" xfId="3418"/>
    <cellStyle name="40% - Accent6 9 5 3 3 10" xfId="27759"/>
    <cellStyle name="40% - Accent6 9 5 3 3 2" xfId="5018"/>
    <cellStyle name="40% - Accent6 9 5 3 3 2 2" xfId="9567"/>
    <cellStyle name="40% - Accent6 9 5 3 3 2 2 2" xfId="15131"/>
    <cellStyle name="40% - Accent6 9 5 3 3 2 2 2 2" xfId="36743"/>
    <cellStyle name="40% - Accent6 9 5 3 3 2 2 3" xfId="31209"/>
    <cellStyle name="40% - Accent6 9 5 3 3 2 3" xfId="17578"/>
    <cellStyle name="40% - Accent6 9 5 3 3 2 3 2" xfId="39171"/>
    <cellStyle name="40% - Accent6 9 5 3 3 2 4" xfId="20375"/>
    <cellStyle name="40% - Accent6 9 5 3 3 2 4 2" xfId="41954"/>
    <cellStyle name="40% - Accent6 9 5 3 3 2 5" xfId="23160"/>
    <cellStyle name="40% - Accent6 9 5 3 3 2 5 2" xfId="44737"/>
    <cellStyle name="40% - Accent6 9 5 3 3 2 6" xfId="26013"/>
    <cellStyle name="40% - Accent6 9 5 3 3 2 6 2" xfId="47588"/>
    <cellStyle name="40% - Accent6 9 5 3 3 2 7" xfId="12360"/>
    <cellStyle name="40% - Accent6 9 5 3 3 2 7 2" xfId="33983"/>
    <cellStyle name="40% - Accent6 9 5 3 3 2 8" xfId="7148"/>
    <cellStyle name="40% - Accent6 9 5 3 3 2 9" xfId="28794"/>
    <cellStyle name="40% - Accent6 9 5 3 3 3" xfId="8532"/>
    <cellStyle name="40% - Accent6 9 5 3 3 3 2" xfId="14096"/>
    <cellStyle name="40% - Accent6 9 5 3 3 3 2 2" xfId="35708"/>
    <cellStyle name="40% - Accent6 9 5 3 3 3 3" xfId="30174"/>
    <cellStyle name="40% - Accent6 9 5 3 3 4" xfId="16543"/>
    <cellStyle name="40% - Accent6 9 5 3 3 4 2" xfId="38136"/>
    <cellStyle name="40% - Accent6 9 5 3 3 5" xfId="19340"/>
    <cellStyle name="40% - Accent6 9 5 3 3 5 2" xfId="40919"/>
    <cellStyle name="40% - Accent6 9 5 3 3 6" xfId="22125"/>
    <cellStyle name="40% - Accent6 9 5 3 3 6 2" xfId="43702"/>
    <cellStyle name="40% - Accent6 9 5 3 3 7" xfId="24978"/>
    <cellStyle name="40% - Accent6 9 5 3 3 7 2" xfId="46553"/>
    <cellStyle name="40% - Accent6 9 5 3 3 8" xfId="11325"/>
    <cellStyle name="40% - Accent6 9 5 3 3 8 2" xfId="32948"/>
    <cellStyle name="40% - Accent6 9 5 3 3 9" xfId="6062"/>
    <cellStyle name="40% - Accent6 9 5 3 4" xfId="2574"/>
    <cellStyle name="40% - Accent6 9 5 3 4 2" xfId="4307"/>
    <cellStyle name="40% - Accent6 9 5 3 4 2 2" xfId="14420"/>
    <cellStyle name="40% - Accent6 9 5 3 4 2 2 2" xfId="36032"/>
    <cellStyle name="40% - Accent6 9 5 3 4 2 3" xfId="8856"/>
    <cellStyle name="40% - Accent6 9 5 3 4 2 4" xfId="30498"/>
    <cellStyle name="40% - Accent6 9 5 3 4 3" xfId="16867"/>
    <cellStyle name="40% - Accent6 9 5 3 4 3 2" xfId="38460"/>
    <cellStyle name="40% - Accent6 9 5 3 4 4" xfId="19664"/>
    <cellStyle name="40% - Accent6 9 5 3 4 4 2" xfId="41243"/>
    <cellStyle name="40% - Accent6 9 5 3 4 5" xfId="22449"/>
    <cellStyle name="40% - Accent6 9 5 3 4 5 2" xfId="44026"/>
    <cellStyle name="40% - Accent6 9 5 3 4 6" xfId="25302"/>
    <cellStyle name="40% - Accent6 9 5 3 4 6 2" xfId="46877"/>
    <cellStyle name="40% - Accent6 9 5 3 4 7" xfId="11649"/>
    <cellStyle name="40% - Accent6 9 5 3 4 7 2" xfId="33272"/>
    <cellStyle name="40% - Accent6 9 5 3 4 8" xfId="6386"/>
    <cellStyle name="40% - Accent6 9 5 3 4 9" xfId="28083"/>
    <cellStyle name="40% - Accent6 9 5 3 5" xfId="3766"/>
    <cellStyle name="40% - Accent6 9 5 3 5 2" xfId="9914"/>
    <cellStyle name="40% - Accent6 9 5 3 5 2 2" xfId="15476"/>
    <cellStyle name="40% - Accent6 9 5 3 5 2 2 2" xfId="37088"/>
    <cellStyle name="40% - Accent6 9 5 3 5 2 3" xfId="31554"/>
    <cellStyle name="40% - Accent6 9 5 3 5 3" xfId="17923"/>
    <cellStyle name="40% - Accent6 9 5 3 5 3 2" xfId="39516"/>
    <cellStyle name="40% - Accent6 9 5 3 5 4" xfId="20720"/>
    <cellStyle name="40% - Accent6 9 5 3 5 4 2" xfId="42299"/>
    <cellStyle name="40% - Accent6 9 5 3 5 5" xfId="23505"/>
    <cellStyle name="40% - Accent6 9 5 3 5 5 2" xfId="45082"/>
    <cellStyle name="40% - Accent6 9 5 3 5 6" xfId="26358"/>
    <cellStyle name="40% - Accent6 9 5 3 5 6 2" xfId="47933"/>
    <cellStyle name="40% - Accent6 9 5 3 5 7" xfId="12705"/>
    <cellStyle name="40% - Accent6 9 5 3 5 7 2" xfId="34328"/>
    <cellStyle name="40% - Accent6 9 5 3 5 8" xfId="7496"/>
    <cellStyle name="40% - Accent6 9 5 3 5 9" xfId="29139"/>
    <cellStyle name="40% - Accent6 9 5 3 6" xfId="7821"/>
    <cellStyle name="40% - Accent6 9 5 3 6 2" xfId="18268"/>
    <cellStyle name="40% - Accent6 9 5 3 6 2 2" xfId="39861"/>
    <cellStyle name="40% - Accent6 9 5 3 6 3" xfId="21065"/>
    <cellStyle name="40% - Accent6 9 5 3 6 3 2" xfId="42644"/>
    <cellStyle name="40% - Accent6 9 5 3 6 4" xfId="23850"/>
    <cellStyle name="40% - Accent6 9 5 3 6 4 2" xfId="45427"/>
    <cellStyle name="40% - Accent6 9 5 3 6 5" xfId="26703"/>
    <cellStyle name="40% - Accent6 9 5 3 6 5 2" xfId="48278"/>
    <cellStyle name="40% - Accent6 9 5 3 6 6" xfId="13060"/>
    <cellStyle name="40% - Accent6 9 5 3 6 6 2" xfId="34673"/>
    <cellStyle name="40% - Accent6 9 5 3 6 7" xfId="29463"/>
    <cellStyle name="40% - Accent6 9 5 3 7" xfId="10633"/>
    <cellStyle name="40% - Accent6 9 5 3 7 2" xfId="32258"/>
    <cellStyle name="40% - Accent6 9 5 3 8" xfId="13385"/>
    <cellStyle name="40% - Accent6 9 5 3 8 2" xfId="34997"/>
    <cellStyle name="40% - Accent6 9 5 3 9" xfId="15852"/>
    <cellStyle name="40% - Accent6 9 5 3 9 2" xfId="37446"/>
    <cellStyle name="40% - Accent6 9 5 4" xfId="2810"/>
    <cellStyle name="40% - Accent6 9 5 4 10" xfId="27184"/>
    <cellStyle name="40% - Accent6 9 5 4 11" xfId="56428"/>
    <cellStyle name="40% - Accent6 9 5 4 2" xfId="4443"/>
    <cellStyle name="40% - Accent6 9 5 4 2 10" xfId="56429"/>
    <cellStyle name="40% - Accent6 9 5 4 2 2" xfId="8992"/>
    <cellStyle name="40% - Accent6 9 5 4 2 2 2" xfId="14556"/>
    <cellStyle name="40% - Accent6 9 5 4 2 2 2 2" xfId="36168"/>
    <cellStyle name="40% - Accent6 9 5 4 2 2 3" xfId="30634"/>
    <cellStyle name="40% - Accent6 9 5 4 2 3" xfId="17003"/>
    <cellStyle name="40% - Accent6 9 5 4 2 3 2" xfId="38596"/>
    <cellStyle name="40% - Accent6 9 5 4 2 4" xfId="19800"/>
    <cellStyle name="40% - Accent6 9 5 4 2 4 2" xfId="41379"/>
    <cellStyle name="40% - Accent6 9 5 4 2 5" xfId="22585"/>
    <cellStyle name="40% - Accent6 9 5 4 2 5 2" xfId="44162"/>
    <cellStyle name="40% - Accent6 9 5 4 2 6" xfId="25438"/>
    <cellStyle name="40% - Accent6 9 5 4 2 6 2" xfId="47013"/>
    <cellStyle name="40% - Accent6 9 5 4 2 7" xfId="11785"/>
    <cellStyle name="40% - Accent6 9 5 4 2 7 2" xfId="33408"/>
    <cellStyle name="40% - Accent6 9 5 4 2 8" xfId="6571"/>
    <cellStyle name="40% - Accent6 9 5 4 2 9" xfId="28219"/>
    <cellStyle name="40% - Accent6 9 5 4 3" xfId="7957"/>
    <cellStyle name="40% - Accent6 9 5 4 3 2" xfId="13521"/>
    <cellStyle name="40% - Accent6 9 5 4 3 2 2" xfId="35133"/>
    <cellStyle name="40% - Accent6 9 5 4 3 3" xfId="29599"/>
    <cellStyle name="40% - Accent6 9 5 4 4" xfId="15968"/>
    <cellStyle name="40% - Accent6 9 5 4 4 2" xfId="37561"/>
    <cellStyle name="40% - Accent6 9 5 4 5" xfId="18765"/>
    <cellStyle name="40% - Accent6 9 5 4 5 2" xfId="40344"/>
    <cellStyle name="40% - Accent6 9 5 4 6" xfId="21548"/>
    <cellStyle name="40% - Accent6 9 5 4 6 2" xfId="43127"/>
    <cellStyle name="40% - Accent6 9 5 4 7" xfId="24403"/>
    <cellStyle name="40% - Accent6 9 5 4 7 2" xfId="45978"/>
    <cellStyle name="40% - Accent6 9 5 4 8" xfId="10750"/>
    <cellStyle name="40% - Accent6 9 5 4 8 2" xfId="32373"/>
    <cellStyle name="40% - Accent6 9 5 4 9" xfId="5487"/>
    <cellStyle name="40% - Accent6 9 5 5" xfId="3168"/>
    <cellStyle name="40% - Accent6 9 5 5 10" xfId="27529"/>
    <cellStyle name="40% - Accent6 9 5 5 11" xfId="56430"/>
    <cellStyle name="40% - Accent6 9 5 5 2" xfId="4788"/>
    <cellStyle name="40% - Accent6 9 5 5 2 2" xfId="9337"/>
    <cellStyle name="40% - Accent6 9 5 5 2 2 2" xfId="14901"/>
    <cellStyle name="40% - Accent6 9 5 5 2 2 2 2" xfId="36513"/>
    <cellStyle name="40% - Accent6 9 5 5 2 2 3" xfId="30979"/>
    <cellStyle name="40% - Accent6 9 5 5 2 3" xfId="17348"/>
    <cellStyle name="40% - Accent6 9 5 5 2 3 2" xfId="38941"/>
    <cellStyle name="40% - Accent6 9 5 5 2 4" xfId="20145"/>
    <cellStyle name="40% - Accent6 9 5 5 2 4 2" xfId="41724"/>
    <cellStyle name="40% - Accent6 9 5 5 2 5" xfId="22930"/>
    <cellStyle name="40% - Accent6 9 5 5 2 5 2" xfId="44507"/>
    <cellStyle name="40% - Accent6 9 5 5 2 6" xfId="25783"/>
    <cellStyle name="40% - Accent6 9 5 5 2 6 2" xfId="47358"/>
    <cellStyle name="40% - Accent6 9 5 5 2 7" xfId="12130"/>
    <cellStyle name="40% - Accent6 9 5 5 2 7 2" xfId="33753"/>
    <cellStyle name="40% - Accent6 9 5 5 2 8" xfId="6918"/>
    <cellStyle name="40% - Accent6 9 5 5 2 9" xfId="28564"/>
    <cellStyle name="40% - Accent6 9 5 5 3" xfId="8302"/>
    <cellStyle name="40% - Accent6 9 5 5 3 2" xfId="13866"/>
    <cellStyle name="40% - Accent6 9 5 5 3 2 2" xfId="35478"/>
    <cellStyle name="40% - Accent6 9 5 5 3 3" xfId="29944"/>
    <cellStyle name="40% - Accent6 9 5 5 4" xfId="16313"/>
    <cellStyle name="40% - Accent6 9 5 5 4 2" xfId="37906"/>
    <cellStyle name="40% - Accent6 9 5 5 5" xfId="19110"/>
    <cellStyle name="40% - Accent6 9 5 5 5 2" xfId="40689"/>
    <cellStyle name="40% - Accent6 9 5 5 6" xfId="21895"/>
    <cellStyle name="40% - Accent6 9 5 5 6 2" xfId="43472"/>
    <cellStyle name="40% - Accent6 9 5 5 7" xfId="24748"/>
    <cellStyle name="40% - Accent6 9 5 5 7 2" xfId="46323"/>
    <cellStyle name="40% - Accent6 9 5 5 8" xfId="11095"/>
    <cellStyle name="40% - Accent6 9 5 5 8 2" xfId="32718"/>
    <cellStyle name="40% - Accent6 9 5 5 9" xfId="5832"/>
    <cellStyle name="40% - Accent6 9 5 6" xfId="2572"/>
    <cellStyle name="40% - Accent6 9 5 6 2" xfId="4305"/>
    <cellStyle name="40% - Accent6 9 5 6 2 2" xfId="14418"/>
    <cellStyle name="40% - Accent6 9 5 6 2 2 2" xfId="36030"/>
    <cellStyle name="40% - Accent6 9 5 6 2 3" xfId="8854"/>
    <cellStyle name="40% - Accent6 9 5 6 2 4" xfId="30496"/>
    <cellStyle name="40% - Accent6 9 5 6 3" xfId="16865"/>
    <cellStyle name="40% - Accent6 9 5 6 3 2" xfId="38458"/>
    <cellStyle name="40% - Accent6 9 5 6 4" xfId="19662"/>
    <cellStyle name="40% - Accent6 9 5 6 4 2" xfId="41241"/>
    <cellStyle name="40% - Accent6 9 5 6 5" xfId="22447"/>
    <cellStyle name="40% - Accent6 9 5 6 5 2" xfId="44024"/>
    <cellStyle name="40% - Accent6 9 5 6 6" xfId="25300"/>
    <cellStyle name="40% - Accent6 9 5 6 6 2" xfId="46875"/>
    <cellStyle name="40% - Accent6 9 5 6 7" xfId="11647"/>
    <cellStyle name="40% - Accent6 9 5 6 7 2" xfId="33270"/>
    <cellStyle name="40% - Accent6 9 5 6 8" xfId="6384"/>
    <cellStyle name="40% - Accent6 9 5 6 9" xfId="28081"/>
    <cellStyle name="40% - Accent6 9 5 7" xfId="3764"/>
    <cellStyle name="40% - Accent6 9 5 7 2" xfId="9684"/>
    <cellStyle name="40% - Accent6 9 5 7 2 2" xfId="15246"/>
    <cellStyle name="40% - Accent6 9 5 7 2 2 2" xfId="36858"/>
    <cellStyle name="40% - Accent6 9 5 7 2 3" xfId="31324"/>
    <cellStyle name="40% - Accent6 9 5 7 3" xfId="17693"/>
    <cellStyle name="40% - Accent6 9 5 7 3 2" xfId="39286"/>
    <cellStyle name="40% - Accent6 9 5 7 4" xfId="20490"/>
    <cellStyle name="40% - Accent6 9 5 7 4 2" xfId="42069"/>
    <cellStyle name="40% - Accent6 9 5 7 5" xfId="23275"/>
    <cellStyle name="40% - Accent6 9 5 7 5 2" xfId="44852"/>
    <cellStyle name="40% - Accent6 9 5 7 6" xfId="26128"/>
    <cellStyle name="40% - Accent6 9 5 7 6 2" xfId="47703"/>
    <cellStyle name="40% - Accent6 9 5 7 7" xfId="12475"/>
    <cellStyle name="40% - Accent6 9 5 7 7 2" xfId="34098"/>
    <cellStyle name="40% - Accent6 9 5 7 8" xfId="7266"/>
    <cellStyle name="40% - Accent6 9 5 7 9" xfId="28909"/>
    <cellStyle name="40% - Accent6 9 5 8" xfId="7819"/>
    <cellStyle name="40% - Accent6 9 5 8 2" xfId="18038"/>
    <cellStyle name="40% - Accent6 9 5 8 2 2" xfId="39631"/>
    <cellStyle name="40% - Accent6 9 5 8 3" xfId="20835"/>
    <cellStyle name="40% - Accent6 9 5 8 3 2" xfId="42414"/>
    <cellStyle name="40% - Accent6 9 5 8 4" xfId="23620"/>
    <cellStyle name="40% - Accent6 9 5 8 4 2" xfId="45197"/>
    <cellStyle name="40% - Accent6 9 5 8 5" xfId="26473"/>
    <cellStyle name="40% - Accent6 9 5 8 5 2" xfId="48048"/>
    <cellStyle name="40% - Accent6 9 5 8 6" xfId="12830"/>
    <cellStyle name="40% - Accent6 9 5 8 6 2" xfId="34443"/>
    <cellStyle name="40% - Accent6 9 5 8 7" xfId="29461"/>
    <cellStyle name="40% - Accent6 9 5 9" xfId="10403"/>
    <cellStyle name="40% - Accent6 9 5 9 2" xfId="32028"/>
    <cellStyle name="40% - Accent6 9 6" xfId="56431"/>
    <cellStyle name="40% - Accent6 9 6 2" xfId="56432"/>
    <cellStyle name="40% - Accent6 9 6 2 2" xfId="56433"/>
    <cellStyle name="40% - Accent6 9 6 3" xfId="56434"/>
    <cellStyle name="40% - Accent6 9 6 3 2" xfId="56435"/>
    <cellStyle name="40% - Accent6 9 6 4" xfId="56436"/>
    <cellStyle name="40% - Accent6 9 7" xfId="56437"/>
    <cellStyle name="40% - Accent6 9 7 2" xfId="56438"/>
    <cellStyle name="40% - Accent6 9 8" xfId="56439"/>
    <cellStyle name="40% - Accent6 9 8 2" xfId="56440"/>
    <cellStyle name="40% - Accent6 9 9" xfId="56441"/>
    <cellStyle name="40% - Accent6 9 9 2" xfId="56442"/>
    <cellStyle name="60% - Accent1" xfId="658" builtinId="32" customBuiltin="1"/>
    <cellStyle name="60% - Accent1 10" xfId="659"/>
    <cellStyle name="60% - Accent1 11" xfId="660"/>
    <cellStyle name="60% - Accent1 12" xfId="661"/>
    <cellStyle name="60% - Accent1 13" xfId="662"/>
    <cellStyle name="60% - Accent1 14" xfId="663"/>
    <cellStyle name="60% - Accent1 15" xfId="664"/>
    <cellStyle name="60% - Accent1 16" xfId="665"/>
    <cellStyle name="60% - Accent1 16 2" xfId="666"/>
    <cellStyle name="60% - Accent1 16 3" xfId="2575"/>
    <cellStyle name="60% - Accent1 2" xfId="667"/>
    <cellStyle name="60% - Accent1 2 10" xfId="668"/>
    <cellStyle name="60% - Accent1 2 2" xfId="669"/>
    <cellStyle name="60% - Accent1 2 3" xfId="670"/>
    <cellStyle name="60% - Accent1 2 4" xfId="671"/>
    <cellStyle name="60% - Accent1 2 5" xfId="672"/>
    <cellStyle name="60% - Accent1 2 6" xfId="673"/>
    <cellStyle name="60% - Accent1 2 7" xfId="674"/>
    <cellStyle name="60% - Accent1 2 8" xfId="675"/>
    <cellStyle name="60% - Accent1 2 9" xfId="676"/>
    <cellStyle name="60% - Accent1 3" xfId="677"/>
    <cellStyle name="60% - Accent1 4" xfId="678"/>
    <cellStyle name="60% - Accent1 5" xfId="679"/>
    <cellStyle name="60% - Accent1 6" xfId="680"/>
    <cellStyle name="60% - Accent1 7" xfId="681"/>
    <cellStyle name="60% - Accent1 8" xfId="682"/>
    <cellStyle name="60% - Accent1 8 2" xfId="56443"/>
    <cellStyle name="60% - Accent1 9" xfId="683"/>
    <cellStyle name="60% - Accent2" xfId="684" builtinId="36" customBuiltin="1"/>
    <cellStyle name="60% - Accent2 10" xfId="685"/>
    <cellStyle name="60% - Accent2 11" xfId="686"/>
    <cellStyle name="60% - Accent2 12" xfId="687"/>
    <cellStyle name="60% - Accent2 13" xfId="688"/>
    <cellStyle name="60% - Accent2 14" xfId="689"/>
    <cellStyle name="60% - Accent2 15" xfId="690"/>
    <cellStyle name="60% - Accent2 16" xfId="691"/>
    <cellStyle name="60% - Accent2 2" xfId="692"/>
    <cellStyle name="60% - Accent2 2 2" xfId="693"/>
    <cellStyle name="60% - Accent2 2 3" xfId="694"/>
    <cellStyle name="60% - Accent2 2 4" xfId="695"/>
    <cellStyle name="60% - Accent2 2 5" xfId="696"/>
    <cellStyle name="60% - Accent2 2 6" xfId="697"/>
    <cellStyle name="60% - Accent2 2 7" xfId="698"/>
    <cellStyle name="60% - Accent2 2 8" xfId="699"/>
    <cellStyle name="60% - Accent2 3" xfId="700"/>
    <cellStyle name="60% - Accent2 4" xfId="701"/>
    <cellStyle name="60% - Accent2 5" xfId="702"/>
    <cellStyle name="60% - Accent2 6" xfId="703"/>
    <cellStyle name="60% - Accent2 7" xfId="704"/>
    <cellStyle name="60% - Accent2 8" xfId="705"/>
    <cellStyle name="60% - Accent2 8 2" xfId="56444"/>
    <cellStyle name="60% - Accent2 9" xfId="706"/>
    <cellStyle name="60% - Accent3" xfId="707" builtinId="40" customBuiltin="1"/>
    <cellStyle name="60% - Accent3 10" xfId="708"/>
    <cellStyle name="60% - Accent3 11" xfId="709"/>
    <cellStyle name="60% - Accent3 12" xfId="710"/>
    <cellStyle name="60% - Accent3 13" xfId="711"/>
    <cellStyle name="60% - Accent3 14" xfId="712"/>
    <cellStyle name="60% - Accent3 15" xfId="713"/>
    <cellStyle name="60% - Accent3 16" xfId="714"/>
    <cellStyle name="60% - Accent3 16 2" xfId="2576"/>
    <cellStyle name="60% - Accent3 2" xfId="715"/>
    <cellStyle name="60% - Accent3 2 2" xfId="716"/>
    <cellStyle name="60% - Accent3 2 3" xfId="717"/>
    <cellStyle name="60% - Accent3 2 4" xfId="718"/>
    <cellStyle name="60% - Accent3 2 5" xfId="719"/>
    <cellStyle name="60% - Accent3 2 6" xfId="720"/>
    <cellStyle name="60% - Accent3 2 7" xfId="721"/>
    <cellStyle name="60% - Accent3 2 8" xfId="722"/>
    <cellStyle name="60% - Accent3 3" xfId="723"/>
    <cellStyle name="60% - Accent3 4" xfId="724"/>
    <cellStyle name="60% - Accent3 5" xfId="725"/>
    <cellStyle name="60% - Accent3 6" xfId="726"/>
    <cellStyle name="60% - Accent3 7" xfId="727"/>
    <cellStyle name="60% - Accent3 8" xfId="728"/>
    <cellStyle name="60% - Accent3 8 2" xfId="56445"/>
    <cellStyle name="60% - Accent3 9" xfId="729"/>
    <cellStyle name="60% - Accent4" xfId="730" builtinId="44" customBuiltin="1"/>
    <cellStyle name="60% - Accent4 10" xfId="731"/>
    <cellStyle name="60% - Accent4 11" xfId="732"/>
    <cellStyle name="60% - Accent4 12" xfId="733"/>
    <cellStyle name="60% - Accent4 13" xfId="734"/>
    <cellStyle name="60% - Accent4 14" xfId="735"/>
    <cellStyle name="60% - Accent4 15" xfId="736"/>
    <cellStyle name="60% - Accent4 16" xfId="737"/>
    <cellStyle name="60% - Accent4 16 2" xfId="738"/>
    <cellStyle name="60% - Accent4 16 3" xfId="2577"/>
    <cellStyle name="60% - Accent4 2" xfId="739"/>
    <cellStyle name="60% - Accent4 2 2" xfId="740"/>
    <cellStyle name="60% - Accent4 2 3" xfId="741"/>
    <cellStyle name="60% - Accent4 2 4" xfId="742"/>
    <cellStyle name="60% - Accent4 2 5" xfId="743"/>
    <cellStyle name="60% - Accent4 2 6" xfId="744"/>
    <cellStyle name="60% - Accent4 2 7" xfId="745"/>
    <cellStyle name="60% - Accent4 2 8" xfId="746"/>
    <cellStyle name="60% - Accent4 3" xfId="747"/>
    <cellStyle name="60% - Accent4 4" xfId="748"/>
    <cellStyle name="60% - Accent4 5" xfId="749"/>
    <cellStyle name="60% - Accent4 6" xfId="750"/>
    <cellStyle name="60% - Accent4 7" xfId="751"/>
    <cellStyle name="60% - Accent4 8" xfId="752"/>
    <cellStyle name="60% - Accent4 8 2" xfId="56446"/>
    <cellStyle name="60% - Accent4 9" xfId="753"/>
    <cellStyle name="60% - Accent5" xfId="754" builtinId="48" customBuiltin="1"/>
    <cellStyle name="60% - Accent5 10" xfId="755"/>
    <cellStyle name="60% - Accent5 11" xfId="756"/>
    <cellStyle name="60% - Accent5 12" xfId="757"/>
    <cellStyle name="60% - Accent5 13" xfId="758"/>
    <cellStyle name="60% - Accent5 14" xfId="759"/>
    <cellStyle name="60% - Accent5 15" xfId="760"/>
    <cellStyle name="60% - Accent5 16" xfId="761"/>
    <cellStyle name="60% - Accent5 2" xfId="762"/>
    <cellStyle name="60% - Accent5 2 2" xfId="763"/>
    <cellStyle name="60% - Accent5 2 3" xfId="764"/>
    <cellStyle name="60% - Accent5 2 4" xfId="765"/>
    <cellStyle name="60% - Accent5 2 5" xfId="766"/>
    <cellStyle name="60% - Accent5 2 6" xfId="767"/>
    <cellStyle name="60% - Accent5 2 7" xfId="768"/>
    <cellStyle name="60% - Accent5 2 8" xfId="769"/>
    <cellStyle name="60% - Accent5 3" xfId="770"/>
    <cellStyle name="60% - Accent5 4" xfId="771"/>
    <cellStyle name="60% - Accent5 5" xfId="772"/>
    <cellStyle name="60% - Accent5 6" xfId="773"/>
    <cellStyle name="60% - Accent5 7" xfId="774"/>
    <cellStyle name="60% - Accent5 8" xfId="775"/>
    <cellStyle name="60% - Accent5 8 2" xfId="56447"/>
    <cellStyle name="60% - Accent5 9" xfId="776"/>
    <cellStyle name="60% - Accent6" xfId="777" builtinId="52" customBuiltin="1"/>
    <cellStyle name="60% - Accent6 10" xfId="778"/>
    <cellStyle name="60% - Accent6 11" xfId="779"/>
    <cellStyle name="60% - Accent6 12" xfId="780"/>
    <cellStyle name="60% - Accent6 13" xfId="781"/>
    <cellStyle name="60% - Accent6 14" xfId="782"/>
    <cellStyle name="60% - Accent6 15" xfId="783"/>
    <cellStyle name="60% - Accent6 16" xfId="784"/>
    <cellStyle name="60% - Accent6 16 2" xfId="2578"/>
    <cellStyle name="60% - Accent6 2" xfId="785"/>
    <cellStyle name="60% - Accent6 2 2" xfId="786"/>
    <cellStyle name="60% - Accent6 2 3" xfId="787"/>
    <cellStyle name="60% - Accent6 2 4" xfId="788"/>
    <cellStyle name="60% - Accent6 2 5" xfId="789"/>
    <cellStyle name="60% - Accent6 2 6" xfId="790"/>
    <cellStyle name="60% - Accent6 2 7" xfId="791"/>
    <cellStyle name="60% - Accent6 2 8" xfId="792"/>
    <cellStyle name="60% - Accent6 3" xfId="793"/>
    <cellStyle name="60% - Accent6 4" xfId="794"/>
    <cellStyle name="60% - Accent6 5" xfId="795"/>
    <cellStyle name="60% - Accent6 6" xfId="796"/>
    <cellStyle name="60% - Accent6 7" xfId="797"/>
    <cellStyle name="60% - Accent6 8" xfId="798"/>
    <cellStyle name="60% - Accent6 8 2" xfId="56448"/>
    <cellStyle name="60% - Accent6 9" xfId="799"/>
    <cellStyle name="Accent1" xfId="800" builtinId="29" customBuiltin="1"/>
    <cellStyle name="Accent1 10" xfId="801"/>
    <cellStyle name="Accent1 11" xfId="802"/>
    <cellStyle name="Accent1 12" xfId="803"/>
    <cellStyle name="Accent1 13" xfId="804"/>
    <cellStyle name="Accent1 14" xfId="805"/>
    <cellStyle name="Accent1 15" xfId="806"/>
    <cellStyle name="Accent1 16" xfId="807"/>
    <cellStyle name="Accent1 16 2" xfId="2579"/>
    <cellStyle name="Accent1 2" xfId="808"/>
    <cellStyle name="Accent1 2 2" xfId="809"/>
    <cellStyle name="Accent1 2 3" xfId="810"/>
    <cellStyle name="Accent1 2 4" xfId="811"/>
    <cellStyle name="Accent1 2 5" xfId="812"/>
    <cellStyle name="Accent1 2 6" xfId="813"/>
    <cellStyle name="Accent1 2 7" xfId="814"/>
    <cellStyle name="Accent1 2 8" xfId="815"/>
    <cellStyle name="Accent1 3" xfId="816"/>
    <cellStyle name="Accent1 4" xfId="817"/>
    <cellStyle name="Accent1 5" xfId="818"/>
    <cellStyle name="Accent1 6" xfId="819"/>
    <cellStyle name="Accent1 7" xfId="820"/>
    <cellStyle name="Accent1 8" xfId="821"/>
    <cellStyle name="Accent1 8 2" xfId="56449"/>
    <cellStyle name="Accent1 9" xfId="822"/>
    <cellStyle name="Accent2" xfId="823" builtinId="33" customBuiltin="1"/>
    <cellStyle name="Accent2 10" xfId="824"/>
    <cellStyle name="Accent2 11" xfId="825"/>
    <cellStyle name="Accent2 12" xfId="826"/>
    <cellStyle name="Accent2 13" xfId="827"/>
    <cellStyle name="Accent2 14" xfId="828"/>
    <cellStyle name="Accent2 15" xfId="829"/>
    <cellStyle name="Accent2 16" xfId="830"/>
    <cellStyle name="Accent2 2" xfId="831"/>
    <cellStyle name="Accent2 2 2" xfId="832"/>
    <cellStyle name="Accent2 2 3" xfId="833"/>
    <cellStyle name="Accent2 2 4" xfId="834"/>
    <cellStyle name="Accent2 2 5" xfId="835"/>
    <cellStyle name="Accent2 2 6" xfId="836"/>
    <cellStyle name="Accent2 2 7" xfId="837"/>
    <cellStyle name="Accent2 2 8" xfId="838"/>
    <cellStyle name="Accent2 3" xfId="839"/>
    <cellStyle name="Accent2 4" xfId="840"/>
    <cellStyle name="Accent2 5" xfId="841"/>
    <cellStyle name="Accent2 6" xfId="842"/>
    <cellStyle name="Accent2 7" xfId="843"/>
    <cellStyle name="Accent2 8" xfId="844"/>
    <cellStyle name="Accent2 8 2" xfId="56450"/>
    <cellStyle name="Accent2 9" xfId="845"/>
    <cellStyle name="Accent3" xfId="846" builtinId="37" customBuiltin="1"/>
    <cellStyle name="Accent3 10" xfId="847"/>
    <cellStyle name="Accent3 11" xfId="848"/>
    <cellStyle name="Accent3 12" xfId="849"/>
    <cellStyle name="Accent3 13" xfId="850"/>
    <cellStyle name="Accent3 14" xfId="851"/>
    <cellStyle name="Accent3 15" xfId="852"/>
    <cellStyle name="Accent3 16" xfId="853"/>
    <cellStyle name="Accent3 2" xfId="854"/>
    <cellStyle name="Accent3 2 2" xfId="855"/>
    <cellStyle name="Accent3 2 3" xfId="856"/>
    <cellStyle name="Accent3 2 4" xfId="857"/>
    <cellStyle name="Accent3 2 5" xfId="858"/>
    <cellStyle name="Accent3 2 6" xfId="859"/>
    <cellStyle name="Accent3 2 7" xfId="860"/>
    <cellStyle name="Accent3 2 8" xfId="861"/>
    <cellStyle name="Accent3 3" xfId="862"/>
    <cellStyle name="Accent3 4" xfId="863"/>
    <cellStyle name="Accent3 5" xfId="864"/>
    <cellStyle name="Accent3 6" xfId="865"/>
    <cellStyle name="Accent3 7" xfId="866"/>
    <cellStyle name="Accent3 8" xfId="867"/>
    <cellStyle name="Accent3 8 2" xfId="56451"/>
    <cellStyle name="Accent3 9" xfId="868"/>
    <cellStyle name="Accent4" xfId="869" builtinId="41" customBuiltin="1"/>
    <cellStyle name="Accent4 10" xfId="870"/>
    <cellStyle name="Accent4 11" xfId="871"/>
    <cellStyle name="Accent4 12" xfId="872"/>
    <cellStyle name="Accent4 13" xfId="873"/>
    <cellStyle name="Accent4 14" xfId="874"/>
    <cellStyle name="Accent4 15" xfId="875"/>
    <cellStyle name="Accent4 16" xfId="876"/>
    <cellStyle name="Accent4 16 2" xfId="2580"/>
    <cellStyle name="Accent4 2" xfId="877"/>
    <cellStyle name="Accent4 2 2" xfId="878"/>
    <cellStyle name="Accent4 2 3" xfId="879"/>
    <cellStyle name="Accent4 2 4" xfId="880"/>
    <cellStyle name="Accent4 2 5" xfId="881"/>
    <cellStyle name="Accent4 2 6" xfId="882"/>
    <cellStyle name="Accent4 2 7" xfId="883"/>
    <cellStyle name="Accent4 2 8" xfId="884"/>
    <cellStyle name="Accent4 3" xfId="885"/>
    <cellStyle name="Accent4 4" xfId="886"/>
    <cellStyle name="Accent4 5" xfId="887"/>
    <cellStyle name="Accent4 6" xfId="888"/>
    <cellStyle name="Accent4 7" xfId="889"/>
    <cellStyle name="Accent4 8" xfId="890"/>
    <cellStyle name="Accent4 8 2" xfId="56452"/>
    <cellStyle name="Accent4 9" xfId="891"/>
    <cellStyle name="Accent5" xfId="892" builtinId="45" customBuiltin="1"/>
    <cellStyle name="Accent5 10" xfId="893"/>
    <cellStyle name="Accent5 11" xfId="894"/>
    <cellStyle name="Accent5 12" xfId="895"/>
    <cellStyle name="Accent5 13" xfId="896"/>
    <cellStyle name="Accent5 14" xfId="897"/>
    <cellStyle name="Accent5 15" xfId="898"/>
    <cellStyle name="Accent5 16" xfId="899"/>
    <cellStyle name="Accent5 2" xfId="900"/>
    <cellStyle name="Accent5 2 2" xfId="901"/>
    <cellStyle name="Accent5 2 3" xfId="902"/>
    <cellStyle name="Accent5 2 4" xfId="903"/>
    <cellStyle name="Accent5 2 5" xfId="904"/>
    <cellStyle name="Accent5 2 6" xfId="905"/>
    <cellStyle name="Accent5 2 7" xfId="906"/>
    <cellStyle name="Accent5 2 8" xfId="907"/>
    <cellStyle name="Accent5 3" xfId="908"/>
    <cellStyle name="Accent5 4" xfId="909"/>
    <cellStyle name="Accent5 5" xfId="910"/>
    <cellStyle name="Accent5 6" xfId="911"/>
    <cellStyle name="Accent5 7" xfId="912"/>
    <cellStyle name="Accent5 8" xfId="913"/>
    <cellStyle name="Accent5 8 2" xfId="56453"/>
    <cellStyle name="Accent5 9" xfId="914"/>
    <cellStyle name="Accent6" xfId="915" builtinId="49" customBuiltin="1"/>
    <cellStyle name="Accent6 10" xfId="916"/>
    <cellStyle name="Accent6 11" xfId="917"/>
    <cellStyle name="Accent6 12" xfId="918"/>
    <cellStyle name="Accent6 13" xfId="919"/>
    <cellStyle name="Accent6 14" xfId="920"/>
    <cellStyle name="Accent6 15" xfId="921"/>
    <cellStyle name="Accent6 16" xfId="922"/>
    <cellStyle name="Accent6 2" xfId="923"/>
    <cellStyle name="Accent6 2 2" xfId="924"/>
    <cellStyle name="Accent6 2 3" xfId="925"/>
    <cellStyle name="Accent6 2 4" xfId="926"/>
    <cellStyle name="Accent6 2 5" xfId="927"/>
    <cellStyle name="Accent6 2 6" xfId="928"/>
    <cellStyle name="Accent6 2 7" xfId="929"/>
    <cellStyle name="Accent6 2 8" xfId="930"/>
    <cellStyle name="Accent6 3" xfId="931"/>
    <cellStyle name="Accent6 4" xfId="932"/>
    <cellStyle name="Accent6 5" xfId="933"/>
    <cellStyle name="Accent6 6" xfId="934"/>
    <cellStyle name="Accent6 7" xfId="935"/>
    <cellStyle name="Accent6 8" xfId="936"/>
    <cellStyle name="Accent6 8 2" xfId="56454"/>
    <cellStyle name="Accent6 9" xfId="937"/>
    <cellStyle name="Actual" xfId="938"/>
    <cellStyle name="Bad" xfId="939" builtinId="27" customBuiltin="1"/>
    <cellStyle name="Bad 10" xfId="940"/>
    <cellStyle name="Bad 11" xfId="941"/>
    <cellStyle name="Bad 12" xfId="942"/>
    <cellStyle name="Bad 13" xfId="943"/>
    <cellStyle name="Bad 14" xfId="944"/>
    <cellStyle name="Bad 15" xfId="945"/>
    <cellStyle name="Bad 16" xfId="946"/>
    <cellStyle name="Bad 16 2" xfId="2581"/>
    <cellStyle name="Bad 2" xfId="947"/>
    <cellStyle name="Bad 2 10" xfId="948"/>
    <cellStyle name="Bad 2 2" xfId="949"/>
    <cellStyle name="Bad 2 3" xfId="950"/>
    <cellStyle name="Bad 2 4" xfId="951"/>
    <cellStyle name="Bad 2 5" xfId="952"/>
    <cellStyle name="Bad 2 6" xfId="953"/>
    <cellStyle name="Bad 2 7" xfId="954"/>
    <cellStyle name="Bad 2 8" xfId="955"/>
    <cellStyle name="Bad 2 9" xfId="956"/>
    <cellStyle name="Bad 3" xfId="957"/>
    <cellStyle name="Bad 4" xfId="958"/>
    <cellStyle name="Bad 5" xfId="959"/>
    <cellStyle name="Bad 6" xfId="960"/>
    <cellStyle name="Bad 7" xfId="961"/>
    <cellStyle name="Bad 8" xfId="962"/>
    <cellStyle name="Bad 8 2" xfId="56455"/>
    <cellStyle name="Bad 9" xfId="963"/>
    <cellStyle name="Calc Currency (0)" xfId="964"/>
    <cellStyle name="Calc Currency (0) 2" xfId="2092"/>
    <cellStyle name="Calc Currency (0) 3" xfId="56456"/>
    <cellStyle name="Calc Currency (2)" xfId="965"/>
    <cellStyle name="Calc Currency (2) 2" xfId="2093"/>
    <cellStyle name="Calc Currency (2) 3" xfId="56457"/>
    <cellStyle name="Calc Percent (0)" xfId="966"/>
    <cellStyle name="Calc Percent (0) 2" xfId="2094"/>
    <cellStyle name="Calc Percent (0) 3" xfId="56458"/>
    <cellStyle name="Calc Percent (1)" xfId="967"/>
    <cellStyle name="Calc Percent (1) 2" xfId="2095"/>
    <cellStyle name="Calc Percent (1) 3" xfId="56459"/>
    <cellStyle name="Calc Percent (2)" xfId="968"/>
    <cellStyle name="Calc Percent (2) 2" xfId="2096"/>
    <cellStyle name="Calc Percent (2) 3" xfId="56460"/>
    <cellStyle name="Calc Units (0)" xfId="969"/>
    <cellStyle name="Calc Units (0) 2" xfId="2097"/>
    <cellStyle name="Calc Units (0) 3" xfId="56461"/>
    <cellStyle name="Calc Units (1)" xfId="970"/>
    <cellStyle name="Calc Units (1) 2" xfId="2098"/>
    <cellStyle name="Calc Units (1) 3" xfId="56462"/>
    <cellStyle name="Calc Units (2)" xfId="971"/>
    <cellStyle name="Calc Units (2) 2" xfId="2099"/>
    <cellStyle name="Calc Units (2) 3" xfId="56463"/>
    <cellStyle name="Calculation" xfId="972" builtinId="22" customBuiltin="1"/>
    <cellStyle name="Calculation 10" xfId="973"/>
    <cellStyle name="Calculation 11" xfId="974"/>
    <cellStyle name="Calculation 12" xfId="975"/>
    <cellStyle name="Calculation 13" xfId="976"/>
    <cellStyle name="Calculation 14" xfId="977"/>
    <cellStyle name="Calculation 15" xfId="978"/>
    <cellStyle name="Calculation 16" xfId="979"/>
    <cellStyle name="Calculation 16 2" xfId="980"/>
    <cellStyle name="Calculation 2" xfId="981"/>
    <cellStyle name="Calculation 2 10" xfId="982"/>
    <cellStyle name="Calculation 2 2" xfId="983"/>
    <cellStyle name="Calculation 2 3" xfId="984"/>
    <cellStyle name="Calculation 2 4" xfId="985"/>
    <cellStyle name="Calculation 2 5" xfId="986"/>
    <cellStyle name="Calculation 2 6" xfId="987"/>
    <cellStyle name="Calculation 2 7" xfId="988"/>
    <cellStyle name="Calculation 2 8" xfId="989"/>
    <cellStyle name="Calculation 2 9" xfId="990"/>
    <cellStyle name="Calculation 3" xfId="991"/>
    <cellStyle name="Calculation 4" xfId="992"/>
    <cellStyle name="Calculation 5" xfId="993"/>
    <cellStyle name="Calculation 6" xfId="994"/>
    <cellStyle name="Calculation 7" xfId="995"/>
    <cellStyle name="Calculation 8" xfId="996"/>
    <cellStyle name="Calculation 8 2" xfId="56464"/>
    <cellStyle name="Calculation 9" xfId="997"/>
    <cellStyle name="Check Cell" xfId="998" builtinId="23" customBuiltin="1"/>
    <cellStyle name="Check Cell 10" xfId="999"/>
    <cellStyle name="Check Cell 11" xfId="1000"/>
    <cellStyle name="Check Cell 12" xfId="1001"/>
    <cellStyle name="Check Cell 13" xfId="1002"/>
    <cellStyle name="Check Cell 14" xfId="1003"/>
    <cellStyle name="Check Cell 15" xfId="1004"/>
    <cellStyle name="Check Cell 16" xfId="1005"/>
    <cellStyle name="Check Cell 2" xfId="1006"/>
    <cellStyle name="Check Cell 2 2" xfId="1007"/>
    <cellStyle name="Check Cell 2 3" xfId="1008"/>
    <cellStyle name="Check Cell 2 4" xfId="1009"/>
    <cellStyle name="Check Cell 2 5" xfId="1010"/>
    <cellStyle name="Check Cell 2 6" xfId="1011"/>
    <cellStyle name="Check Cell 2 7" xfId="1012"/>
    <cellStyle name="Check Cell 2 8" xfId="1013"/>
    <cellStyle name="Check Cell 3" xfId="1014"/>
    <cellStyle name="Check Cell 4" xfId="1015"/>
    <cellStyle name="Check Cell 5" xfId="1016"/>
    <cellStyle name="Check Cell 6" xfId="1017"/>
    <cellStyle name="Check Cell 7" xfId="1018"/>
    <cellStyle name="Check Cell 8" xfId="1019"/>
    <cellStyle name="Check Cell 8 2" xfId="56465"/>
    <cellStyle name="Check Cell 9" xfId="1020"/>
    <cellStyle name="Comma [00]" xfId="1021"/>
    <cellStyle name="Comma [00] 2" xfId="2100"/>
    <cellStyle name="Comma [00] 3" xfId="56466"/>
    <cellStyle name="Comma 10" xfId="1022"/>
    <cellStyle name="Comma 10 10" xfId="2007"/>
    <cellStyle name="Comma 10 10 2" xfId="2680"/>
    <cellStyle name="Comma 10 2" xfId="2583"/>
    <cellStyle name="Comma 100" xfId="1996"/>
    <cellStyle name="Comma 100 2" xfId="3917"/>
    <cellStyle name="Comma 101" xfId="1997"/>
    <cellStyle name="Comma 101 2" xfId="3918"/>
    <cellStyle name="Comma 102" xfId="2001"/>
    <cellStyle name="Comma 102 2" xfId="3922"/>
    <cellStyle name="Comma 103" xfId="1999"/>
    <cellStyle name="Comma 103 2" xfId="3920"/>
    <cellStyle name="Comma 104" xfId="1982"/>
    <cellStyle name="Comma 104 2" xfId="3903"/>
    <cellStyle name="Comma 105" xfId="2015"/>
    <cellStyle name="Comma 105 2" xfId="3935"/>
    <cellStyle name="Comma 106" xfId="2018"/>
    <cellStyle name="Comma 106 2" xfId="3938"/>
    <cellStyle name="Comma 107" xfId="2011"/>
    <cellStyle name="Comma 107 2" xfId="3931"/>
    <cellStyle name="Comma 108" xfId="2017"/>
    <cellStyle name="Comma 108 2" xfId="3937"/>
    <cellStyle name="Comma 109" xfId="2023"/>
    <cellStyle name="Comma 109 2" xfId="3943"/>
    <cellStyle name="Comma 11" xfId="1023"/>
    <cellStyle name="Comma 11 10" xfId="2682"/>
    <cellStyle name="Comma 11 10 2" xfId="6447"/>
    <cellStyle name="Comma 11 2" xfId="2584"/>
    <cellStyle name="Comma 110" xfId="2027"/>
    <cellStyle name="Comma 110 2" xfId="3947"/>
    <cellStyle name="Comma 111" xfId="2021"/>
    <cellStyle name="Comma 111 2" xfId="3941"/>
    <cellStyle name="Comma 112" xfId="2005"/>
    <cellStyle name="Comma 112 2" xfId="3926"/>
    <cellStyle name="Comma 113" xfId="2019"/>
    <cellStyle name="Comma 113 2" xfId="3939"/>
    <cellStyle name="Comma 114" xfId="2026"/>
    <cellStyle name="Comma 114 2" xfId="3946"/>
    <cellStyle name="Comma 115" xfId="2012"/>
    <cellStyle name="Comma 115 2" xfId="3932"/>
    <cellStyle name="Comma 116" xfId="2009"/>
    <cellStyle name="Comma 116 2" xfId="3929"/>
    <cellStyle name="Comma 117" xfId="2013"/>
    <cellStyle name="Comma 117 2" xfId="3933"/>
    <cellStyle name="Comma 118" xfId="2010"/>
    <cellStyle name="Comma 118 2" xfId="3930"/>
    <cellStyle name="Comma 119" xfId="2014"/>
    <cellStyle name="Comma 119 2" xfId="3934"/>
    <cellStyle name="Comma 12" xfId="1024"/>
    <cellStyle name="Comma 12 10" xfId="2669"/>
    <cellStyle name="Comma 12 10 2" xfId="6436"/>
    <cellStyle name="Comma 12 2" xfId="2585"/>
    <cellStyle name="Comma 120" xfId="2016"/>
    <cellStyle name="Comma 120 2" xfId="3936"/>
    <cellStyle name="Comma 121" xfId="2025"/>
    <cellStyle name="Comma 121 2" xfId="3945"/>
    <cellStyle name="Comma 122" xfId="2004"/>
    <cellStyle name="Comma 122 2" xfId="3925"/>
    <cellStyle name="Comma 123" xfId="2022"/>
    <cellStyle name="Comma 123 2" xfId="3942"/>
    <cellStyle name="Comma 124" xfId="2006"/>
    <cellStyle name="Comma 124 2" xfId="3927"/>
    <cellStyle name="Comma 125" xfId="2020"/>
    <cellStyle name="Comma 125 2" xfId="3940"/>
    <cellStyle name="Comma 126" xfId="2008"/>
    <cellStyle name="Comma 126 2" xfId="3928"/>
    <cellStyle name="Comma 127" xfId="2024"/>
    <cellStyle name="Comma 127 2" xfId="3944"/>
    <cellStyle name="Comma 128" xfId="2041"/>
    <cellStyle name="Comma 128 2" xfId="3961"/>
    <cellStyle name="Comma 129" xfId="2044"/>
    <cellStyle name="Comma 129 2" xfId="3964"/>
    <cellStyle name="Comma 13" xfId="1025"/>
    <cellStyle name="Comma 13 2" xfId="2586"/>
    <cellStyle name="Comma 13 3" xfId="3769"/>
    <cellStyle name="Comma 130" xfId="2036"/>
    <cellStyle name="Comma 130 2" xfId="3956"/>
    <cellStyle name="Comma 131" xfId="2029"/>
    <cellStyle name="Comma 131 2" xfId="3949"/>
    <cellStyle name="Comma 132" xfId="2037"/>
    <cellStyle name="Comma 132 2" xfId="3957"/>
    <cellStyle name="Comma 133" xfId="2046"/>
    <cellStyle name="Comma 133 2" xfId="3966"/>
    <cellStyle name="Comma 134" xfId="2052"/>
    <cellStyle name="Comma 134 2" xfId="3972"/>
    <cellStyle name="Comma 135" xfId="2045"/>
    <cellStyle name="Comma 135 2" xfId="3965"/>
    <cellStyle name="Comma 136" xfId="2038"/>
    <cellStyle name="Comma 136 2" xfId="3958"/>
    <cellStyle name="Comma 137" xfId="2031"/>
    <cellStyle name="Comma 137 2" xfId="3951"/>
    <cellStyle name="Comma 138" xfId="2050"/>
    <cellStyle name="Comma 138 2" xfId="3970"/>
    <cellStyle name="Comma 139" xfId="2043"/>
    <cellStyle name="Comma 139 2" xfId="3963"/>
    <cellStyle name="Comma 14" xfId="1026"/>
    <cellStyle name="Comma 14 2" xfId="2587"/>
    <cellStyle name="Comma 14 3" xfId="3770"/>
    <cellStyle name="Comma 140" xfId="2028"/>
    <cellStyle name="Comma 140 2" xfId="3948"/>
    <cellStyle name="Comma 141" xfId="2033"/>
    <cellStyle name="Comma 141 2" xfId="3953"/>
    <cellStyle name="Comma 142" xfId="2053"/>
    <cellStyle name="Comma 142 2" xfId="3973"/>
    <cellStyle name="Comma 143" xfId="2030"/>
    <cellStyle name="Comma 143 2" xfId="3950"/>
    <cellStyle name="Comma 144" xfId="2048"/>
    <cellStyle name="Comma 144 2" xfId="3968"/>
    <cellStyle name="Comma 145" xfId="2054"/>
    <cellStyle name="Comma 145 2" xfId="3974"/>
    <cellStyle name="Comma 146" xfId="2051"/>
    <cellStyle name="Comma 146 2" xfId="3971"/>
    <cellStyle name="Comma 147" xfId="2035"/>
    <cellStyle name="Comma 147 2" xfId="3955"/>
    <cellStyle name="Comma 148" xfId="2049"/>
    <cellStyle name="Comma 148 2" xfId="3969"/>
    <cellStyle name="Comma 149" xfId="2032"/>
    <cellStyle name="Comma 149 2" xfId="3952"/>
    <cellStyle name="Comma 15" xfId="1027"/>
    <cellStyle name="Comma 15 10" xfId="2685"/>
    <cellStyle name="Comma 15 10 2" xfId="6450"/>
    <cellStyle name="Comma 15 2" xfId="2588"/>
    <cellStyle name="Comma 150" xfId="2039"/>
    <cellStyle name="Comma 150 2" xfId="3959"/>
    <cellStyle name="Comma 151" xfId="2034"/>
    <cellStyle name="Comma 151 2" xfId="3954"/>
    <cellStyle name="Comma 152" xfId="2040"/>
    <cellStyle name="Comma 152 2" xfId="3960"/>
    <cellStyle name="Comma 153" xfId="2042"/>
    <cellStyle name="Comma 153 2" xfId="3962"/>
    <cellStyle name="Comma 154" xfId="2047"/>
    <cellStyle name="Comma 154 2" xfId="3967"/>
    <cellStyle name="Comma 155" xfId="2055"/>
    <cellStyle name="Comma 155 2" xfId="3975"/>
    <cellStyle name="Comma 156" xfId="2056"/>
    <cellStyle name="Comma 156 2" xfId="3976"/>
    <cellStyle name="Comma 157" xfId="2243"/>
    <cellStyle name="Comma 157 2" xfId="3979"/>
    <cellStyle name="Comma 158" xfId="2245"/>
    <cellStyle name="Comma 158 2" xfId="3981"/>
    <cellStyle name="Comma 159" xfId="2247"/>
    <cellStyle name="Comma 159 2" xfId="3983"/>
    <cellStyle name="Comma 16" xfId="1028"/>
    <cellStyle name="Comma 16 2" xfId="2589"/>
    <cellStyle name="Comma 16 3" xfId="3771"/>
    <cellStyle name="Comma 160" xfId="2244"/>
    <cellStyle name="Comma 160 2" xfId="3980"/>
    <cellStyle name="Comma 161" xfId="2582"/>
    <cellStyle name="Comma 162" xfId="2469"/>
    <cellStyle name="Comma 163" xfId="5348"/>
    <cellStyle name="Comma 164" xfId="5347"/>
    <cellStyle name="Comma 165" xfId="27047"/>
    <cellStyle name="Comma 17" xfId="1029"/>
    <cellStyle name="Comma 17 2" xfId="2590"/>
    <cellStyle name="Comma 17 3" xfId="3772"/>
    <cellStyle name="Comma 18" xfId="1030"/>
    <cellStyle name="Comma 18 2" xfId="2591"/>
    <cellStyle name="Comma 18 3" xfId="3773"/>
    <cellStyle name="Comma 19" xfId="1031"/>
    <cellStyle name="Comma 19 2" xfId="2668"/>
    <cellStyle name="Comma 2" xfId="1032"/>
    <cellStyle name="Comma 2 10" xfId="1033"/>
    <cellStyle name="Comma 2 10 2" xfId="2101"/>
    <cellStyle name="Comma 2 11" xfId="1034"/>
    <cellStyle name="Comma 2 11 2" xfId="2102"/>
    <cellStyle name="Comma 2 12" xfId="1035"/>
    <cellStyle name="Comma 2 12 2" xfId="2103"/>
    <cellStyle name="Comma 2 13" xfId="1036"/>
    <cellStyle name="Comma 2 13 2" xfId="2104"/>
    <cellStyle name="Comma 2 14" xfId="1037"/>
    <cellStyle name="Comma 2 14 2" xfId="2105"/>
    <cellStyle name="Comma 2 15" xfId="1038"/>
    <cellStyle name="Comma 2 15 2" xfId="2106"/>
    <cellStyle name="Comma 2 16" xfId="2228"/>
    <cellStyle name="Comma 2 16 2" xfId="10292"/>
    <cellStyle name="Comma 2 2" xfId="1039"/>
    <cellStyle name="Comma 2 2 2" xfId="2107"/>
    <cellStyle name="Comma 2 2 3" xfId="56467"/>
    <cellStyle name="Comma 2 3" xfId="1040"/>
    <cellStyle name="Comma 2 3 2" xfId="2108"/>
    <cellStyle name="Comma 2 3 3" xfId="56468"/>
    <cellStyle name="Comma 2 4" xfId="1041"/>
    <cellStyle name="Comma 2 4 2" xfId="2109"/>
    <cellStyle name="Comma 2 4 3" xfId="56469"/>
    <cellStyle name="Comma 2 5" xfId="1042"/>
    <cellStyle name="Comma 2 5 2" xfId="2110"/>
    <cellStyle name="Comma 2 5 3" xfId="56470"/>
    <cellStyle name="Comma 2 6" xfId="1043"/>
    <cellStyle name="Comma 2 6 2" xfId="2111"/>
    <cellStyle name="Comma 2 6 3" xfId="56471"/>
    <cellStyle name="Comma 2 7" xfId="1044"/>
    <cellStyle name="Comma 2 7 2" xfId="2112"/>
    <cellStyle name="Comma 2 7 3" xfId="56472"/>
    <cellStyle name="Comma 2 8" xfId="1045"/>
    <cellStyle name="Comma 2 8 2" xfId="2113"/>
    <cellStyle name="Comma 2 9" xfId="1046"/>
    <cellStyle name="Comma 2 9 2" xfId="2114"/>
    <cellStyle name="Comma 20" xfId="1047"/>
    <cellStyle name="Comma 20 2" xfId="2693"/>
    <cellStyle name="Comma 20 3" xfId="3774"/>
    <cellStyle name="Comma 21" xfId="1048"/>
    <cellStyle name="Comma 21 2" xfId="2694"/>
    <cellStyle name="Comma 21 3" xfId="3775"/>
    <cellStyle name="Comma 22" xfId="1049"/>
    <cellStyle name="Comma 22 10" xfId="2690"/>
    <cellStyle name="Comma 22 10 2" xfId="6454"/>
    <cellStyle name="Comma 22 2" xfId="10634"/>
    <cellStyle name="Comma 23" xfId="1050"/>
    <cellStyle name="Comma 23 2" xfId="3776"/>
    <cellStyle name="Comma 23 3" xfId="10300"/>
    <cellStyle name="Comma 24" xfId="1051"/>
    <cellStyle name="Comma 24 2" xfId="3777"/>
    <cellStyle name="Comma 24 3" xfId="12707"/>
    <cellStyle name="Comma 25" xfId="1052"/>
    <cellStyle name="Comma 25 2" xfId="3778"/>
    <cellStyle name="Comma 25 3" xfId="10289"/>
    <cellStyle name="Comma 26" xfId="1053"/>
    <cellStyle name="Comma 26 2" xfId="3779"/>
    <cellStyle name="Comma 26 3" xfId="10298"/>
    <cellStyle name="Comma 27" xfId="1054"/>
    <cellStyle name="Comma 27 2" xfId="3780"/>
    <cellStyle name="Comma 27 3" xfId="10297"/>
    <cellStyle name="Comma 28" xfId="1055"/>
    <cellStyle name="Comma 28 2" xfId="3781"/>
    <cellStyle name="Comma 28 3" xfId="10287"/>
    <cellStyle name="Comma 29" xfId="1056"/>
    <cellStyle name="Comma 29 2" xfId="3782"/>
    <cellStyle name="Comma 29 3" xfId="12711"/>
    <cellStyle name="Comma 3" xfId="1057"/>
    <cellStyle name="Comma 3 10" xfId="2691"/>
    <cellStyle name="Comma 3 10 2" xfId="6455"/>
    <cellStyle name="Comma 3 2" xfId="1058"/>
    <cellStyle name="Comma 3 2 2" xfId="2677"/>
    <cellStyle name="Comma 3 3" xfId="2229"/>
    <cellStyle name="Comma 3 3 2" xfId="6387"/>
    <cellStyle name="Comma 30" xfId="1059"/>
    <cellStyle name="Comma 30 2" xfId="3783"/>
    <cellStyle name="Comma 30 3" xfId="12706"/>
    <cellStyle name="Comma 31" xfId="1060"/>
    <cellStyle name="Comma 31 2" xfId="3784"/>
    <cellStyle name="Comma 31 3" xfId="12709"/>
    <cellStyle name="Comma 32" xfId="1061"/>
    <cellStyle name="Comma 32 2" xfId="3785"/>
    <cellStyle name="Comma 32 3" xfId="10296"/>
    <cellStyle name="Comma 33" xfId="1062"/>
    <cellStyle name="Comma 33 2" xfId="3786"/>
    <cellStyle name="Comma 33 3" xfId="12713"/>
    <cellStyle name="Comma 34" xfId="1934"/>
    <cellStyle name="Comma 34 2" xfId="3855"/>
    <cellStyle name="Comma 34 3" xfId="12715"/>
    <cellStyle name="Comma 35" xfId="1935"/>
    <cellStyle name="Comma 35 2" xfId="3856"/>
    <cellStyle name="Comma 35 3" xfId="18279"/>
    <cellStyle name="Comma 36" xfId="1933"/>
    <cellStyle name="Comma 36 2" xfId="3854"/>
    <cellStyle name="Comma 36 3" xfId="18281"/>
    <cellStyle name="Comma 37" xfId="1936"/>
    <cellStyle name="Comma 37 2" xfId="3857"/>
    <cellStyle name="Comma 38" xfId="1942"/>
    <cellStyle name="Comma 38 2" xfId="3863"/>
    <cellStyle name="Comma 39" xfId="1945"/>
    <cellStyle name="Comma 39 2" xfId="3866"/>
    <cellStyle name="Comma 4" xfId="1063"/>
    <cellStyle name="Comma 4 10" xfId="2671"/>
    <cellStyle name="Comma 4 10 2" xfId="6438"/>
    <cellStyle name="Comma 4 2" xfId="3057"/>
    <cellStyle name="Comma 4 3" xfId="2592"/>
    <cellStyle name="Comma 40" xfId="1941"/>
    <cellStyle name="Comma 40 2" xfId="3862"/>
    <cellStyle name="Comma 41" xfId="1948"/>
    <cellStyle name="Comma 41 2" xfId="3869"/>
    <cellStyle name="Comma 42" xfId="1952"/>
    <cellStyle name="Comma 42 2" xfId="3873"/>
    <cellStyle name="Comma 43" xfId="1939"/>
    <cellStyle name="Comma 43 2" xfId="3860"/>
    <cellStyle name="Comma 44" xfId="1950"/>
    <cellStyle name="Comma 44 2" xfId="3871"/>
    <cellStyle name="Comma 45" xfId="1940"/>
    <cellStyle name="Comma 45 2" xfId="3861"/>
    <cellStyle name="Comma 46" xfId="1949"/>
    <cellStyle name="Comma 46 2" xfId="3870"/>
    <cellStyle name="Comma 47" xfId="1937"/>
    <cellStyle name="Comma 47 2" xfId="3858"/>
    <cellStyle name="Comma 48" xfId="1944"/>
    <cellStyle name="Comma 48 2" xfId="3865"/>
    <cellStyle name="Comma 49" xfId="1947"/>
    <cellStyle name="Comma 49 2" xfId="3868"/>
    <cellStyle name="Comma 5" xfId="1064"/>
    <cellStyle name="Comma 5 10" xfId="2670"/>
    <cellStyle name="Comma 5 10 2" xfId="6437"/>
    <cellStyle name="Comma 5 2" xfId="3058"/>
    <cellStyle name="Comma 5 3" xfId="2593"/>
    <cellStyle name="Comma 50" xfId="1951"/>
    <cellStyle name="Comma 50 2" xfId="3872"/>
    <cellStyle name="Comma 51" xfId="1946"/>
    <cellStyle name="Comma 51 2" xfId="3867"/>
    <cellStyle name="Comma 52" xfId="1943"/>
    <cellStyle name="Comma 52 2" xfId="3864"/>
    <cellStyle name="Comma 53" xfId="1938"/>
    <cellStyle name="Comma 53 2" xfId="3859"/>
    <cellStyle name="Comma 54" xfId="1963"/>
    <cellStyle name="Comma 54 2" xfId="3884"/>
    <cellStyle name="Comma 55" xfId="1965"/>
    <cellStyle name="Comma 55 2" xfId="3886"/>
    <cellStyle name="Comma 56" xfId="1960"/>
    <cellStyle name="Comma 56 2" xfId="3881"/>
    <cellStyle name="Comma 57" xfId="1966"/>
    <cellStyle name="Comma 57 2" xfId="3887"/>
    <cellStyle name="Comma 58" xfId="1961"/>
    <cellStyle name="Comma 58 2" xfId="3882"/>
    <cellStyle name="Comma 59" xfId="1968"/>
    <cellStyle name="Comma 59 2" xfId="3889"/>
    <cellStyle name="Comma 6" xfId="1065"/>
    <cellStyle name="Comma 6 10" xfId="2674"/>
    <cellStyle name="Comma 6 10 2" xfId="6441"/>
    <cellStyle name="Comma 6 2" xfId="3059"/>
    <cellStyle name="Comma 6 3" xfId="2594"/>
    <cellStyle name="Comma 60" xfId="1974"/>
    <cellStyle name="Comma 60 2" xfId="3895"/>
    <cellStyle name="Comma 61" xfId="1955"/>
    <cellStyle name="Comma 61 2" xfId="3876"/>
    <cellStyle name="Comma 62" xfId="1978"/>
    <cellStyle name="Comma 62 2" xfId="3899"/>
    <cellStyle name="Comma 63" xfId="1956"/>
    <cellStyle name="Comma 63 2" xfId="3877"/>
    <cellStyle name="Comma 64" xfId="1972"/>
    <cellStyle name="Comma 64 2" xfId="3893"/>
    <cellStyle name="Comma 65" xfId="1967"/>
    <cellStyle name="Comma 65 2" xfId="3888"/>
    <cellStyle name="Comma 66" xfId="1962"/>
    <cellStyle name="Comma 66 2" xfId="3883"/>
    <cellStyle name="Comma 67" xfId="1957"/>
    <cellStyle name="Comma 67 2" xfId="3878"/>
    <cellStyle name="Comma 68" xfId="1976"/>
    <cellStyle name="Comma 68 2" xfId="3897"/>
    <cellStyle name="Comma 69" xfId="1958"/>
    <cellStyle name="Comma 69 2" xfId="3879"/>
    <cellStyle name="Comma 7" xfId="1066"/>
    <cellStyle name="Comma 7 10" xfId="2678"/>
    <cellStyle name="Comma 7 10 2" xfId="6444"/>
    <cellStyle name="Comma 7 2" xfId="6388"/>
    <cellStyle name="Comma 70" xfId="1964"/>
    <cellStyle name="Comma 70 2" xfId="3885"/>
    <cellStyle name="Comma 71" xfId="1969"/>
    <cellStyle name="Comma 71 2" xfId="3890"/>
    <cellStyle name="Comma 72" xfId="1975"/>
    <cellStyle name="Comma 72 2" xfId="3896"/>
    <cellStyle name="Comma 73" xfId="1970"/>
    <cellStyle name="Comma 73 2" xfId="3891"/>
    <cellStyle name="Comma 74" xfId="1977"/>
    <cellStyle name="Comma 74 2" xfId="3898"/>
    <cellStyle name="Comma 75" xfId="1979"/>
    <cellStyle name="Comma 75 2" xfId="3900"/>
    <cellStyle name="Comma 76" xfId="1971"/>
    <cellStyle name="Comma 76 2" xfId="3892"/>
    <cellStyle name="Comma 77" xfId="1953"/>
    <cellStyle name="Comma 77 2" xfId="3874"/>
    <cellStyle name="Comma 78" xfId="1973"/>
    <cellStyle name="Comma 78 2" xfId="3894"/>
    <cellStyle name="Comma 79" xfId="1954"/>
    <cellStyle name="Comma 79 2" xfId="3875"/>
    <cellStyle name="Comma 8" xfId="1067"/>
    <cellStyle name="Comma 8 2" xfId="2595"/>
    <cellStyle name="Comma 8 3" xfId="3787"/>
    <cellStyle name="Comma 80" xfId="1959"/>
    <cellStyle name="Comma 80 2" xfId="3880"/>
    <cellStyle name="Comma 81" xfId="1987"/>
    <cellStyle name="Comma 81 2" xfId="3908"/>
    <cellStyle name="Comma 82" xfId="1991"/>
    <cellStyle name="Comma 82 2" xfId="3912"/>
    <cellStyle name="Comma 83" xfId="1985"/>
    <cellStyle name="Comma 83 2" xfId="3906"/>
    <cellStyle name="Comma 84" xfId="1992"/>
    <cellStyle name="Comma 84 2" xfId="3913"/>
    <cellStyle name="Comma 85" xfId="2002"/>
    <cellStyle name="Comma 85 2" xfId="3923"/>
    <cellStyle name="Comma 86" xfId="1981"/>
    <cellStyle name="Comma 86 2" xfId="3902"/>
    <cellStyle name="Comma 87" xfId="2000"/>
    <cellStyle name="Comma 87 2" xfId="3921"/>
    <cellStyle name="Comma 88" xfId="1983"/>
    <cellStyle name="Comma 88 2" xfId="3904"/>
    <cellStyle name="Comma 89" xfId="1986"/>
    <cellStyle name="Comma 89 2" xfId="3907"/>
    <cellStyle name="Comma 9" xfId="1068"/>
    <cellStyle name="Comma 9 2" xfId="2596"/>
    <cellStyle name="Comma 9 3" xfId="3788"/>
    <cellStyle name="Comma 90" xfId="1993"/>
    <cellStyle name="Comma 90 2" xfId="3914"/>
    <cellStyle name="Comma 91" xfId="1988"/>
    <cellStyle name="Comma 91 2" xfId="3909"/>
    <cellStyle name="Comma 92" xfId="1994"/>
    <cellStyle name="Comma 92 2" xfId="3915"/>
    <cellStyle name="Comma 93" xfId="1998"/>
    <cellStyle name="Comma 93 2" xfId="3919"/>
    <cellStyle name="Comma 94" xfId="1984"/>
    <cellStyle name="Comma 94 2" xfId="3905"/>
    <cellStyle name="Comma 95" xfId="1989"/>
    <cellStyle name="Comma 95 2" xfId="3910"/>
    <cellStyle name="Comma 96" xfId="1995"/>
    <cellStyle name="Comma 96 2" xfId="3916"/>
    <cellStyle name="Comma 97" xfId="2003"/>
    <cellStyle name="Comma 97 2" xfId="3924"/>
    <cellStyle name="Comma 98" xfId="1980"/>
    <cellStyle name="Comma 98 2" xfId="3901"/>
    <cellStyle name="Comma 99" xfId="1990"/>
    <cellStyle name="Comma 99 2" xfId="3911"/>
    <cellStyle name="COMMENTS" xfId="1069"/>
    <cellStyle name="ConsolSum" xfId="1070"/>
    <cellStyle name="ConsolSum 2" xfId="3043"/>
    <cellStyle name="ConsolSum 3" xfId="15503"/>
    <cellStyle name="Currency [00]" xfId="1071"/>
    <cellStyle name="Currency [00] 2" xfId="2115"/>
    <cellStyle name="Currency [00] 3" xfId="56473"/>
    <cellStyle name="Date Short" xfId="1072"/>
    <cellStyle name="Date Short 2" xfId="2597"/>
    <cellStyle name="Enter Currency (0)" xfId="1073"/>
    <cellStyle name="Enter Currency (0) 2" xfId="2116"/>
    <cellStyle name="Enter Currency (0) 3" xfId="56474"/>
    <cellStyle name="Enter Currency (2)" xfId="1074"/>
    <cellStyle name="Enter Currency (2) 2" xfId="2117"/>
    <cellStyle name="Enter Currency (2) 3" xfId="56475"/>
    <cellStyle name="Enter Units (0)" xfId="1075"/>
    <cellStyle name="Enter Units (0) 2" xfId="2118"/>
    <cellStyle name="Enter Units (0) 3" xfId="56476"/>
    <cellStyle name="Enter Units (1)" xfId="1076"/>
    <cellStyle name="Enter Units (1) 2" xfId="2119"/>
    <cellStyle name="Enter Units (1) 3" xfId="56477"/>
    <cellStyle name="Enter Units (2)" xfId="1077"/>
    <cellStyle name="Enter Units (2) 2" xfId="2120"/>
    <cellStyle name="Enter Units (2) 3" xfId="56478"/>
    <cellStyle name="Euro" xfId="1078"/>
    <cellStyle name="Explanatory Text" xfId="1079" builtinId="53" customBuiltin="1"/>
    <cellStyle name="Explanatory Text 10" xfId="1080"/>
    <cellStyle name="Explanatory Text 11" xfId="1081"/>
    <cellStyle name="Explanatory Text 12" xfId="1082"/>
    <cellStyle name="Explanatory Text 13" xfId="1083"/>
    <cellStyle name="Explanatory Text 14" xfId="1084"/>
    <cellStyle name="Explanatory Text 15" xfId="1085"/>
    <cellStyle name="Explanatory Text 16" xfId="1086"/>
    <cellStyle name="Explanatory Text 2" xfId="1087"/>
    <cellStyle name="Explanatory Text 2 2" xfId="1088"/>
    <cellStyle name="Explanatory Text 2 3" xfId="1089"/>
    <cellStyle name="Explanatory Text 2 4" xfId="1090"/>
    <cellStyle name="Explanatory Text 2 5" xfId="1091"/>
    <cellStyle name="Explanatory Text 2 6" xfId="1092"/>
    <cellStyle name="Explanatory Text 2 7" xfId="1093"/>
    <cellStyle name="Explanatory Text 2 8" xfId="1094"/>
    <cellStyle name="Explanatory Text 3" xfId="1095"/>
    <cellStyle name="Explanatory Text 4" xfId="1096"/>
    <cellStyle name="Explanatory Text 5" xfId="1097"/>
    <cellStyle name="Explanatory Text 6" xfId="1098"/>
    <cellStyle name="Explanatory Text 7" xfId="1099"/>
    <cellStyle name="Explanatory Text 8" xfId="1100"/>
    <cellStyle name="Explanatory Text 8 2" xfId="56479"/>
    <cellStyle name="Explanatory Text 9" xfId="1101"/>
    <cellStyle name="Final" xfId="1102"/>
    <cellStyle name="Good" xfId="1103" builtinId="26" customBuiltin="1"/>
    <cellStyle name="Good 10" xfId="1104"/>
    <cellStyle name="Good 11" xfId="1105"/>
    <cellStyle name="Good 12" xfId="1106"/>
    <cellStyle name="Good 13" xfId="1107"/>
    <cellStyle name="Good 14" xfId="1108"/>
    <cellStyle name="Good 15" xfId="1109"/>
    <cellStyle name="Good 16" xfId="1110"/>
    <cellStyle name="Good 2" xfId="1111"/>
    <cellStyle name="Good 2 2" xfId="1112"/>
    <cellStyle name="Good 2 3" xfId="1113"/>
    <cellStyle name="Good 2 4" xfId="1114"/>
    <cellStyle name="Good 2 5" xfId="1115"/>
    <cellStyle name="Good 2 6" xfId="1116"/>
    <cellStyle name="Good 2 7" xfId="1117"/>
    <cellStyle name="Good 2 8" xfId="1118"/>
    <cellStyle name="Good 3" xfId="1119"/>
    <cellStyle name="Good 4" xfId="1120"/>
    <cellStyle name="Good 5" xfId="1121"/>
    <cellStyle name="Good 6" xfId="1122"/>
    <cellStyle name="Good 7" xfId="1123"/>
    <cellStyle name="Good 8" xfId="1124"/>
    <cellStyle name="Good 8 2" xfId="56480"/>
    <cellStyle name="Good 9" xfId="1125"/>
    <cellStyle name="GRID" xfId="1126"/>
    <cellStyle name="GRID 2" xfId="2598"/>
    <cellStyle name="GROUPHEADING" xfId="1127"/>
    <cellStyle name="HDR1" xfId="1128"/>
    <cellStyle name="HDR1 10" xfId="1129"/>
    <cellStyle name="HDR1 11" xfId="1130"/>
    <cellStyle name="HDR1 12" xfId="1131"/>
    <cellStyle name="HDR1 13" xfId="1132"/>
    <cellStyle name="HDR1 14" xfId="1133"/>
    <cellStyle name="HDR1 15" xfId="1134"/>
    <cellStyle name="HDR1 16" xfId="1135"/>
    <cellStyle name="HDR1 17" xfId="1136"/>
    <cellStyle name="HDR1 18" xfId="1137"/>
    <cellStyle name="HDR1 19" xfId="1138"/>
    <cellStyle name="HDR1 2" xfId="1139"/>
    <cellStyle name="HDR1 2 2" xfId="56481"/>
    <cellStyle name="HDR1 20" xfId="1140"/>
    <cellStyle name="HDR1 21" xfId="1141"/>
    <cellStyle name="HDR1 22" xfId="1142"/>
    <cellStyle name="HDR1 23" xfId="1143"/>
    <cellStyle name="HDR1 24" xfId="1144"/>
    <cellStyle name="HDR1 25" xfId="1145"/>
    <cellStyle name="HDR1 26" xfId="1146"/>
    <cellStyle name="HDR1 3" xfId="1147"/>
    <cellStyle name="HDR1 3 2" xfId="56482"/>
    <cellStyle name="HDR1 4" xfId="1148"/>
    <cellStyle name="HDR1 4 2" xfId="56483"/>
    <cellStyle name="HDR1 5" xfId="1149"/>
    <cellStyle name="HDR1 5 2" xfId="56484"/>
    <cellStyle name="HDR1 6" xfId="1150"/>
    <cellStyle name="HDR1 6 2" xfId="56485"/>
    <cellStyle name="HDR1 7" xfId="1151"/>
    <cellStyle name="HDR1 7 2" xfId="56486"/>
    <cellStyle name="HDR1 8" xfId="1152"/>
    <cellStyle name="HDR1 9" xfId="1153"/>
    <cellStyle name="HEAD" xfId="1154"/>
    <cellStyle name="HEADER1" xfId="1155"/>
    <cellStyle name="HEADER1 10" xfId="1156"/>
    <cellStyle name="HEADER1 11" xfId="1157"/>
    <cellStyle name="HEADER1 12" xfId="1158"/>
    <cellStyle name="HEADER1 13" xfId="1159"/>
    <cellStyle name="HEADER1 14" xfId="1160"/>
    <cellStyle name="HEADER1 15" xfId="1161"/>
    <cellStyle name="HEADER1 16" xfId="1162"/>
    <cellStyle name="HEADER1 17" xfId="1163"/>
    <cellStyle name="HEADER1 18" xfId="1164"/>
    <cellStyle name="HEADER1 19" xfId="1165"/>
    <cellStyle name="HEADER1 2" xfId="1166"/>
    <cellStyle name="HEADER1 2 2" xfId="56487"/>
    <cellStyle name="HEADER1 20" xfId="1167"/>
    <cellStyle name="HEADER1 21" xfId="1168"/>
    <cellStyle name="HEADER1 22" xfId="1169"/>
    <cellStyle name="HEADER1 23" xfId="1170"/>
    <cellStyle name="HEADER1 24" xfId="1171"/>
    <cellStyle name="HEADER1 25" xfId="1172"/>
    <cellStyle name="HEADER1 26" xfId="1173"/>
    <cellStyle name="HEADER1 3" xfId="1174"/>
    <cellStyle name="HEADER1 3 2" xfId="56488"/>
    <cellStyle name="HEADER1 4" xfId="1175"/>
    <cellStyle name="HEADER1 4 2" xfId="56489"/>
    <cellStyle name="HEADER1 5" xfId="1176"/>
    <cellStyle name="HEADER1 5 2" xfId="56490"/>
    <cellStyle name="HEADER1 6" xfId="1177"/>
    <cellStyle name="HEADER1 6 2" xfId="56491"/>
    <cellStyle name="HEADER1 7" xfId="1178"/>
    <cellStyle name="HEADER1 7 2" xfId="56492"/>
    <cellStyle name="HEADER1 8" xfId="1179"/>
    <cellStyle name="HEADER1 9" xfId="1180"/>
    <cellStyle name="Header2" xfId="1181"/>
    <cellStyle name="HEADER3" xfId="1182"/>
    <cellStyle name="HEADER3 10" xfId="1183"/>
    <cellStyle name="HEADER3 11" xfId="1184"/>
    <cellStyle name="HEADER3 12" xfId="1185"/>
    <cellStyle name="HEADER3 13" xfId="1186"/>
    <cellStyle name="HEADER3 14" xfId="1187"/>
    <cellStyle name="HEADER3 15" xfId="1188"/>
    <cellStyle name="HEADER3 16" xfId="1189"/>
    <cellStyle name="HEADER3 17" xfId="1190"/>
    <cellStyle name="HEADER3 18" xfId="1191"/>
    <cellStyle name="HEADER3 19" xfId="1192"/>
    <cellStyle name="HEADER3 2" xfId="1193"/>
    <cellStyle name="HEADER3 2 2" xfId="56493"/>
    <cellStyle name="HEADER3 20" xfId="1194"/>
    <cellStyle name="HEADER3 21" xfId="1195"/>
    <cellStyle name="HEADER3 22" xfId="1196"/>
    <cellStyle name="HEADER3 23" xfId="1197"/>
    <cellStyle name="HEADER3 24" xfId="1198"/>
    <cellStyle name="HEADER3 25" xfId="1199"/>
    <cellStyle name="HEADER3 26" xfId="1200"/>
    <cellStyle name="HEADER3 3" xfId="1201"/>
    <cellStyle name="HEADER3 3 2" xfId="56494"/>
    <cellStyle name="HEADER3 4" xfId="1202"/>
    <cellStyle name="HEADER3 4 2" xfId="56495"/>
    <cellStyle name="HEADER3 5" xfId="1203"/>
    <cellStyle name="HEADER3 5 2" xfId="56496"/>
    <cellStyle name="HEADER3 6" xfId="1204"/>
    <cellStyle name="HEADER3 6 2" xfId="56497"/>
    <cellStyle name="HEADER3 7" xfId="1205"/>
    <cellStyle name="HEADER3 7 2" xfId="56498"/>
    <cellStyle name="HEADER3 8" xfId="1206"/>
    <cellStyle name="HEADER3 9" xfId="1207"/>
    <cellStyle name="heading" xfId="1208"/>
    <cellStyle name="Heading - Column" xfId="1209"/>
    <cellStyle name="Heading - Other" xfId="1210"/>
    <cellStyle name="Heading - Row" xfId="1211"/>
    <cellStyle name="Heading - Row 10" xfId="56499"/>
    <cellStyle name="Heading - Row 11" xfId="56500"/>
    <cellStyle name="Heading - Row 2" xfId="56501"/>
    <cellStyle name="Heading - Row 3" xfId="56502"/>
    <cellStyle name="Heading - Row 4" xfId="56503"/>
    <cellStyle name="Heading - Row 5" xfId="56504"/>
    <cellStyle name="Heading - Row 6" xfId="56505"/>
    <cellStyle name="Heading - Row 7" xfId="56506"/>
    <cellStyle name="Heading - Row 8" xfId="56507"/>
    <cellStyle name="Heading - Row 9" xfId="56508"/>
    <cellStyle name="Heading - Sheet" xfId="1212"/>
    <cellStyle name="Heading 1" xfId="1213" builtinId="16" customBuiltin="1"/>
    <cellStyle name="Heading 1 10" xfId="1214"/>
    <cellStyle name="Heading 1 11" xfId="1215"/>
    <cellStyle name="Heading 1 12" xfId="1216"/>
    <cellStyle name="Heading 1 13" xfId="1217"/>
    <cellStyle name="Heading 1 14" xfId="1218"/>
    <cellStyle name="Heading 1 15" xfId="1219"/>
    <cellStyle name="Heading 1 16" xfId="1220"/>
    <cellStyle name="Heading 1 16 2" xfId="2599"/>
    <cellStyle name="Heading 1 2" xfId="1221"/>
    <cellStyle name="Heading 1 2 2" xfId="1222"/>
    <cellStyle name="Heading 1 2 3" xfId="1223"/>
    <cellStyle name="Heading 1 2 4" xfId="1224"/>
    <cellStyle name="Heading 1 2 5" xfId="1225"/>
    <cellStyle name="Heading 1 2 6" xfId="1226"/>
    <cellStyle name="Heading 1 2 7" xfId="1227"/>
    <cellStyle name="Heading 1 2 8" xfId="1228"/>
    <cellStyle name="Heading 1 3" xfId="1229"/>
    <cellStyle name="Heading 1 4" xfId="1230"/>
    <cellStyle name="Heading 1 5" xfId="1231"/>
    <cellStyle name="Heading 1 6" xfId="1232"/>
    <cellStyle name="Heading 1 7" xfId="1233"/>
    <cellStyle name="Heading 1 8" xfId="1234"/>
    <cellStyle name="Heading 1 8 2" xfId="56509"/>
    <cellStyle name="Heading 1 9" xfId="1235"/>
    <cellStyle name="Heading 2" xfId="1236" builtinId="17" customBuiltin="1"/>
    <cellStyle name="Heading 2 10" xfId="1237"/>
    <cellStyle name="Heading 2 11" xfId="1238"/>
    <cellStyle name="Heading 2 12" xfId="1239"/>
    <cellStyle name="Heading 2 13" xfId="1240"/>
    <cellStyle name="Heading 2 14" xfId="1241"/>
    <cellStyle name="Heading 2 15" xfId="1242"/>
    <cellStyle name="Heading 2 16" xfId="1243"/>
    <cellStyle name="Heading 2 16 2" xfId="1244"/>
    <cellStyle name="Heading 2 16 3" xfId="2600"/>
    <cellStyle name="Heading 2 2" xfId="1245"/>
    <cellStyle name="Heading 2 2 10" xfId="1246"/>
    <cellStyle name="Heading 2 2 2" xfId="1247"/>
    <cellStyle name="Heading 2 2 3" xfId="1248"/>
    <cellStyle name="Heading 2 2 4" xfId="1249"/>
    <cellStyle name="Heading 2 2 5" xfId="1250"/>
    <cellStyle name="Heading 2 2 6" xfId="1251"/>
    <cellStyle name="Heading 2 2 7" xfId="1252"/>
    <cellStyle name="Heading 2 2 8" xfId="1253"/>
    <cellStyle name="Heading 2 2 9" xfId="1254"/>
    <cellStyle name="Heading 2 3" xfId="1255"/>
    <cellStyle name="Heading 2 4" xfId="1256"/>
    <cellStyle name="Heading 2 5" xfId="1257"/>
    <cellStyle name="Heading 2 6" xfId="1258"/>
    <cellStyle name="Heading 2 7" xfId="1259"/>
    <cellStyle name="Heading 2 8" xfId="1260"/>
    <cellStyle name="Heading 2 8 2" xfId="56510"/>
    <cellStyle name="Heading 2 9" xfId="1261"/>
    <cellStyle name="Heading 3" xfId="1262" builtinId="18" customBuiltin="1"/>
    <cellStyle name="Heading 3 10" xfId="1263"/>
    <cellStyle name="Heading 3 11" xfId="1264"/>
    <cellStyle name="Heading 3 12" xfId="1265"/>
    <cellStyle name="Heading 3 13" xfId="1266"/>
    <cellStyle name="Heading 3 14" xfId="1267"/>
    <cellStyle name="Heading 3 15" xfId="1268"/>
    <cellStyle name="Heading 3 16" xfId="1269"/>
    <cellStyle name="Heading 3 16 2" xfId="1270"/>
    <cellStyle name="Heading 3 16 3" xfId="2601"/>
    <cellStyle name="Heading 3 2" xfId="1271"/>
    <cellStyle name="Heading 3 2 10" xfId="1272"/>
    <cellStyle name="Heading 3 2 2" xfId="1273"/>
    <cellStyle name="Heading 3 2 3" xfId="1274"/>
    <cellStyle name="Heading 3 2 4" xfId="1275"/>
    <cellStyle name="Heading 3 2 5" xfId="1276"/>
    <cellStyle name="Heading 3 2 6" xfId="1277"/>
    <cellStyle name="Heading 3 2 7" xfId="1278"/>
    <cellStyle name="Heading 3 2 8" xfId="1279"/>
    <cellStyle name="Heading 3 2 9" xfId="1280"/>
    <cellStyle name="Heading 3 3" xfId="1281"/>
    <cellStyle name="Heading 3 4" xfId="1282"/>
    <cellStyle name="Heading 3 5" xfId="1283"/>
    <cellStyle name="Heading 3 6" xfId="1284"/>
    <cellStyle name="Heading 3 7" xfId="1285"/>
    <cellStyle name="Heading 3 8" xfId="1286"/>
    <cellStyle name="Heading 3 8 2" xfId="56511"/>
    <cellStyle name="Heading 3 9" xfId="1287"/>
    <cellStyle name="Heading 4" xfId="1288" builtinId="19" customBuiltin="1"/>
    <cellStyle name="Heading 4 10" xfId="1289"/>
    <cellStyle name="Heading 4 11" xfId="1290"/>
    <cellStyle name="Heading 4 12" xfId="1291"/>
    <cellStyle name="Heading 4 13" xfId="1292"/>
    <cellStyle name="Heading 4 14" xfId="1293"/>
    <cellStyle name="Heading 4 15" xfId="1294"/>
    <cellStyle name="Heading 4 16" xfId="1295"/>
    <cellStyle name="Heading 4 16 2" xfId="2602"/>
    <cellStyle name="Heading 4 2" xfId="1296"/>
    <cellStyle name="Heading 4 2 2" xfId="1297"/>
    <cellStyle name="Heading 4 2 3" xfId="1298"/>
    <cellStyle name="Heading 4 2 4" xfId="1299"/>
    <cellStyle name="Heading 4 2 5" xfId="1300"/>
    <cellStyle name="Heading 4 2 6" xfId="1301"/>
    <cellStyle name="Heading 4 2 7" xfId="1302"/>
    <cellStyle name="Heading 4 2 8" xfId="1303"/>
    <cellStyle name="Heading 4 3" xfId="1304"/>
    <cellStyle name="Heading 4 4" xfId="1305"/>
    <cellStyle name="Heading 4 5" xfId="1306"/>
    <cellStyle name="Heading 4 6" xfId="1307"/>
    <cellStyle name="Heading 4 7" xfId="1308"/>
    <cellStyle name="Heading 4 8" xfId="1309"/>
    <cellStyle name="Heading 4 8 2" xfId="56512"/>
    <cellStyle name="Heading 4 9" xfId="1310"/>
    <cellStyle name="Headings" xfId="1311"/>
    <cellStyle name="Input" xfId="1312" builtinId="20" customBuiltin="1"/>
    <cellStyle name="Input 10" xfId="1313"/>
    <cellStyle name="Input 11" xfId="1314"/>
    <cellStyle name="Input 12" xfId="1315"/>
    <cellStyle name="Input 13" xfId="1316"/>
    <cellStyle name="Input 14" xfId="1317"/>
    <cellStyle name="Input 15" xfId="1318"/>
    <cellStyle name="Input 16" xfId="1319"/>
    <cellStyle name="Input 2" xfId="1320"/>
    <cellStyle name="Input 2 2" xfId="1321"/>
    <cellStyle name="Input 2 3" xfId="1322"/>
    <cellStyle name="Input 2 4" xfId="1323"/>
    <cellStyle name="Input 2 5" xfId="1324"/>
    <cellStyle name="Input 2 6" xfId="1325"/>
    <cellStyle name="Input 2 7" xfId="1326"/>
    <cellStyle name="Input 2 8" xfId="1327"/>
    <cellStyle name="Input 3" xfId="1328"/>
    <cellStyle name="Input 4" xfId="1329"/>
    <cellStyle name="Input 5" xfId="1330"/>
    <cellStyle name="Input 6" xfId="1331"/>
    <cellStyle name="Input 7" xfId="1332"/>
    <cellStyle name="Input 8" xfId="1333"/>
    <cellStyle name="Input 8 2" xfId="56513"/>
    <cellStyle name="Input 9" xfId="1334"/>
    <cellStyle name="item" xfId="1335"/>
    <cellStyle name="item 10" xfId="1336"/>
    <cellStyle name="item 10 2" xfId="2121"/>
    <cellStyle name="item 11" xfId="1337"/>
    <cellStyle name="item 11 2" xfId="2122"/>
    <cellStyle name="item 12" xfId="1338"/>
    <cellStyle name="item 12 2" xfId="2123"/>
    <cellStyle name="item 13" xfId="1339"/>
    <cellStyle name="item 13 2" xfId="2124"/>
    <cellStyle name="item 14" xfId="1340"/>
    <cellStyle name="item 14 2" xfId="2125"/>
    <cellStyle name="item 15" xfId="1341"/>
    <cellStyle name="item 15 2" xfId="2126"/>
    <cellStyle name="item 16" xfId="1342"/>
    <cellStyle name="item 16 2" xfId="2127"/>
    <cellStyle name="item 17" xfId="1343"/>
    <cellStyle name="item 17 2" xfId="2128"/>
    <cellStyle name="item 18" xfId="1344"/>
    <cellStyle name="item 18 2" xfId="2129"/>
    <cellStyle name="item 19" xfId="1345"/>
    <cellStyle name="item 19 2" xfId="2130"/>
    <cellStyle name="item 2" xfId="1346"/>
    <cellStyle name="item 2 10" xfId="56514"/>
    <cellStyle name="item 2 11" xfId="56515"/>
    <cellStyle name="item 2 12" xfId="56516"/>
    <cellStyle name="item 2 2" xfId="2131"/>
    <cellStyle name="item 2 3" xfId="56517"/>
    <cellStyle name="item 2 4" xfId="56518"/>
    <cellStyle name="item 2 5" xfId="56519"/>
    <cellStyle name="item 2 6" xfId="56520"/>
    <cellStyle name="item 2 7" xfId="56521"/>
    <cellStyle name="item 2 8" xfId="56522"/>
    <cellStyle name="item 2 9" xfId="56523"/>
    <cellStyle name="item 20" xfId="1347"/>
    <cellStyle name="item 20 2" xfId="2132"/>
    <cellStyle name="item 21" xfId="1348"/>
    <cellStyle name="item 21 2" xfId="2133"/>
    <cellStyle name="item 22" xfId="1349"/>
    <cellStyle name="item 22 2" xfId="2134"/>
    <cellStyle name="item 23" xfId="1350"/>
    <cellStyle name="item 23 2" xfId="2135"/>
    <cellStyle name="item 24" xfId="1351"/>
    <cellStyle name="item 24 2" xfId="2136"/>
    <cellStyle name="item 25" xfId="1352"/>
    <cellStyle name="item 25 2" xfId="2137"/>
    <cellStyle name="item 26" xfId="1353"/>
    <cellStyle name="item 26 2" xfId="2138"/>
    <cellStyle name="item 27" xfId="1354"/>
    <cellStyle name="item 27 2" xfId="2139"/>
    <cellStyle name="item 28" xfId="1355"/>
    <cellStyle name="item 28 2" xfId="2140"/>
    <cellStyle name="item 29" xfId="1356"/>
    <cellStyle name="item 29 2" xfId="2141"/>
    <cellStyle name="item 3" xfId="1357"/>
    <cellStyle name="item 3 2" xfId="2142"/>
    <cellStyle name="item 3 3" xfId="56524"/>
    <cellStyle name="item 30" xfId="1358"/>
    <cellStyle name="item 30 2" xfId="2143"/>
    <cellStyle name="item 31" xfId="1359"/>
    <cellStyle name="item 31 2" xfId="2144"/>
    <cellStyle name="item 32" xfId="1360"/>
    <cellStyle name="item 32 2" xfId="2145"/>
    <cellStyle name="item 33" xfId="1361"/>
    <cellStyle name="item 33 2" xfId="2146"/>
    <cellStyle name="item 34" xfId="1362"/>
    <cellStyle name="item 34 2" xfId="2147"/>
    <cellStyle name="item 35" xfId="1363"/>
    <cellStyle name="item 35 2" xfId="2148"/>
    <cellStyle name="item 36" xfId="1364"/>
    <cellStyle name="item 36 2" xfId="1365"/>
    <cellStyle name="item 36 2 2" xfId="2238"/>
    <cellStyle name="item 36 3" xfId="1366"/>
    <cellStyle name="item 36 3 2" xfId="3792"/>
    <cellStyle name="item 36 4" xfId="1367"/>
    <cellStyle name="item 36 4 2" xfId="3793"/>
    <cellStyle name="item 36 5" xfId="1368"/>
    <cellStyle name="item 36 5 2" xfId="3794"/>
    <cellStyle name="item 36 6" xfId="1369"/>
    <cellStyle name="item 36 6 2" xfId="3795"/>
    <cellStyle name="item 36 7" xfId="1370"/>
    <cellStyle name="item 36 7 2" xfId="3796"/>
    <cellStyle name="item 36 8" xfId="1371"/>
    <cellStyle name="item 36 8 2" xfId="3797"/>
    <cellStyle name="item 36 9" xfId="2233"/>
    <cellStyle name="item 37" xfId="2246"/>
    <cellStyle name="item 37 2" xfId="3982"/>
    <cellStyle name="item 4" xfId="1372"/>
    <cellStyle name="item 4 2" xfId="2149"/>
    <cellStyle name="item 4 3" xfId="56525"/>
    <cellStyle name="item 5" xfId="1373"/>
    <cellStyle name="item 5 2" xfId="2150"/>
    <cellStyle name="item 5 3" xfId="56526"/>
    <cellStyle name="item 6" xfId="1374"/>
    <cellStyle name="item 6 2" xfId="2151"/>
    <cellStyle name="item 6 3" xfId="56527"/>
    <cellStyle name="item 7" xfId="1375"/>
    <cellStyle name="item 7 2" xfId="2152"/>
    <cellStyle name="item 7 3" xfId="56528"/>
    <cellStyle name="item 8" xfId="1376"/>
    <cellStyle name="item 8 2" xfId="2153"/>
    <cellStyle name="item 9" xfId="1377"/>
    <cellStyle name="item 9 2" xfId="2154"/>
    <cellStyle name="Link Currency (0)" xfId="1378"/>
    <cellStyle name="Link Currency (0) 2" xfId="2155"/>
    <cellStyle name="Link Currency (0) 3" xfId="56529"/>
    <cellStyle name="Link Currency (2)" xfId="1379"/>
    <cellStyle name="Link Currency (2) 2" xfId="2156"/>
    <cellStyle name="Link Currency (2) 3" xfId="56530"/>
    <cellStyle name="Link Units (0)" xfId="1380"/>
    <cellStyle name="Link Units (0) 2" xfId="2157"/>
    <cellStyle name="Link Units (0) 3" xfId="56531"/>
    <cellStyle name="Link Units (1)" xfId="1381"/>
    <cellStyle name="Link Units (1) 2" xfId="2158"/>
    <cellStyle name="Link Units (1) 3" xfId="56532"/>
    <cellStyle name="Link Units (2)" xfId="1382"/>
    <cellStyle name="Link Units (2) 2" xfId="2159"/>
    <cellStyle name="Link Units (2) 3" xfId="56533"/>
    <cellStyle name="Linked Cell" xfId="1383" builtinId="24" customBuiltin="1"/>
    <cellStyle name="Linked Cell 10" xfId="1384"/>
    <cellStyle name="Linked Cell 11" xfId="1385"/>
    <cellStyle name="Linked Cell 12" xfId="1386"/>
    <cellStyle name="Linked Cell 13" xfId="1387"/>
    <cellStyle name="Linked Cell 14" xfId="1388"/>
    <cellStyle name="Linked Cell 15" xfId="1389"/>
    <cellStyle name="Linked Cell 16" xfId="1390"/>
    <cellStyle name="Linked Cell 2" xfId="1391"/>
    <cellStyle name="Linked Cell 2 2" xfId="1392"/>
    <cellStyle name="Linked Cell 2 3" xfId="1393"/>
    <cellStyle name="Linked Cell 2 4" xfId="1394"/>
    <cellStyle name="Linked Cell 2 5" xfId="1395"/>
    <cellStyle name="Linked Cell 2 6" xfId="1396"/>
    <cellStyle name="Linked Cell 2 7" xfId="1397"/>
    <cellStyle name="Linked Cell 2 8" xfId="1398"/>
    <cellStyle name="Linked Cell 3" xfId="1399"/>
    <cellStyle name="Linked Cell 4" xfId="1400"/>
    <cellStyle name="Linked Cell 5" xfId="1401"/>
    <cellStyle name="Linked Cell 6" xfId="1402"/>
    <cellStyle name="Linked Cell 7" xfId="1403"/>
    <cellStyle name="Linked Cell 8" xfId="1404"/>
    <cellStyle name="Linked Cell 8 2" xfId="56534"/>
    <cellStyle name="Linked Cell 9" xfId="1405"/>
    <cellStyle name="Lookup" xfId="1406"/>
    <cellStyle name="Lookup 10" xfId="1407"/>
    <cellStyle name="Lookup 11" xfId="1408"/>
    <cellStyle name="Lookup 12" xfId="1409"/>
    <cellStyle name="Lookup 13" xfId="1410"/>
    <cellStyle name="Lookup 14" xfId="1411"/>
    <cellStyle name="Lookup 15" xfId="1412"/>
    <cellStyle name="Lookup 16" xfId="1413"/>
    <cellStyle name="Lookup 17" xfId="1414"/>
    <cellStyle name="Lookup 18" xfId="1415"/>
    <cellStyle name="Lookup 19" xfId="1416"/>
    <cellStyle name="Lookup 2" xfId="1417"/>
    <cellStyle name="Lookup 20" xfId="1418"/>
    <cellStyle name="Lookup 21" xfId="1419"/>
    <cellStyle name="Lookup 22" xfId="1420"/>
    <cellStyle name="Lookup 23" xfId="1421"/>
    <cellStyle name="Lookup 24" xfId="1422"/>
    <cellStyle name="Lookup 25" xfId="1423"/>
    <cellStyle name="Lookup 3" xfId="1424"/>
    <cellStyle name="Lookup 4" xfId="1425"/>
    <cellStyle name="Lookup 5" xfId="1426"/>
    <cellStyle name="Lookup 6" xfId="1427"/>
    <cellStyle name="Lookup 7" xfId="1428"/>
    <cellStyle name="Lookup 8" xfId="1429"/>
    <cellStyle name="Lookup 9" xfId="1430"/>
    <cellStyle name="MAIN HEADING" xfId="1431"/>
    <cellStyle name="Microsoft Excel found an error in the formula you entered. Do you want to accept the correction proposed below?_x000a__x000a_|_x000a__x000a_• To accept the correction, click Yes._x000a_• To close this message and correct the formula yourself, click No." xfId="1432"/>
    <cellStyle name="Microsoft Excel found an error in the formula you entered. Do you want to accept the correction proposed below?_x000a__x000a_|_x000a__x000a_• To accept the correction, click Yes._x000a_• To close this message and correct the formula yourself, click No. 10" xfId="1433"/>
    <cellStyle name="Microsoft Excel found an error in the formula you entered. Do you want to accept the correction proposed below?_x000a__x000a_|_x000a__x000a_• To accept the correction, click Yes._x000a_• To close this message and correct the formula yourself, click No. 10 2" xfId="2208"/>
    <cellStyle name="Microsoft Excel found an error in the formula you entered. Do you want to accept the correction proposed below?_x000a__x000a_|_x000a__x000a_• To accept the correction, click Yes._x000a_• To close this message and correct the formula yourself, click No. 11" xfId="1434"/>
    <cellStyle name="Microsoft Excel found an error in the formula you entered. Do you want to accept the correction proposed below?_x000a__x000a_|_x000a__x000a_• To accept the correction, click Yes._x000a_• To close this message and correct the formula yourself, click No. 11 2" xfId="2207"/>
    <cellStyle name="Microsoft Excel found an error in the formula you entered. Do you want to accept the correction proposed below?_x000a__x000a_|_x000a__x000a_• To accept the correction, click Yes._x000a_• To close this message and correct the formula yourself, click No. 12" xfId="1435"/>
    <cellStyle name="Microsoft Excel found an error in the formula you entered. Do you want to accept the correction proposed below?_x000a__x000a_|_x000a__x000a_• To accept the correction, click Yes._x000a_• To close this message and correct the formula yourself, click No. 12 2" xfId="2213"/>
    <cellStyle name="Microsoft Excel found an error in the formula you entered. Do you want to accept the correction proposed below?_x000a__x000a_|_x000a__x000a_• To accept the correction, click Yes._x000a_• To close this message and correct the formula yourself, click No. 13" xfId="1436"/>
    <cellStyle name="Microsoft Excel found an error in the formula you entered. Do you want to accept the correction proposed below?_x000a__x000a_|_x000a__x000a_• To accept the correction, click Yes._x000a_• To close this message and correct the formula yourself, click No. 13 2" xfId="2211"/>
    <cellStyle name="Microsoft Excel found an error in the formula you entered. Do you want to accept the correction proposed below?_x000a__x000a_|_x000a__x000a_• To accept the correction, click Yes._x000a_• To close this message and correct the formula yourself, click No. 14" xfId="1437"/>
    <cellStyle name="Microsoft Excel found an error in the formula you entered. Do you want to accept the correction proposed below?_x000a__x000a_|_x000a__x000a_• To accept the correction, click Yes._x000a_• To close this message and correct the formula yourself, click No. 14 2" xfId="2212"/>
    <cellStyle name="Microsoft Excel found an error in the formula you entered. Do you want to accept the correction proposed below?_x000a__x000a_|_x000a__x000a_• To accept the correction, click Yes._x000a_• To close this message and correct the formula yourself, click No. 15" xfId="1438"/>
    <cellStyle name="Microsoft Excel found an error in the formula you entered. Do you want to accept the correction proposed below?_x000a__x000a_|_x000a__x000a_• To accept the correction, click Yes._x000a_• To close this message and correct the formula yourself, click No. 15 2" xfId="2210"/>
    <cellStyle name="Microsoft Excel found an error in the formula you entered. Do you want to accept the correction proposed below?_x000a__x000a_|_x000a__x000a_• To accept the correction, click Yes._x000a_• To close this message and correct the formula yourself, click No. 16" xfId="1439"/>
    <cellStyle name="Microsoft Excel found an error in the formula you entered. Do you want to accept the correction proposed below?_x000a__x000a_|_x000a__x000a_• To accept the correction, click Yes._x000a_• To close this message and correct the formula yourself, click No. 16 2" xfId="2214"/>
    <cellStyle name="Microsoft Excel found an error in the formula you entered. Do you want to accept the correction proposed below?_x000a__x000a_|_x000a__x000a_• To accept the correction, click Yes._x000a_• To close this message and correct the formula yourself, click No. 17" xfId="1440"/>
    <cellStyle name="Microsoft Excel found an error in the formula you entered. Do you want to accept the correction proposed below?_x000a__x000a_|_x000a__x000a_• To accept the correction, click Yes._x000a_• To close this message and correct the formula yourself, click No. 17 2" xfId="2209"/>
    <cellStyle name="Microsoft Excel found an error in the formula you entered. Do you want to accept the correction proposed below?_x000a__x000a_|_x000a__x000a_• To accept the correction, click Yes._x000a_• To close this message and correct the formula yourself, click No. 18" xfId="1441"/>
    <cellStyle name="Microsoft Excel found an error in the formula you entered. Do you want to accept the correction proposed below?_x000a__x000a_|_x000a__x000a_• To accept the correction, click Yes._x000a_• To close this message and correct the formula yourself, click No. 18 2" xfId="2215"/>
    <cellStyle name="Microsoft Excel found an error in the formula you entered. Do you want to accept the correction proposed below?_x000a__x000a_|_x000a__x000a_• To accept the correction, click Yes._x000a_• To close this message and correct the formula yourself, click No. 19" xfId="1442"/>
    <cellStyle name="Microsoft Excel found an error in the formula you entered. Do you want to accept the correction proposed below?_x000a__x000a_|_x000a__x000a_• To accept the correction, click Yes._x000a_• To close this message and correct the formula yourself, click No. 19 2" xfId="2216"/>
    <cellStyle name="Microsoft Excel found an error in the formula you entered. Do you want to accept the correction proposed below?_x000a__x000a_|_x000a__x000a_• To accept the correction, click Yes._x000a_• To close this message and correct the formula yourself, click No. 2" xfId="1443"/>
    <cellStyle name="Microsoft Excel found an error in the formula you entered. Do you want to accept the correction proposed below?_x000a__x000a_|_x000a__x000a_• To accept the correction, click Yes._x000a_• To close this message and correct the formula yourself, click No. 2 10" xfId="1444"/>
    <cellStyle name="Microsoft Excel found an error in the formula you entered. Do you want to accept the correction proposed below?_x000a__x000a_|_x000a__x000a_• To accept the correction, click Yes._x000a_• To close this message and correct the formula yourself, click No. 2 11" xfId="1445"/>
    <cellStyle name="Microsoft Excel found an error in the formula you entered. Do you want to accept the correction proposed below?_x000a__x000a_|_x000a__x000a_• To accept the correction, click Yes._x000a_• To close this message and correct the formula yourself, click No. 2 12" xfId="1446"/>
    <cellStyle name="Microsoft Excel found an error in the formula you entered. Do you want to accept the correction proposed below?_x000a__x000a_|_x000a__x000a_• To accept the correction, click Yes._x000a_• To close this message and correct the formula yourself, click No. 2 13" xfId="2161"/>
    <cellStyle name="Microsoft Excel found an error in the formula you entered. Do you want to accept the correction proposed below?_x000a__x000a_|_x000a__x000a_• To accept the correction, click Yes._x000a_• To close this message and correct the formula yourself, click No. 2 2" xfId="1447"/>
    <cellStyle name="Microsoft Excel found an error in the formula you entered. Do you want to accept the correction proposed below?_x000a__x000a_|_x000a__x000a_• To accept the correction, click Yes._x000a_• To close this message and correct the formula yourself, click No. 2 3" xfId="1448"/>
    <cellStyle name="Microsoft Excel found an error in the formula you entered. Do you want to accept the correction proposed below?_x000a__x000a_|_x000a__x000a_• To accept the correction, click Yes._x000a_• To close this message and correct the formula yourself, click No. 2 4" xfId="1449"/>
    <cellStyle name="Microsoft Excel found an error in the formula you entered. Do you want to accept the correction proposed below?_x000a__x000a_|_x000a__x000a_• To accept the correction, click Yes._x000a_• To close this message and correct the formula yourself, click No. 2 5" xfId="1450"/>
    <cellStyle name="Microsoft Excel found an error in the formula you entered. Do you want to accept the correction proposed below?_x000a__x000a_|_x000a__x000a_• To accept the correction, click Yes._x000a_• To close this message and correct the formula yourself, click No. 2 6" xfId="1451"/>
    <cellStyle name="Microsoft Excel found an error in the formula you entered. Do you want to accept the correction proposed below?_x000a__x000a_|_x000a__x000a_• To accept the correction, click Yes._x000a_• To close this message and correct the formula yourself, click No. 2 7" xfId="1452"/>
    <cellStyle name="Microsoft Excel found an error in the formula you entered. Do you want to accept the correction proposed below?_x000a__x000a_|_x000a__x000a_• To accept the correction, click Yes._x000a_• To close this message and correct the formula yourself, click No. 2 8" xfId="1453"/>
    <cellStyle name="Microsoft Excel found an error in the formula you entered. Do you want to accept the correction proposed below?_x000a__x000a_|_x000a__x000a_• To accept the correction, click Yes._x000a_• To close this message and correct the formula yourself, click No. 2 9" xfId="1454"/>
    <cellStyle name="Microsoft Excel found an error in the formula you entered. Do you want to accept the correction proposed below?_x000a__x000a_|_x000a__x000a_• To accept the correction, click Yes._x000a_• To close this message and correct the formula yourself, click No. 20" xfId="1455"/>
    <cellStyle name="Microsoft Excel found an error in the formula you entered. Do you want to accept the correction proposed below?_x000a__x000a_|_x000a__x000a_• To accept the correction, click Yes._x000a_• To close this message and correct the formula yourself, click No. 20 2" xfId="2219"/>
    <cellStyle name="Microsoft Excel found an error in the formula you entered. Do you want to accept the correction proposed below?_x000a__x000a_|_x000a__x000a_• To accept the correction, click Yes._x000a_• To close this message and correct the formula yourself, click No. 21" xfId="1456"/>
    <cellStyle name="Microsoft Excel found an error in the formula you entered. Do you want to accept the correction proposed below?_x000a__x000a_|_x000a__x000a_• To accept the correction, click Yes._x000a_• To close this message and correct the formula yourself, click No. 21 2" xfId="2217"/>
    <cellStyle name="Microsoft Excel found an error in the formula you entered. Do you want to accept the correction proposed below?_x000a__x000a_|_x000a__x000a_• To accept the correction, click Yes._x000a_• To close this message and correct the formula yourself, click No. 22" xfId="1457"/>
    <cellStyle name="Microsoft Excel found an error in the formula you entered. Do you want to accept the correction proposed below?_x000a__x000a_|_x000a__x000a_• To accept the correction, click Yes._x000a_• To close this message and correct the formula yourself, click No. 22 2" xfId="2218"/>
    <cellStyle name="Microsoft Excel found an error in the formula you entered. Do you want to accept the correction proposed below?_x000a__x000a_|_x000a__x000a_• To accept the correction, click Yes._x000a_• To close this message and correct the formula yourself, click No. 23" xfId="1458"/>
    <cellStyle name="Microsoft Excel found an error in the formula you entered. Do you want to accept the correction proposed below?_x000a__x000a_|_x000a__x000a_• To accept the correction, click Yes._x000a_• To close this message and correct the formula yourself, click No. 23 2" xfId="2221"/>
    <cellStyle name="Microsoft Excel found an error in the formula you entered. Do you want to accept the correction proposed below?_x000a__x000a_|_x000a__x000a_• To accept the correction, click Yes._x000a_• To close this message and correct the formula yourself, click No. 24" xfId="1459"/>
    <cellStyle name="Microsoft Excel found an error in the formula you entered. Do you want to accept the correction proposed below?_x000a__x000a_|_x000a__x000a_• To accept the correction, click Yes._x000a_• To close this message and correct the formula yourself, click No. 24 2" xfId="2220"/>
    <cellStyle name="Microsoft Excel found an error in the formula you entered. Do you want to accept the correction proposed below?_x000a__x000a_|_x000a__x000a_• To accept the correction, click Yes._x000a_• To close this message and correct the formula yourself, click No. 25" xfId="1460"/>
    <cellStyle name="Microsoft Excel found an error in the formula you entered. Do you want to accept the correction proposed below?_x000a__x000a_|_x000a__x000a_• To accept the correction, click Yes._x000a_• To close this message and correct the formula yourself, click No. 25 2" xfId="2222"/>
    <cellStyle name="Microsoft Excel found an error in the formula you entered. Do you want to accept the correction proposed below?_x000a__x000a_|_x000a__x000a_• To accept the correction, click Yes._x000a_• To close this message and correct the formula yourself, click No. 26" xfId="1461"/>
    <cellStyle name="Microsoft Excel found an error in the formula you entered. Do you want to accept the correction proposed below?_x000a__x000a_|_x000a__x000a_• To accept the correction, click Yes._x000a_• To close this message and correct the formula yourself, click No. 26 2" xfId="2224"/>
    <cellStyle name="Microsoft Excel found an error in the formula you entered. Do you want to accept the correction proposed below?_x000a__x000a_|_x000a__x000a_• To accept the correction, click Yes._x000a_• To close this message and correct the formula yourself, click No. 27" xfId="1462"/>
    <cellStyle name="Microsoft Excel found an error in the formula you entered. Do you want to accept the correction proposed below?_x000a__x000a_|_x000a__x000a_• To accept the correction, click Yes._x000a_• To close this message and correct the formula yourself, click No. 27 2" xfId="2225"/>
    <cellStyle name="Microsoft Excel found an error in the formula you entered. Do you want to accept the correction proposed below?_x000a__x000a_|_x000a__x000a_• To accept the correction, click Yes._x000a_• To close this message and correct the formula yourself, click No. 28" xfId="1463"/>
    <cellStyle name="Microsoft Excel found an error in the formula you entered. Do you want to accept the correction proposed below?_x000a__x000a_|_x000a__x000a_• To accept the correction, click Yes._x000a_• To close this message and correct the formula yourself, click No. 28 2" xfId="2227"/>
    <cellStyle name="Microsoft Excel found an error in the formula you entered. Do you want to accept the correction proposed below?_x000a__x000a_|_x000a__x000a_• To accept the correction, click Yes._x000a_• To close this message and correct the formula yourself, click No. 29" xfId="1464"/>
    <cellStyle name="Microsoft Excel found an error in the formula you entered. Do you want to accept the correction proposed below?_x000a__x000a_|_x000a__x000a_• To accept the correction, click Yes._x000a_• To close this message and correct the formula yourself, click No. 29 2" xfId="2226"/>
    <cellStyle name="Microsoft Excel found an error in the formula you entered. Do you want to accept the correction proposed below?_x000a__x000a_|_x000a__x000a_• To accept the correction, click Yes._x000a_• To close this message and correct the formula yourself, click No. 3" xfId="1465"/>
    <cellStyle name="Microsoft Excel found an error in the formula you entered. Do you want to accept the correction proposed below?_x000a__x000a_|_x000a__x000a_• To accept the correction, click Yes._x000a_• To close this message and correct the formula yourself, click No. 3 2" xfId="2162"/>
    <cellStyle name="Microsoft Excel found an error in the formula you entered. Do you want to accept the correction proposed below?_x000a__x000a_|_x000a__x000a_• To accept the correction, click Yes._x000a_• To close this message and correct the formula yourself, click No. 30" xfId="1466"/>
    <cellStyle name="Microsoft Excel found an error in the formula you entered. Do you want to accept the correction proposed below?_x000a__x000a_|_x000a__x000a_• To accept the correction, click Yes._x000a_• To close this message and correct the formula yourself, click No. 30 2" xfId="2230"/>
    <cellStyle name="Microsoft Excel found an error in the formula you entered. Do you want to accept the correction proposed below?_x000a__x000a_|_x000a__x000a_• To accept the correction, click Yes._x000a_• To close this message and correct the formula yourself, click No. 31" xfId="1467"/>
    <cellStyle name="Microsoft Excel found an error in the formula you entered. Do you want to accept the correction proposed below?_x000a__x000a_|_x000a__x000a_• To accept the correction, click Yes._x000a_• To close this message and correct the formula yourself, click No. 32" xfId="1468"/>
    <cellStyle name="Microsoft Excel found an error in the formula you entered. Do you want to accept the correction proposed below?_x000a__x000a_|_x000a__x000a_• To accept the correction, click Yes._x000a_• To close this message and correct the formula yourself, click No. 32 2" xfId="2234"/>
    <cellStyle name="Microsoft Excel found an error in the formula you entered. Do you want to accept the correction proposed below?_x000a__x000a_|_x000a__x000a_• To accept the correction, click Yes._x000a_• To close this message and correct the formula yourself, click No. 33" xfId="1469"/>
    <cellStyle name="Microsoft Excel found an error in the formula you entered. Do you want to accept the correction proposed below?_x000a__x000a_|_x000a__x000a_• To accept the correction, click Yes._x000a_• To close this message and correct the formula yourself, click No. 33 2" xfId="3799"/>
    <cellStyle name="Microsoft Excel found an error in the formula you entered. Do you want to accept the correction proposed below?_x000a__x000a_|_x000a__x000a_• To accept the correction, click Yes._x000a_• To close this message and correct the formula yourself, click No. 34" xfId="1470"/>
    <cellStyle name="Microsoft Excel found an error in the formula you entered. Do you want to accept the correction proposed below?_x000a__x000a_|_x000a__x000a_• To accept the correction, click Yes._x000a_• To close this message and correct the formula yourself, click No. 34 2" xfId="3800"/>
    <cellStyle name="Microsoft Excel found an error in the formula you entered. Do you want to accept the correction proposed below?_x000a__x000a_|_x000a__x000a_• To accept the correction, click Yes._x000a_• To close this message and correct the formula yourself, click No. 35" xfId="1471"/>
    <cellStyle name="Microsoft Excel found an error in the formula you entered. Do you want to accept the correction proposed below?_x000a__x000a_|_x000a__x000a_• To accept the correction, click Yes._x000a_• To close this message and correct the formula yourself, click No. 35 2" xfId="3801"/>
    <cellStyle name="Microsoft Excel found an error in the formula you entered. Do you want to accept the correction proposed below?_x000a__x000a_|_x000a__x000a_• To accept the correction, click Yes._x000a_• To close this message and correct the formula yourself, click No. 36" xfId="1472"/>
    <cellStyle name="Microsoft Excel found an error in the formula you entered. Do you want to accept the correction proposed below?_x000a__x000a_|_x000a__x000a_• To accept the correction, click Yes._x000a_• To close this message and correct the formula yourself, click No. 36 2" xfId="3802"/>
    <cellStyle name="Microsoft Excel found an error in the formula you entered. Do you want to accept the correction proposed below?_x000a__x000a_|_x000a__x000a_• To accept the correction, click Yes._x000a_• To close this message and correct the formula yourself, click No. 37" xfId="1473"/>
    <cellStyle name="Microsoft Excel found an error in the formula you entered. Do you want to accept the correction proposed below?_x000a__x000a_|_x000a__x000a_• To accept the correction, click Yes._x000a_• To close this message and correct the formula yourself, click No. 37 2" xfId="3803"/>
    <cellStyle name="Microsoft Excel found an error in the formula you entered. Do you want to accept the correction proposed below?_x000a__x000a_|_x000a__x000a_• To accept the correction, click Yes._x000a_• To close this message and correct the formula yourself, click No. 38" xfId="1474"/>
    <cellStyle name="Microsoft Excel found an error in the formula you entered. Do you want to accept the correction proposed below?_x000a__x000a_|_x000a__x000a_• To accept the correction, click Yes._x000a_• To close this message and correct the formula yourself, click No. 38 2" xfId="3804"/>
    <cellStyle name="Microsoft Excel found an error in the formula you entered. Do you want to accept the correction proposed below?_x000a__x000a_|_x000a__x000a_• To accept the correction, click Yes._x000a_• To close this message and correct the formula yourself, click No. 39" xfId="1475"/>
    <cellStyle name="Microsoft Excel found an error in the formula you entered. Do you want to accept the correction proposed below?_x000a__x000a_|_x000a__x000a_• To accept the correction, click Yes._x000a_• To close this message and correct the formula yourself, click No. 39 2" xfId="3805"/>
    <cellStyle name="Microsoft Excel found an error in the formula you entered. Do you want to accept the correction proposed below?_x000a__x000a_|_x000a__x000a_• To accept the correction, click Yes._x000a_• To close this message and correct the formula yourself, click No. 4" xfId="1476"/>
    <cellStyle name="Microsoft Excel found an error in the formula you entered. Do you want to accept the correction proposed below?_x000a__x000a_|_x000a__x000a_• To accept the correction, click Yes._x000a_• To close this message and correct the formula yourself, click No. 4 2" xfId="2163"/>
    <cellStyle name="Microsoft Excel found an error in the formula you entered. Do you want to accept the correction proposed below?_x000a__x000a_|_x000a__x000a_• To accept the correction, click Yes._x000a_• To close this message and correct the formula yourself, click No. 40" xfId="2160"/>
    <cellStyle name="Microsoft Excel found an error in the formula you entered. Do you want to accept the correction proposed below?_x000a__x000a_|_x000a__x000a_• To accept the correction, click Yes._x000a_• To close this message and correct the formula yourself, click No. 5" xfId="1477"/>
    <cellStyle name="Microsoft Excel found an error in the formula you entered. Do you want to accept the correction proposed below?_x000a__x000a_|_x000a__x000a_• To accept the correction, click Yes._x000a_• To close this message and correct the formula yourself, click No. 5 2" xfId="2164"/>
    <cellStyle name="Microsoft Excel found an error in the formula you entered. Do you want to accept the correction proposed below?_x000a__x000a_|_x000a__x000a_• To accept the correction, click Yes._x000a_• To close this message and correct the formula yourself, click No. 6" xfId="1478"/>
    <cellStyle name="Microsoft Excel found an error in the formula you entered. Do you want to accept the correction proposed below?_x000a__x000a_|_x000a__x000a_• To accept the correction, click Yes._x000a_• To close this message and correct the formula yourself, click No. 6 2" xfId="2165"/>
    <cellStyle name="Microsoft Excel found an error in the formula you entered. Do you want to accept the correction proposed below?_x000a__x000a_|_x000a__x000a_• To accept the correction, click Yes._x000a_• To close this message and correct the formula yourself, click No. 7" xfId="1479"/>
    <cellStyle name="Microsoft Excel found an error in the formula you entered. Do you want to accept the correction proposed below?_x000a__x000a_|_x000a__x000a_• To accept the correction, click Yes._x000a_• To close this message and correct the formula yourself, click No. 7 2" xfId="2166"/>
    <cellStyle name="Microsoft Excel found an error in the formula you entered. Do you want to accept the correction proposed below?_x000a__x000a_|_x000a__x000a_• To accept the correction, click Yes._x000a_• To close this message and correct the formula yourself, click No. 8" xfId="1480"/>
    <cellStyle name="Microsoft Excel found an error in the formula you entered. Do you want to accept the correction proposed below?_x000a__x000a_|_x000a__x000a_• To accept the correction, click Yes._x000a_• To close this message and correct the formula yourself, click No. 8 2" xfId="2167"/>
    <cellStyle name="Microsoft Excel found an error in the formula you entered. Do you want to accept the correction proposed below?_x000a__x000a_|_x000a__x000a_• To accept the correction, click Yes._x000a_• To close this message and correct the formula yourself, click No. 9" xfId="1481"/>
    <cellStyle name="Microsoft Excel found an error in the formula you entered. Do you want to accept the correction proposed below?_x000a__x000a_|_x000a__x000a_• To accept the correction, click Yes._x000a_• To close this message and correct the formula yourself, click No. 9 2" xfId="2168"/>
    <cellStyle name="Neutral" xfId="1482" builtinId="28" customBuiltin="1"/>
    <cellStyle name="Neutral 10" xfId="1483"/>
    <cellStyle name="Neutral 11" xfId="1484"/>
    <cellStyle name="Neutral 12" xfId="1485"/>
    <cellStyle name="Neutral 13" xfId="1486"/>
    <cellStyle name="Neutral 14" xfId="1487"/>
    <cellStyle name="Neutral 15" xfId="1488"/>
    <cellStyle name="Neutral 16" xfId="1489"/>
    <cellStyle name="Neutral 2" xfId="1490"/>
    <cellStyle name="Neutral 2 2" xfId="1491"/>
    <cellStyle name="Neutral 2 3" xfId="1492"/>
    <cellStyle name="Neutral 2 4" xfId="1493"/>
    <cellStyle name="Neutral 2 5" xfId="1494"/>
    <cellStyle name="Neutral 2 6" xfId="1495"/>
    <cellStyle name="Neutral 2 7" xfId="1496"/>
    <cellStyle name="Neutral 2 8" xfId="1497"/>
    <cellStyle name="Neutral 3" xfId="1498"/>
    <cellStyle name="Neutral 4" xfId="1499"/>
    <cellStyle name="Neutral 5" xfId="1500"/>
    <cellStyle name="Neutral 6" xfId="1501"/>
    <cellStyle name="Neutral 7" xfId="1502"/>
    <cellStyle name="Neutral 8" xfId="1503"/>
    <cellStyle name="Neutral 8 2" xfId="56535"/>
    <cellStyle name="Neutral 9" xfId="1504"/>
    <cellStyle name="Normal" xfId="0" builtinId="0"/>
    <cellStyle name="Normal - Style1" xfId="1505"/>
    <cellStyle name="Normal 10" xfId="1506"/>
    <cellStyle name="Normal 10 10" xfId="2681"/>
    <cellStyle name="Normal 10 10 2" xfId="6446"/>
    <cellStyle name="Normal 10 11" xfId="56536"/>
    <cellStyle name="Normal 10 2" xfId="3176"/>
    <cellStyle name="Normal 10 2 2" xfId="56538"/>
    <cellStyle name="Normal 10 2 2 2" xfId="56539"/>
    <cellStyle name="Normal 10 2 2 2 2" xfId="56540"/>
    <cellStyle name="Normal 10 2 2 2 2 2" xfId="56541"/>
    <cellStyle name="Normal 10 2 2 2 2 2 2" xfId="56542"/>
    <cellStyle name="Normal 10 2 2 2 2 3" xfId="56543"/>
    <cellStyle name="Normal 10 2 2 2 2 3 2" xfId="56544"/>
    <cellStyle name="Normal 10 2 2 2 2 4" xfId="56545"/>
    <cellStyle name="Normal 10 2 2 2 3" xfId="56546"/>
    <cellStyle name="Normal 10 2 2 2 3 2" xfId="56547"/>
    <cellStyle name="Normal 10 2 2 2 4" xfId="56548"/>
    <cellStyle name="Normal 10 2 2 2 4 2" xfId="56549"/>
    <cellStyle name="Normal 10 2 2 2 5" xfId="56550"/>
    <cellStyle name="Normal 10 2 2 3" xfId="56551"/>
    <cellStyle name="Normal 10 2 2 3 2" xfId="56552"/>
    <cellStyle name="Normal 10 2 2 3 2 2" xfId="56553"/>
    <cellStyle name="Normal 10 2 2 3 3" xfId="56554"/>
    <cellStyle name="Normal 10 2 2 3 3 2" xfId="56555"/>
    <cellStyle name="Normal 10 2 2 3 4" xfId="56556"/>
    <cellStyle name="Normal 10 2 2 4" xfId="56557"/>
    <cellStyle name="Normal 10 2 2 4 2" xfId="56558"/>
    <cellStyle name="Normal 10 2 2 5" xfId="56559"/>
    <cellStyle name="Normal 10 2 2 5 2" xfId="56560"/>
    <cellStyle name="Normal 10 2 2 6" xfId="56561"/>
    <cellStyle name="Normal 10 2 3" xfId="56562"/>
    <cellStyle name="Normal 10 2 3 2" xfId="56563"/>
    <cellStyle name="Normal 10 2 3 2 2" xfId="56564"/>
    <cellStyle name="Normal 10 2 3 2 2 2" xfId="56565"/>
    <cellStyle name="Normal 10 2 3 2 3" xfId="56566"/>
    <cellStyle name="Normal 10 2 3 2 3 2" xfId="56567"/>
    <cellStyle name="Normal 10 2 3 2 4" xfId="56568"/>
    <cellStyle name="Normal 10 2 3 3" xfId="56569"/>
    <cellStyle name="Normal 10 2 3 3 2" xfId="56570"/>
    <cellStyle name="Normal 10 2 3 4" xfId="56571"/>
    <cellStyle name="Normal 10 2 3 4 2" xfId="56572"/>
    <cellStyle name="Normal 10 2 3 5" xfId="56573"/>
    <cellStyle name="Normal 10 2 4" xfId="56574"/>
    <cellStyle name="Normal 10 2 4 2" xfId="56575"/>
    <cellStyle name="Normal 10 2 4 2 2" xfId="56576"/>
    <cellStyle name="Normal 10 2 4 3" xfId="56577"/>
    <cellStyle name="Normal 10 2 4 3 2" xfId="56578"/>
    <cellStyle name="Normal 10 2 4 4" xfId="56579"/>
    <cellStyle name="Normal 10 2 5" xfId="56580"/>
    <cellStyle name="Normal 10 2 5 2" xfId="56581"/>
    <cellStyle name="Normal 10 2 6" xfId="56582"/>
    <cellStyle name="Normal 10 2 6 2" xfId="56583"/>
    <cellStyle name="Normal 10 2 7" xfId="56584"/>
    <cellStyle name="Normal 10 2 8" xfId="56537"/>
    <cellStyle name="Normal 10 3" xfId="2603"/>
    <cellStyle name="Normal 10 3 2" xfId="56586"/>
    <cellStyle name="Normal 10 3 2 2" xfId="56587"/>
    <cellStyle name="Normal 10 3 2 2 2" xfId="56588"/>
    <cellStyle name="Normal 10 3 2 2 2 2" xfId="56589"/>
    <cellStyle name="Normal 10 3 2 2 3" xfId="56590"/>
    <cellStyle name="Normal 10 3 2 2 3 2" xfId="56591"/>
    <cellStyle name="Normal 10 3 2 2 4" xfId="56592"/>
    <cellStyle name="Normal 10 3 2 3" xfId="56593"/>
    <cellStyle name="Normal 10 3 2 3 2" xfId="56594"/>
    <cellStyle name="Normal 10 3 2 4" xfId="56595"/>
    <cellStyle name="Normal 10 3 2 4 2" xfId="56596"/>
    <cellStyle name="Normal 10 3 2 5" xfId="56597"/>
    <cellStyle name="Normal 10 3 3" xfId="56598"/>
    <cellStyle name="Normal 10 3 3 2" xfId="56599"/>
    <cellStyle name="Normal 10 3 3 2 2" xfId="56600"/>
    <cellStyle name="Normal 10 3 3 3" xfId="56601"/>
    <cellStyle name="Normal 10 3 3 3 2" xfId="56602"/>
    <cellStyle name="Normal 10 3 3 4" xfId="56603"/>
    <cellStyle name="Normal 10 3 4" xfId="56604"/>
    <cellStyle name="Normal 10 3 4 2" xfId="56605"/>
    <cellStyle name="Normal 10 3 5" xfId="56606"/>
    <cellStyle name="Normal 10 3 5 2" xfId="56607"/>
    <cellStyle name="Normal 10 3 6" xfId="56608"/>
    <cellStyle name="Normal 10 3 7" xfId="56585"/>
    <cellStyle name="Normal 10 4" xfId="56609"/>
    <cellStyle name="Normal 10 4 2" xfId="56610"/>
    <cellStyle name="Normal 10 4 2 2" xfId="56611"/>
    <cellStyle name="Normal 10 4 2 2 2" xfId="56612"/>
    <cellStyle name="Normal 10 4 2 3" xfId="56613"/>
    <cellStyle name="Normal 10 4 2 3 2" xfId="56614"/>
    <cellStyle name="Normal 10 4 2 4" xfId="56615"/>
    <cellStyle name="Normal 10 4 3" xfId="56616"/>
    <cellStyle name="Normal 10 4 3 2" xfId="56617"/>
    <cellStyle name="Normal 10 4 4" xfId="56618"/>
    <cellStyle name="Normal 10 4 4 2" xfId="56619"/>
    <cellStyle name="Normal 10 4 5" xfId="56620"/>
    <cellStyle name="Normal 10 5" xfId="56621"/>
    <cellStyle name="Normal 10 5 2" xfId="56622"/>
    <cellStyle name="Normal 10 5 2 2" xfId="56623"/>
    <cellStyle name="Normal 10 5 3" xfId="56624"/>
    <cellStyle name="Normal 10 5 3 2" xfId="56625"/>
    <cellStyle name="Normal 10 5 4" xfId="56626"/>
    <cellStyle name="Normal 10 6" xfId="56627"/>
    <cellStyle name="Normal 10 6 2" xfId="56628"/>
    <cellStyle name="Normal 10 7" xfId="56629"/>
    <cellStyle name="Normal 10 7 2" xfId="56630"/>
    <cellStyle name="Normal 10 8" xfId="56631"/>
    <cellStyle name="Normal 10 8 2" xfId="56632"/>
    <cellStyle name="Normal 10 9" xfId="56633"/>
    <cellStyle name="Normal 100" xfId="23927"/>
    <cellStyle name="Normal 100 2" xfId="45503"/>
    <cellStyle name="Normal 101" xfId="23922"/>
    <cellStyle name="Normal 101 2" xfId="45498"/>
    <cellStyle name="Normal 102" xfId="23917"/>
    <cellStyle name="Normal 102 2" xfId="45493"/>
    <cellStyle name="Normal 103" xfId="23928"/>
    <cellStyle name="Normal 103 2" xfId="45504"/>
    <cellStyle name="Normal 104" xfId="23908"/>
    <cellStyle name="Normal 104 2" xfId="45484"/>
    <cellStyle name="Normal 105" xfId="23924"/>
    <cellStyle name="Normal 105 2" xfId="45500"/>
    <cellStyle name="Normal 106" xfId="23930"/>
    <cellStyle name="Normal 106 2" xfId="45506"/>
    <cellStyle name="Normal 107" xfId="23916"/>
    <cellStyle name="Normal 107 2" xfId="45492"/>
    <cellStyle name="Normal 108" xfId="23885"/>
    <cellStyle name="Normal 108 2" xfId="45461"/>
    <cellStyle name="Normal 109" xfId="23931"/>
    <cellStyle name="Normal 109 2" xfId="45507"/>
    <cellStyle name="Normal 11" xfId="1507"/>
    <cellStyle name="Normal 11 10" xfId="2683"/>
    <cellStyle name="Normal 11 10 2" xfId="6448"/>
    <cellStyle name="Normal 11 2" xfId="3177"/>
    <cellStyle name="Normal 11 3" xfId="2604"/>
    <cellStyle name="Normal 11 4" xfId="15485"/>
    <cellStyle name="Normal 110" xfId="23941"/>
    <cellStyle name="Normal 110 2" xfId="45517"/>
    <cellStyle name="Normal 111" xfId="23935"/>
    <cellStyle name="Normal 111 2" xfId="45511"/>
    <cellStyle name="Normal 112" xfId="23929"/>
    <cellStyle name="Normal 112 2" xfId="45505"/>
    <cellStyle name="Normal 113" xfId="23938"/>
    <cellStyle name="Normal 113 2" xfId="45514"/>
    <cellStyle name="Normal 114" xfId="23923"/>
    <cellStyle name="Normal 114 2" xfId="45499"/>
    <cellStyle name="Normal 115" xfId="23940"/>
    <cellStyle name="Normal 115 2" xfId="45516"/>
    <cellStyle name="Normal 116" xfId="23933"/>
    <cellStyle name="Normal 116 2" xfId="45509"/>
    <cellStyle name="Normal 117" xfId="23937"/>
    <cellStyle name="Normal 117 2" xfId="45513"/>
    <cellStyle name="Normal 118" xfId="23925"/>
    <cellStyle name="Normal 118 2" xfId="45501"/>
    <cellStyle name="Normal 119" xfId="23934"/>
    <cellStyle name="Normal 119 2" xfId="45510"/>
    <cellStyle name="Normal 12" xfId="1508"/>
    <cellStyle name="Normal 12 10" xfId="2672"/>
    <cellStyle name="Normal 12 10 2" xfId="6439"/>
    <cellStyle name="Normal 12 2" xfId="3178"/>
    <cellStyle name="Normal 12 3" xfId="2605"/>
    <cellStyle name="Normal 120" xfId="23926"/>
    <cellStyle name="Normal 120 2" xfId="45502"/>
    <cellStyle name="Normal 121" xfId="23921"/>
    <cellStyle name="Normal 121 2" xfId="45497"/>
    <cellStyle name="Normal 122" xfId="23939"/>
    <cellStyle name="Normal 122 2" xfId="45515"/>
    <cellStyle name="Normal 123" xfId="23932"/>
    <cellStyle name="Normal 123 2" xfId="45508"/>
    <cellStyle name="Normal 124" xfId="23942"/>
    <cellStyle name="Normal 125" xfId="26714"/>
    <cellStyle name="Normal 125 2" xfId="48289"/>
    <cellStyle name="Normal 126" xfId="26716"/>
    <cellStyle name="Normal 127" xfId="26717"/>
    <cellStyle name="Normal 128" xfId="26718"/>
    <cellStyle name="Normal 129" xfId="9915"/>
    <cellStyle name="Normal 129 2" xfId="31555"/>
    <cellStyle name="Normal 13" xfId="1509"/>
    <cellStyle name="Normal 13 2" xfId="3179"/>
    <cellStyle name="Normal 13 3" xfId="2606"/>
    <cellStyle name="Normal 130" xfId="9916"/>
    <cellStyle name="Normal 130 2" xfId="31556"/>
    <cellStyle name="Normal 131" xfId="5021"/>
    <cellStyle name="Normal 132" xfId="5372"/>
    <cellStyle name="Normal 133" xfId="26721"/>
    <cellStyle name="Normal 134" xfId="57964"/>
    <cellStyle name="Normal 14" xfId="1510"/>
    <cellStyle name="Normal 14 10" xfId="2684"/>
    <cellStyle name="Normal 14 10 2" xfId="6449"/>
    <cellStyle name="Normal 14 2" xfId="3180"/>
    <cellStyle name="Normal 14 3" xfId="2607"/>
    <cellStyle name="Normal 15" xfId="1511"/>
    <cellStyle name="Normal 15 2" xfId="3181"/>
    <cellStyle name="Normal 15 3" xfId="2608"/>
    <cellStyle name="Normal 16" xfId="1512"/>
    <cellStyle name="Normal 16 2" xfId="3182"/>
    <cellStyle name="Normal 16 3" xfId="2609"/>
    <cellStyle name="Normal 17" xfId="1513"/>
    <cellStyle name="Normal 17 2" xfId="3183"/>
    <cellStyle name="Normal 17 3" xfId="2610"/>
    <cellStyle name="Normal 18" xfId="1514"/>
    <cellStyle name="Normal 18 2" xfId="2687"/>
    <cellStyle name="Normal 18 2 2" xfId="6451"/>
    <cellStyle name="Normal 18 3" xfId="3184"/>
    <cellStyle name="Normal 18 4" xfId="2611"/>
    <cellStyle name="Normal 19" xfId="1515"/>
    <cellStyle name="Normal 19 2" xfId="3185"/>
    <cellStyle name="Normal 19 3" xfId="2612"/>
    <cellStyle name="Normal 2" xfId="1516"/>
    <cellStyle name="Normal 2 10" xfId="1517"/>
    <cellStyle name="Normal 2 10 2" xfId="2170"/>
    <cellStyle name="Normal 2 10 2 2" xfId="56637"/>
    <cellStyle name="Normal 2 10 2 2 2" xfId="56638"/>
    <cellStyle name="Normal 2 10 2 2 2 2" xfId="56639"/>
    <cellStyle name="Normal 2 10 2 2 2 2 2" xfId="56640"/>
    <cellStyle name="Normal 2 10 2 2 2 3" xfId="56641"/>
    <cellStyle name="Normal 2 10 2 2 2 3 2" xfId="56642"/>
    <cellStyle name="Normal 2 10 2 2 2 4" xfId="56643"/>
    <cellStyle name="Normal 2 10 2 2 3" xfId="56644"/>
    <cellStyle name="Normal 2 10 2 2 3 2" xfId="56645"/>
    <cellStyle name="Normal 2 10 2 2 4" xfId="56646"/>
    <cellStyle name="Normal 2 10 2 2 4 2" xfId="56647"/>
    <cellStyle name="Normal 2 10 2 2 5" xfId="56648"/>
    <cellStyle name="Normal 2 10 2 3" xfId="56649"/>
    <cellStyle name="Normal 2 10 2 3 2" xfId="56650"/>
    <cellStyle name="Normal 2 10 2 3 2 2" xfId="56651"/>
    <cellStyle name="Normal 2 10 2 3 3" xfId="56652"/>
    <cellStyle name="Normal 2 10 2 3 3 2" xfId="56653"/>
    <cellStyle name="Normal 2 10 2 3 4" xfId="56654"/>
    <cellStyle name="Normal 2 10 2 4" xfId="56655"/>
    <cellStyle name="Normal 2 10 2 4 2" xfId="56656"/>
    <cellStyle name="Normal 2 10 2 5" xfId="56657"/>
    <cellStyle name="Normal 2 10 2 5 2" xfId="56658"/>
    <cellStyle name="Normal 2 10 2 6" xfId="56659"/>
    <cellStyle name="Normal 2 10 2 7" xfId="56636"/>
    <cellStyle name="Normal 2 10 3" xfId="56660"/>
    <cellStyle name="Normal 2 10 3 2" xfId="56661"/>
    <cellStyle name="Normal 2 10 3 2 2" xfId="56662"/>
    <cellStyle name="Normal 2 10 3 2 2 2" xfId="56663"/>
    <cellStyle name="Normal 2 10 3 2 3" xfId="56664"/>
    <cellStyle name="Normal 2 10 3 2 3 2" xfId="56665"/>
    <cellStyle name="Normal 2 10 3 2 4" xfId="56666"/>
    <cellStyle name="Normal 2 10 3 3" xfId="56667"/>
    <cellStyle name="Normal 2 10 3 3 2" xfId="56668"/>
    <cellStyle name="Normal 2 10 3 4" xfId="56669"/>
    <cellStyle name="Normal 2 10 3 4 2" xfId="56670"/>
    <cellStyle name="Normal 2 10 3 5" xfId="56671"/>
    <cellStyle name="Normal 2 10 4" xfId="56672"/>
    <cellStyle name="Normal 2 10 4 2" xfId="56673"/>
    <cellStyle name="Normal 2 10 4 2 2" xfId="56674"/>
    <cellStyle name="Normal 2 10 4 3" xfId="56675"/>
    <cellStyle name="Normal 2 10 4 3 2" xfId="56676"/>
    <cellStyle name="Normal 2 10 4 4" xfId="56677"/>
    <cellStyle name="Normal 2 10 5" xfId="56678"/>
    <cellStyle name="Normal 2 10 5 2" xfId="56679"/>
    <cellStyle name="Normal 2 10 6" xfId="56680"/>
    <cellStyle name="Normal 2 10 6 2" xfId="56681"/>
    <cellStyle name="Normal 2 10 7" xfId="56682"/>
    <cellStyle name="Normal 2 10 8" xfId="56635"/>
    <cellStyle name="Normal 2 11" xfId="1518"/>
    <cellStyle name="Normal 2 11 2" xfId="2171"/>
    <cellStyle name="Normal 2 11 2 2" xfId="56685"/>
    <cellStyle name="Normal 2 11 2 2 2" xfId="56686"/>
    <cellStyle name="Normal 2 11 2 2 2 2" xfId="56687"/>
    <cellStyle name="Normal 2 11 2 2 3" xfId="56688"/>
    <cellStyle name="Normal 2 11 2 2 3 2" xfId="56689"/>
    <cellStyle name="Normal 2 11 2 2 4" xfId="56690"/>
    <cellStyle name="Normal 2 11 2 3" xfId="56691"/>
    <cellStyle name="Normal 2 11 2 3 2" xfId="56692"/>
    <cellStyle name="Normal 2 11 2 4" xfId="56693"/>
    <cellStyle name="Normal 2 11 2 4 2" xfId="56694"/>
    <cellStyle name="Normal 2 11 2 5" xfId="56695"/>
    <cellStyle name="Normal 2 11 2 6" xfId="56684"/>
    <cellStyle name="Normal 2 11 3" xfId="56696"/>
    <cellStyle name="Normal 2 11 3 2" xfId="56697"/>
    <cellStyle name="Normal 2 11 3 2 2" xfId="56698"/>
    <cellStyle name="Normal 2 11 3 3" xfId="56699"/>
    <cellStyle name="Normal 2 11 3 3 2" xfId="56700"/>
    <cellStyle name="Normal 2 11 3 4" xfId="56701"/>
    <cellStyle name="Normal 2 11 4" xfId="56702"/>
    <cellStyle name="Normal 2 11 4 2" xfId="56703"/>
    <cellStyle name="Normal 2 11 5" xfId="56704"/>
    <cellStyle name="Normal 2 11 5 2" xfId="56705"/>
    <cellStyle name="Normal 2 11 6" xfId="56706"/>
    <cellStyle name="Normal 2 11 7" xfId="56683"/>
    <cellStyle name="Normal 2 12" xfId="1519"/>
    <cellStyle name="Normal 2 12 2" xfId="2172"/>
    <cellStyle name="Normal 2 12 2 2" xfId="56709"/>
    <cellStyle name="Normal 2 12 2 2 2" xfId="56710"/>
    <cellStyle name="Normal 2 12 2 3" xfId="56711"/>
    <cellStyle name="Normal 2 12 2 3 2" xfId="56712"/>
    <cellStyle name="Normal 2 12 2 4" xfId="56713"/>
    <cellStyle name="Normal 2 12 2 5" xfId="56708"/>
    <cellStyle name="Normal 2 12 3" xfId="56714"/>
    <cellStyle name="Normal 2 12 3 2" xfId="56715"/>
    <cellStyle name="Normal 2 12 4" xfId="56716"/>
    <cellStyle name="Normal 2 12 4 2" xfId="56717"/>
    <cellStyle name="Normal 2 12 5" xfId="56718"/>
    <cellStyle name="Normal 2 12 6" xfId="56707"/>
    <cellStyle name="Normal 2 13" xfId="1520"/>
    <cellStyle name="Normal 2 13 2" xfId="2173"/>
    <cellStyle name="Normal 2 13 2 2" xfId="56721"/>
    <cellStyle name="Normal 2 13 2 3" xfId="56720"/>
    <cellStyle name="Normal 2 13 3" xfId="56722"/>
    <cellStyle name="Normal 2 13 3 2" xfId="56723"/>
    <cellStyle name="Normal 2 13 4" xfId="56724"/>
    <cellStyle name="Normal 2 13 5" xfId="56719"/>
    <cellStyle name="Normal 2 14" xfId="1521"/>
    <cellStyle name="Normal 2 14 2" xfId="2174"/>
    <cellStyle name="Normal 2 14 2 2" xfId="56726"/>
    <cellStyle name="Normal 2 14 3" xfId="56725"/>
    <cellStyle name="Normal 2 15" xfId="1522"/>
    <cellStyle name="Normal 2 15 2" xfId="2175"/>
    <cellStyle name="Normal 2 15 2 2" xfId="56728"/>
    <cellStyle name="Normal 2 15 3" xfId="56727"/>
    <cellStyle name="Normal 2 16" xfId="1523"/>
    <cellStyle name="Normal 2 16 10" xfId="13386"/>
    <cellStyle name="Normal 2 16 10 2" xfId="34998"/>
    <cellStyle name="Normal 2 16 11" xfId="15521"/>
    <cellStyle name="Normal 2 16 11 2" xfId="37115"/>
    <cellStyle name="Normal 2 16 12" xfId="18319"/>
    <cellStyle name="Normal 2 16 12 2" xfId="39898"/>
    <cellStyle name="Normal 2 16 13" xfId="21102"/>
    <cellStyle name="Normal 2 16 13 2" xfId="42681"/>
    <cellStyle name="Normal 2 16 14" xfId="23957"/>
    <cellStyle name="Normal 2 16 14 2" xfId="45532"/>
    <cellStyle name="Normal 2 16 15" xfId="9930"/>
    <cellStyle name="Normal 2 16 15 2" xfId="31570"/>
    <cellStyle name="Normal 2 16 16" xfId="5349"/>
    <cellStyle name="Normal 2 16 17" xfId="27048"/>
    <cellStyle name="Normal 2 16 18" xfId="56729"/>
    <cellStyle name="Normal 2 16 2" xfId="1524"/>
    <cellStyle name="Normal 2 16 2 10" xfId="18457"/>
    <cellStyle name="Normal 2 16 2 10 2" xfId="40036"/>
    <cellStyle name="Normal 2 16 2 11" xfId="21240"/>
    <cellStyle name="Normal 2 16 2 11 2" xfId="42819"/>
    <cellStyle name="Normal 2 16 2 12" xfId="24095"/>
    <cellStyle name="Normal 2 16 2 12 2" xfId="45670"/>
    <cellStyle name="Normal 2 16 2 13" xfId="10068"/>
    <cellStyle name="Normal 2 16 2 13 2" xfId="31708"/>
    <cellStyle name="Normal 2 16 2 14" xfId="5350"/>
    <cellStyle name="Normal 2 16 2 15" xfId="27049"/>
    <cellStyle name="Normal 2 16 2 2" xfId="2847"/>
    <cellStyle name="Normal 2 16 2 2 10" xfId="27221"/>
    <cellStyle name="Normal 2 16 2 2 2" xfId="4480"/>
    <cellStyle name="Normal 2 16 2 2 2 2" xfId="9029"/>
    <cellStyle name="Normal 2 16 2 2 2 2 2" xfId="14593"/>
    <cellStyle name="Normal 2 16 2 2 2 2 2 2" xfId="36205"/>
    <cellStyle name="Normal 2 16 2 2 2 2 3" xfId="30671"/>
    <cellStyle name="Normal 2 16 2 2 2 3" xfId="17040"/>
    <cellStyle name="Normal 2 16 2 2 2 3 2" xfId="38633"/>
    <cellStyle name="Normal 2 16 2 2 2 4" xfId="19837"/>
    <cellStyle name="Normal 2 16 2 2 2 4 2" xfId="41416"/>
    <cellStyle name="Normal 2 16 2 2 2 5" xfId="22622"/>
    <cellStyle name="Normal 2 16 2 2 2 5 2" xfId="44199"/>
    <cellStyle name="Normal 2 16 2 2 2 6" xfId="25475"/>
    <cellStyle name="Normal 2 16 2 2 2 6 2" xfId="47050"/>
    <cellStyle name="Normal 2 16 2 2 2 7" xfId="11822"/>
    <cellStyle name="Normal 2 16 2 2 2 7 2" xfId="33445"/>
    <cellStyle name="Normal 2 16 2 2 2 8" xfId="6608"/>
    <cellStyle name="Normal 2 16 2 2 2 9" xfId="28256"/>
    <cellStyle name="Normal 2 16 2 2 3" xfId="7994"/>
    <cellStyle name="Normal 2 16 2 2 3 2" xfId="13558"/>
    <cellStyle name="Normal 2 16 2 2 3 2 2" xfId="35170"/>
    <cellStyle name="Normal 2 16 2 2 3 3" xfId="29636"/>
    <cellStyle name="Normal 2 16 2 2 4" xfId="16005"/>
    <cellStyle name="Normal 2 16 2 2 4 2" xfId="37598"/>
    <cellStyle name="Normal 2 16 2 2 5" xfId="18802"/>
    <cellStyle name="Normal 2 16 2 2 5 2" xfId="40381"/>
    <cellStyle name="Normal 2 16 2 2 6" xfId="21585"/>
    <cellStyle name="Normal 2 16 2 2 6 2" xfId="43164"/>
    <cellStyle name="Normal 2 16 2 2 7" xfId="24440"/>
    <cellStyle name="Normal 2 16 2 2 7 2" xfId="46015"/>
    <cellStyle name="Normal 2 16 2 2 8" xfId="10787"/>
    <cellStyle name="Normal 2 16 2 2 8 2" xfId="32410"/>
    <cellStyle name="Normal 2 16 2 2 9" xfId="5524"/>
    <cellStyle name="Normal 2 16 2 3" xfId="3225"/>
    <cellStyle name="Normal 2 16 2 3 10" xfId="27566"/>
    <cellStyle name="Normal 2 16 2 3 2" xfId="4825"/>
    <cellStyle name="Normal 2 16 2 3 2 2" xfId="9374"/>
    <cellStyle name="Normal 2 16 2 3 2 2 2" xfId="14938"/>
    <cellStyle name="Normal 2 16 2 3 2 2 2 2" xfId="36550"/>
    <cellStyle name="Normal 2 16 2 3 2 2 3" xfId="31016"/>
    <cellStyle name="Normal 2 16 2 3 2 3" xfId="17385"/>
    <cellStyle name="Normal 2 16 2 3 2 3 2" xfId="38978"/>
    <cellStyle name="Normal 2 16 2 3 2 4" xfId="20182"/>
    <cellStyle name="Normal 2 16 2 3 2 4 2" xfId="41761"/>
    <cellStyle name="Normal 2 16 2 3 2 5" xfId="22967"/>
    <cellStyle name="Normal 2 16 2 3 2 5 2" xfId="44544"/>
    <cellStyle name="Normal 2 16 2 3 2 6" xfId="25820"/>
    <cellStyle name="Normal 2 16 2 3 2 6 2" xfId="47395"/>
    <cellStyle name="Normal 2 16 2 3 2 7" xfId="12167"/>
    <cellStyle name="Normal 2 16 2 3 2 7 2" xfId="33790"/>
    <cellStyle name="Normal 2 16 2 3 2 8" xfId="6955"/>
    <cellStyle name="Normal 2 16 2 3 2 9" xfId="28601"/>
    <cellStyle name="Normal 2 16 2 3 3" xfId="8339"/>
    <cellStyle name="Normal 2 16 2 3 3 2" xfId="13903"/>
    <cellStyle name="Normal 2 16 2 3 3 2 2" xfId="35515"/>
    <cellStyle name="Normal 2 16 2 3 3 3" xfId="29981"/>
    <cellStyle name="Normal 2 16 2 3 4" xfId="16350"/>
    <cellStyle name="Normal 2 16 2 3 4 2" xfId="37943"/>
    <cellStyle name="Normal 2 16 2 3 5" xfId="19147"/>
    <cellStyle name="Normal 2 16 2 3 5 2" xfId="40726"/>
    <cellStyle name="Normal 2 16 2 3 6" xfId="21932"/>
    <cellStyle name="Normal 2 16 2 3 6 2" xfId="43509"/>
    <cellStyle name="Normal 2 16 2 3 7" xfId="24785"/>
    <cellStyle name="Normal 2 16 2 3 7 2" xfId="46360"/>
    <cellStyle name="Normal 2 16 2 3 8" xfId="11132"/>
    <cellStyle name="Normal 2 16 2 3 8 2" xfId="32755"/>
    <cellStyle name="Normal 2 16 2 3 9" xfId="5869"/>
    <cellStyle name="Normal 2 16 2 4" xfId="2614"/>
    <cellStyle name="Normal 2 16 2 4 2" xfId="4309"/>
    <cellStyle name="Normal 2 16 2 4 2 2" xfId="14422"/>
    <cellStyle name="Normal 2 16 2 4 2 2 2" xfId="36034"/>
    <cellStyle name="Normal 2 16 2 4 2 3" xfId="8858"/>
    <cellStyle name="Normal 2 16 2 4 2 4" xfId="30500"/>
    <cellStyle name="Normal 2 16 2 4 3" xfId="16869"/>
    <cellStyle name="Normal 2 16 2 4 3 2" xfId="38462"/>
    <cellStyle name="Normal 2 16 2 4 4" xfId="19666"/>
    <cellStyle name="Normal 2 16 2 4 4 2" xfId="41245"/>
    <cellStyle name="Normal 2 16 2 4 5" xfId="22451"/>
    <cellStyle name="Normal 2 16 2 4 5 2" xfId="44028"/>
    <cellStyle name="Normal 2 16 2 4 6" xfId="25304"/>
    <cellStyle name="Normal 2 16 2 4 6 2" xfId="46879"/>
    <cellStyle name="Normal 2 16 2 4 7" xfId="11651"/>
    <cellStyle name="Normal 2 16 2 4 7 2" xfId="33274"/>
    <cellStyle name="Normal 2 16 2 4 8" xfId="6390"/>
    <cellStyle name="Normal 2 16 2 4 9" xfId="28085"/>
    <cellStyle name="Normal 2 16 2 5" xfId="3807"/>
    <cellStyle name="Normal 2 16 2 5 2" xfId="9721"/>
    <cellStyle name="Normal 2 16 2 5 2 2" xfId="15283"/>
    <cellStyle name="Normal 2 16 2 5 2 2 2" xfId="36895"/>
    <cellStyle name="Normal 2 16 2 5 2 3" xfId="31361"/>
    <cellStyle name="Normal 2 16 2 5 3" xfId="17730"/>
    <cellStyle name="Normal 2 16 2 5 3 2" xfId="39323"/>
    <cellStyle name="Normal 2 16 2 5 4" xfId="20527"/>
    <cellStyle name="Normal 2 16 2 5 4 2" xfId="42106"/>
    <cellStyle name="Normal 2 16 2 5 5" xfId="23312"/>
    <cellStyle name="Normal 2 16 2 5 5 2" xfId="44889"/>
    <cellStyle name="Normal 2 16 2 5 6" xfId="26165"/>
    <cellStyle name="Normal 2 16 2 5 6 2" xfId="47740"/>
    <cellStyle name="Normal 2 16 2 5 7" xfId="12512"/>
    <cellStyle name="Normal 2 16 2 5 7 2" xfId="34135"/>
    <cellStyle name="Normal 2 16 2 5 8" xfId="7303"/>
    <cellStyle name="Normal 2 16 2 5 9" xfId="28946"/>
    <cellStyle name="Normal 2 16 2 6" xfId="7823"/>
    <cellStyle name="Normal 2 16 2 6 2" xfId="18075"/>
    <cellStyle name="Normal 2 16 2 6 2 2" xfId="39668"/>
    <cellStyle name="Normal 2 16 2 6 3" xfId="20872"/>
    <cellStyle name="Normal 2 16 2 6 3 2" xfId="42451"/>
    <cellStyle name="Normal 2 16 2 6 4" xfId="23657"/>
    <cellStyle name="Normal 2 16 2 6 4 2" xfId="45234"/>
    <cellStyle name="Normal 2 16 2 6 5" xfId="26510"/>
    <cellStyle name="Normal 2 16 2 6 5 2" xfId="48085"/>
    <cellStyle name="Normal 2 16 2 6 6" xfId="12867"/>
    <cellStyle name="Normal 2 16 2 6 6 2" xfId="34480"/>
    <cellStyle name="Normal 2 16 2 6 7" xfId="29465"/>
    <cellStyle name="Normal 2 16 2 7" xfId="10440"/>
    <cellStyle name="Normal 2 16 2 7 2" xfId="32065"/>
    <cellStyle name="Normal 2 16 2 8" xfId="13387"/>
    <cellStyle name="Normal 2 16 2 8 2" xfId="34999"/>
    <cellStyle name="Normal 2 16 2 9" xfId="15659"/>
    <cellStyle name="Normal 2 16 2 9 2" xfId="37253"/>
    <cellStyle name="Normal 2 16 3" xfId="1525"/>
    <cellStyle name="Normal 2 16 3 10" xfId="18430"/>
    <cellStyle name="Normal 2 16 3 10 2" xfId="40009"/>
    <cellStyle name="Normal 2 16 3 11" xfId="21213"/>
    <cellStyle name="Normal 2 16 3 11 2" xfId="42792"/>
    <cellStyle name="Normal 2 16 3 12" xfId="24068"/>
    <cellStyle name="Normal 2 16 3 12 2" xfId="45643"/>
    <cellStyle name="Normal 2 16 3 13" xfId="10041"/>
    <cellStyle name="Normal 2 16 3 13 2" xfId="31681"/>
    <cellStyle name="Normal 2 16 3 14" xfId="5351"/>
    <cellStyle name="Normal 2 16 3 15" xfId="27050"/>
    <cellStyle name="Normal 2 16 3 2" xfId="2820"/>
    <cellStyle name="Normal 2 16 3 2 10" xfId="27194"/>
    <cellStyle name="Normal 2 16 3 2 2" xfId="4453"/>
    <cellStyle name="Normal 2 16 3 2 2 2" xfId="9002"/>
    <cellStyle name="Normal 2 16 3 2 2 2 2" xfId="14566"/>
    <cellStyle name="Normal 2 16 3 2 2 2 2 2" xfId="36178"/>
    <cellStyle name="Normal 2 16 3 2 2 2 3" xfId="30644"/>
    <cellStyle name="Normal 2 16 3 2 2 3" xfId="17013"/>
    <cellStyle name="Normal 2 16 3 2 2 3 2" xfId="38606"/>
    <cellStyle name="Normal 2 16 3 2 2 4" xfId="19810"/>
    <cellStyle name="Normal 2 16 3 2 2 4 2" xfId="41389"/>
    <cellStyle name="Normal 2 16 3 2 2 5" xfId="22595"/>
    <cellStyle name="Normal 2 16 3 2 2 5 2" xfId="44172"/>
    <cellStyle name="Normal 2 16 3 2 2 6" xfId="25448"/>
    <cellStyle name="Normal 2 16 3 2 2 6 2" xfId="47023"/>
    <cellStyle name="Normal 2 16 3 2 2 7" xfId="11795"/>
    <cellStyle name="Normal 2 16 3 2 2 7 2" xfId="33418"/>
    <cellStyle name="Normal 2 16 3 2 2 8" xfId="6581"/>
    <cellStyle name="Normal 2 16 3 2 2 9" xfId="28229"/>
    <cellStyle name="Normal 2 16 3 2 3" xfId="7967"/>
    <cellStyle name="Normal 2 16 3 2 3 2" xfId="13531"/>
    <cellStyle name="Normal 2 16 3 2 3 2 2" xfId="35143"/>
    <cellStyle name="Normal 2 16 3 2 3 3" xfId="29609"/>
    <cellStyle name="Normal 2 16 3 2 4" xfId="15978"/>
    <cellStyle name="Normal 2 16 3 2 4 2" xfId="37571"/>
    <cellStyle name="Normal 2 16 3 2 5" xfId="18775"/>
    <cellStyle name="Normal 2 16 3 2 5 2" xfId="40354"/>
    <cellStyle name="Normal 2 16 3 2 6" xfId="21558"/>
    <cellStyle name="Normal 2 16 3 2 6 2" xfId="43137"/>
    <cellStyle name="Normal 2 16 3 2 7" xfId="24413"/>
    <cellStyle name="Normal 2 16 3 2 7 2" xfId="45988"/>
    <cellStyle name="Normal 2 16 3 2 8" xfId="10760"/>
    <cellStyle name="Normal 2 16 3 2 8 2" xfId="32383"/>
    <cellStyle name="Normal 2 16 3 2 9" xfId="5497"/>
    <cellStyle name="Normal 2 16 3 3" xfId="3198"/>
    <cellStyle name="Normal 2 16 3 3 10" xfId="27539"/>
    <cellStyle name="Normal 2 16 3 3 2" xfId="4798"/>
    <cellStyle name="Normal 2 16 3 3 2 2" xfId="9347"/>
    <cellStyle name="Normal 2 16 3 3 2 2 2" xfId="14911"/>
    <cellStyle name="Normal 2 16 3 3 2 2 2 2" xfId="36523"/>
    <cellStyle name="Normal 2 16 3 3 2 2 3" xfId="30989"/>
    <cellStyle name="Normal 2 16 3 3 2 3" xfId="17358"/>
    <cellStyle name="Normal 2 16 3 3 2 3 2" xfId="38951"/>
    <cellStyle name="Normal 2 16 3 3 2 4" xfId="20155"/>
    <cellStyle name="Normal 2 16 3 3 2 4 2" xfId="41734"/>
    <cellStyle name="Normal 2 16 3 3 2 5" xfId="22940"/>
    <cellStyle name="Normal 2 16 3 3 2 5 2" xfId="44517"/>
    <cellStyle name="Normal 2 16 3 3 2 6" xfId="25793"/>
    <cellStyle name="Normal 2 16 3 3 2 6 2" xfId="47368"/>
    <cellStyle name="Normal 2 16 3 3 2 7" xfId="12140"/>
    <cellStyle name="Normal 2 16 3 3 2 7 2" xfId="33763"/>
    <cellStyle name="Normal 2 16 3 3 2 8" xfId="6928"/>
    <cellStyle name="Normal 2 16 3 3 2 9" xfId="28574"/>
    <cellStyle name="Normal 2 16 3 3 3" xfId="8312"/>
    <cellStyle name="Normal 2 16 3 3 3 2" xfId="13876"/>
    <cellStyle name="Normal 2 16 3 3 3 2 2" xfId="35488"/>
    <cellStyle name="Normal 2 16 3 3 3 3" xfId="29954"/>
    <cellStyle name="Normal 2 16 3 3 4" xfId="16323"/>
    <cellStyle name="Normal 2 16 3 3 4 2" xfId="37916"/>
    <cellStyle name="Normal 2 16 3 3 5" xfId="19120"/>
    <cellStyle name="Normal 2 16 3 3 5 2" xfId="40699"/>
    <cellStyle name="Normal 2 16 3 3 6" xfId="21905"/>
    <cellStyle name="Normal 2 16 3 3 6 2" xfId="43482"/>
    <cellStyle name="Normal 2 16 3 3 7" xfId="24758"/>
    <cellStyle name="Normal 2 16 3 3 7 2" xfId="46333"/>
    <cellStyle name="Normal 2 16 3 3 8" xfId="11105"/>
    <cellStyle name="Normal 2 16 3 3 8 2" xfId="32728"/>
    <cellStyle name="Normal 2 16 3 3 9" xfId="5842"/>
    <cellStyle name="Normal 2 16 3 4" xfId="2615"/>
    <cellStyle name="Normal 2 16 3 4 2" xfId="4310"/>
    <cellStyle name="Normal 2 16 3 4 2 2" xfId="14423"/>
    <cellStyle name="Normal 2 16 3 4 2 2 2" xfId="36035"/>
    <cellStyle name="Normal 2 16 3 4 2 3" xfId="8859"/>
    <cellStyle name="Normal 2 16 3 4 2 4" xfId="30501"/>
    <cellStyle name="Normal 2 16 3 4 3" xfId="16870"/>
    <cellStyle name="Normal 2 16 3 4 3 2" xfId="38463"/>
    <cellStyle name="Normal 2 16 3 4 4" xfId="19667"/>
    <cellStyle name="Normal 2 16 3 4 4 2" xfId="41246"/>
    <cellStyle name="Normal 2 16 3 4 5" xfId="22452"/>
    <cellStyle name="Normal 2 16 3 4 5 2" xfId="44029"/>
    <cellStyle name="Normal 2 16 3 4 6" xfId="25305"/>
    <cellStyle name="Normal 2 16 3 4 6 2" xfId="46880"/>
    <cellStyle name="Normal 2 16 3 4 7" xfId="11652"/>
    <cellStyle name="Normal 2 16 3 4 7 2" xfId="33275"/>
    <cellStyle name="Normal 2 16 3 4 8" xfId="6391"/>
    <cellStyle name="Normal 2 16 3 4 9" xfId="28086"/>
    <cellStyle name="Normal 2 16 3 5" xfId="3808"/>
    <cellStyle name="Normal 2 16 3 5 2" xfId="9694"/>
    <cellStyle name="Normal 2 16 3 5 2 2" xfId="15256"/>
    <cellStyle name="Normal 2 16 3 5 2 2 2" xfId="36868"/>
    <cellStyle name="Normal 2 16 3 5 2 3" xfId="31334"/>
    <cellStyle name="Normal 2 16 3 5 3" xfId="17703"/>
    <cellStyle name="Normal 2 16 3 5 3 2" xfId="39296"/>
    <cellStyle name="Normal 2 16 3 5 4" xfId="20500"/>
    <cellStyle name="Normal 2 16 3 5 4 2" xfId="42079"/>
    <cellStyle name="Normal 2 16 3 5 5" xfId="23285"/>
    <cellStyle name="Normal 2 16 3 5 5 2" xfId="44862"/>
    <cellStyle name="Normal 2 16 3 5 6" xfId="26138"/>
    <cellStyle name="Normal 2 16 3 5 6 2" xfId="47713"/>
    <cellStyle name="Normal 2 16 3 5 7" xfId="12485"/>
    <cellStyle name="Normal 2 16 3 5 7 2" xfId="34108"/>
    <cellStyle name="Normal 2 16 3 5 8" xfId="7276"/>
    <cellStyle name="Normal 2 16 3 5 9" xfId="28919"/>
    <cellStyle name="Normal 2 16 3 6" xfId="7824"/>
    <cellStyle name="Normal 2 16 3 6 2" xfId="18048"/>
    <cellStyle name="Normal 2 16 3 6 2 2" xfId="39641"/>
    <cellStyle name="Normal 2 16 3 6 3" xfId="20845"/>
    <cellStyle name="Normal 2 16 3 6 3 2" xfId="42424"/>
    <cellStyle name="Normal 2 16 3 6 4" xfId="23630"/>
    <cellStyle name="Normal 2 16 3 6 4 2" xfId="45207"/>
    <cellStyle name="Normal 2 16 3 6 5" xfId="26483"/>
    <cellStyle name="Normal 2 16 3 6 5 2" xfId="48058"/>
    <cellStyle name="Normal 2 16 3 6 6" xfId="12840"/>
    <cellStyle name="Normal 2 16 3 6 6 2" xfId="34453"/>
    <cellStyle name="Normal 2 16 3 6 7" xfId="29466"/>
    <cellStyle name="Normal 2 16 3 7" xfId="10413"/>
    <cellStyle name="Normal 2 16 3 7 2" xfId="32038"/>
    <cellStyle name="Normal 2 16 3 8" xfId="13388"/>
    <cellStyle name="Normal 2 16 3 8 2" xfId="35000"/>
    <cellStyle name="Normal 2 16 3 9" xfId="15632"/>
    <cellStyle name="Normal 2 16 3 9 2" xfId="37226"/>
    <cellStyle name="Normal 2 16 4" xfId="2709"/>
    <cellStyle name="Normal 2 16 4 10" xfId="27083"/>
    <cellStyle name="Normal 2 16 4 2" xfId="4342"/>
    <cellStyle name="Normal 2 16 4 2 2" xfId="8891"/>
    <cellStyle name="Normal 2 16 4 2 2 2" xfId="14455"/>
    <cellStyle name="Normal 2 16 4 2 2 2 2" xfId="36067"/>
    <cellStyle name="Normal 2 16 4 2 2 3" xfId="30533"/>
    <cellStyle name="Normal 2 16 4 2 3" xfId="16902"/>
    <cellStyle name="Normal 2 16 4 2 3 2" xfId="38495"/>
    <cellStyle name="Normal 2 16 4 2 4" xfId="19699"/>
    <cellStyle name="Normal 2 16 4 2 4 2" xfId="41278"/>
    <cellStyle name="Normal 2 16 4 2 5" xfId="22484"/>
    <cellStyle name="Normal 2 16 4 2 5 2" xfId="44061"/>
    <cellStyle name="Normal 2 16 4 2 6" xfId="25337"/>
    <cellStyle name="Normal 2 16 4 2 6 2" xfId="46912"/>
    <cellStyle name="Normal 2 16 4 2 7" xfId="11684"/>
    <cellStyle name="Normal 2 16 4 2 7 2" xfId="33307"/>
    <cellStyle name="Normal 2 16 4 2 8" xfId="6470"/>
    <cellStyle name="Normal 2 16 4 2 9" xfId="28118"/>
    <cellStyle name="Normal 2 16 4 3" xfId="7856"/>
    <cellStyle name="Normal 2 16 4 3 2" xfId="13420"/>
    <cellStyle name="Normal 2 16 4 3 2 2" xfId="35032"/>
    <cellStyle name="Normal 2 16 4 3 3" xfId="29498"/>
    <cellStyle name="Normal 2 16 4 4" xfId="15867"/>
    <cellStyle name="Normal 2 16 4 4 2" xfId="37460"/>
    <cellStyle name="Normal 2 16 4 5" xfId="18664"/>
    <cellStyle name="Normal 2 16 4 5 2" xfId="40243"/>
    <cellStyle name="Normal 2 16 4 6" xfId="21447"/>
    <cellStyle name="Normal 2 16 4 6 2" xfId="43026"/>
    <cellStyle name="Normal 2 16 4 7" xfId="24302"/>
    <cellStyle name="Normal 2 16 4 7 2" xfId="45877"/>
    <cellStyle name="Normal 2 16 4 8" xfId="10649"/>
    <cellStyle name="Normal 2 16 4 8 2" xfId="32272"/>
    <cellStyle name="Normal 2 16 4 9" xfId="5386"/>
    <cellStyle name="Normal 2 16 5" xfId="3067"/>
    <cellStyle name="Normal 2 16 5 10" xfId="27428"/>
    <cellStyle name="Normal 2 16 5 2" xfId="4687"/>
    <cellStyle name="Normal 2 16 5 2 2" xfId="9236"/>
    <cellStyle name="Normal 2 16 5 2 2 2" xfId="14800"/>
    <cellStyle name="Normal 2 16 5 2 2 2 2" xfId="36412"/>
    <cellStyle name="Normal 2 16 5 2 2 3" xfId="30878"/>
    <cellStyle name="Normal 2 16 5 2 3" xfId="17247"/>
    <cellStyle name="Normal 2 16 5 2 3 2" xfId="38840"/>
    <cellStyle name="Normal 2 16 5 2 4" xfId="20044"/>
    <cellStyle name="Normal 2 16 5 2 4 2" xfId="41623"/>
    <cellStyle name="Normal 2 16 5 2 5" xfId="22829"/>
    <cellStyle name="Normal 2 16 5 2 5 2" xfId="44406"/>
    <cellStyle name="Normal 2 16 5 2 6" xfId="25682"/>
    <cellStyle name="Normal 2 16 5 2 6 2" xfId="47257"/>
    <cellStyle name="Normal 2 16 5 2 7" xfId="12029"/>
    <cellStyle name="Normal 2 16 5 2 7 2" xfId="33652"/>
    <cellStyle name="Normal 2 16 5 2 8" xfId="6817"/>
    <cellStyle name="Normal 2 16 5 2 9" xfId="28463"/>
    <cellStyle name="Normal 2 16 5 3" xfId="8201"/>
    <cellStyle name="Normal 2 16 5 3 2" xfId="13765"/>
    <cellStyle name="Normal 2 16 5 3 2 2" xfId="35377"/>
    <cellStyle name="Normal 2 16 5 3 3" xfId="29843"/>
    <cellStyle name="Normal 2 16 5 4" xfId="16212"/>
    <cellStyle name="Normal 2 16 5 4 2" xfId="37805"/>
    <cellStyle name="Normal 2 16 5 5" xfId="19009"/>
    <cellStyle name="Normal 2 16 5 5 2" xfId="40588"/>
    <cellStyle name="Normal 2 16 5 6" xfId="21794"/>
    <cellStyle name="Normal 2 16 5 6 2" xfId="43371"/>
    <cellStyle name="Normal 2 16 5 7" xfId="24647"/>
    <cellStyle name="Normal 2 16 5 7 2" xfId="46222"/>
    <cellStyle name="Normal 2 16 5 8" xfId="10994"/>
    <cellStyle name="Normal 2 16 5 8 2" xfId="32617"/>
    <cellStyle name="Normal 2 16 5 9" xfId="5731"/>
    <cellStyle name="Normal 2 16 6" xfId="2613"/>
    <cellStyle name="Normal 2 16 6 2" xfId="4308"/>
    <cellStyle name="Normal 2 16 6 2 2" xfId="14421"/>
    <cellStyle name="Normal 2 16 6 2 2 2" xfId="36033"/>
    <cellStyle name="Normal 2 16 6 2 3" xfId="8857"/>
    <cellStyle name="Normal 2 16 6 2 4" xfId="30499"/>
    <cellStyle name="Normal 2 16 6 3" xfId="16868"/>
    <cellStyle name="Normal 2 16 6 3 2" xfId="38461"/>
    <cellStyle name="Normal 2 16 6 4" xfId="19665"/>
    <cellStyle name="Normal 2 16 6 4 2" xfId="41244"/>
    <cellStyle name="Normal 2 16 6 5" xfId="22450"/>
    <cellStyle name="Normal 2 16 6 5 2" xfId="44027"/>
    <cellStyle name="Normal 2 16 6 6" xfId="25303"/>
    <cellStyle name="Normal 2 16 6 6 2" xfId="46878"/>
    <cellStyle name="Normal 2 16 6 7" xfId="11650"/>
    <cellStyle name="Normal 2 16 6 7 2" xfId="33273"/>
    <cellStyle name="Normal 2 16 6 8" xfId="6389"/>
    <cellStyle name="Normal 2 16 6 9" xfId="28084"/>
    <cellStyle name="Normal 2 16 7" xfId="3806"/>
    <cellStyle name="Normal 2 16 7 2" xfId="9583"/>
    <cellStyle name="Normal 2 16 7 2 2" xfId="15145"/>
    <cellStyle name="Normal 2 16 7 2 2 2" xfId="36757"/>
    <cellStyle name="Normal 2 16 7 2 3" xfId="31223"/>
    <cellStyle name="Normal 2 16 7 3" xfId="17592"/>
    <cellStyle name="Normal 2 16 7 3 2" xfId="39185"/>
    <cellStyle name="Normal 2 16 7 4" xfId="20389"/>
    <cellStyle name="Normal 2 16 7 4 2" xfId="41968"/>
    <cellStyle name="Normal 2 16 7 5" xfId="23174"/>
    <cellStyle name="Normal 2 16 7 5 2" xfId="44751"/>
    <cellStyle name="Normal 2 16 7 6" xfId="26027"/>
    <cellStyle name="Normal 2 16 7 6 2" xfId="47602"/>
    <cellStyle name="Normal 2 16 7 7" xfId="12374"/>
    <cellStyle name="Normal 2 16 7 7 2" xfId="33997"/>
    <cellStyle name="Normal 2 16 7 8" xfId="7165"/>
    <cellStyle name="Normal 2 16 7 9" xfId="28808"/>
    <cellStyle name="Normal 2 16 8" xfId="7822"/>
    <cellStyle name="Normal 2 16 8 2" xfId="17937"/>
    <cellStyle name="Normal 2 16 8 2 2" xfId="39530"/>
    <cellStyle name="Normal 2 16 8 3" xfId="20734"/>
    <cellStyle name="Normal 2 16 8 3 2" xfId="42313"/>
    <cellStyle name="Normal 2 16 8 4" xfId="23519"/>
    <cellStyle name="Normal 2 16 8 4 2" xfId="45096"/>
    <cellStyle name="Normal 2 16 8 5" xfId="26372"/>
    <cellStyle name="Normal 2 16 8 5 2" xfId="47947"/>
    <cellStyle name="Normal 2 16 8 6" xfId="12729"/>
    <cellStyle name="Normal 2 16 8 6 2" xfId="34342"/>
    <cellStyle name="Normal 2 16 8 7" xfId="29464"/>
    <cellStyle name="Normal 2 16 9" xfId="10302"/>
    <cellStyle name="Normal 2 16 9 2" xfId="31927"/>
    <cellStyle name="Normal 2 17" xfId="1526"/>
    <cellStyle name="Normal 2 17 10" xfId="13389"/>
    <cellStyle name="Normal 2 17 10 2" xfId="35001"/>
    <cellStyle name="Normal 2 17 11" xfId="15550"/>
    <cellStyle name="Normal 2 17 11 2" xfId="37144"/>
    <cellStyle name="Normal 2 17 12" xfId="18348"/>
    <cellStyle name="Normal 2 17 12 2" xfId="39927"/>
    <cellStyle name="Normal 2 17 13" xfId="21131"/>
    <cellStyle name="Normal 2 17 13 2" xfId="42710"/>
    <cellStyle name="Normal 2 17 14" xfId="23986"/>
    <cellStyle name="Normal 2 17 14 2" xfId="45561"/>
    <cellStyle name="Normal 2 17 15" xfId="9959"/>
    <cellStyle name="Normal 2 17 15 2" xfId="31599"/>
    <cellStyle name="Normal 2 17 16" xfId="5352"/>
    <cellStyle name="Normal 2 17 17" xfId="27051"/>
    <cellStyle name="Normal 2 17 2" xfId="1527"/>
    <cellStyle name="Normal 2 17 2 10" xfId="18486"/>
    <cellStyle name="Normal 2 17 2 10 2" xfId="40065"/>
    <cellStyle name="Normal 2 17 2 11" xfId="21269"/>
    <cellStyle name="Normal 2 17 2 11 2" xfId="42848"/>
    <cellStyle name="Normal 2 17 2 12" xfId="24124"/>
    <cellStyle name="Normal 2 17 2 12 2" xfId="45699"/>
    <cellStyle name="Normal 2 17 2 13" xfId="10097"/>
    <cellStyle name="Normal 2 17 2 13 2" xfId="31737"/>
    <cellStyle name="Normal 2 17 2 14" xfId="5353"/>
    <cellStyle name="Normal 2 17 2 15" xfId="27052"/>
    <cellStyle name="Normal 2 17 2 2" xfId="2876"/>
    <cellStyle name="Normal 2 17 2 2 10" xfId="27250"/>
    <cellStyle name="Normal 2 17 2 2 2" xfId="4509"/>
    <cellStyle name="Normal 2 17 2 2 2 2" xfId="9058"/>
    <cellStyle name="Normal 2 17 2 2 2 2 2" xfId="14622"/>
    <cellStyle name="Normal 2 17 2 2 2 2 2 2" xfId="36234"/>
    <cellStyle name="Normal 2 17 2 2 2 2 3" xfId="30700"/>
    <cellStyle name="Normal 2 17 2 2 2 3" xfId="17069"/>
    <cellStyle name="Normal 2 17 2 2 2 3 2" xfId="38662"/>
    <cellStyle name="Normal 2 17 2 2 2 4" xfId="19866"/>
    <cellStyle name="Normal 2 17 2 2 2 4 2" xfId="41445"/>
    <cellStyle name="Normal 2 17 2 2 2 5" xfId="22651"/>
    <cellStyle name="Normal 2 17 2 2 2 5 2" xfId="44228"/>
    <cellStyle name="Normal 2 17 2 2 2 6" xfId="25504"/>
    <cellStyle name="Normal 2 17 2 2 2 6 2" xfId="47079"/>
    <cellStyle name="Normal 2 17 2 2 2 7" xfId="11851"/>
    <cellStyle name="Normal 2 17 2 2 2 7 2" xfId="33474"/>
    <cellStyle name="Normal 2 17 2 2 2 8" xfId="6637"/>
    <cellStyle name="Normal 2 17 2 2 2 9" xfId="28285"/>
    <cellStyle name="Normal 2 17 2 2 3" xfId="8023"/>
    <cellStyle name="Normal 2 17 2 2 3 2" xfId="13587"/>
    <cellStyle name="Normal 2 17 2 2 3 2 2" xfId="35199"/>
    <cellStyle name="Normal 2 17 2 2 3 3" xfId="29665"/>
    <cellStyle name="Normal 2 17 2 2 4" xfId="16034"/>
    <cellStyle name="Normal 2 17 2 2 4 2" xfId="37627"/>
    <cellStyle name="Normal 2 17 2 2 5" xfId="18831"/>
    <cellStyle name="Normal 2 17 2 2 5 2" xfId="40410"/>
    <cellStyle name="Normal 2 17 2 2 6" xfId="21614"/>
    <cellStyle name="Normal 2 17 2 2 6 2" xfId="43193"/>
    <cellStyle name="Normal 2 17 2 2 7" xfId="24469"/>
    <cellStyle name="Normal 2 17 2 2 7 2" xfId="46044"/>
    <cellStyle name="Normal 2 17 2 2 8" xfId="10816"/>
    <cellStyle name="Normal 2 17 2 2 8 2" xfId="32439"/>
    <cellStyle name="Normal 2 17 2 2 9" xfId="5553"/>
    <cellStyle name="Normal 2 17 2 3" xfId="3254"/>
    <cellStyle name="Normal 2 17 2 3 10" xfId="27595"/>
    <cellStyle name="Normal 2 17 2 3 2" xfId="4854"/>
    <cellStyle name="Normal 2 17 2 3 2 2" xfId="9403"/>
    <cellStyle name="Normal 2 17 2 3 2 2 2" xfId="14967"/>
    <cellStyle name="Normal 2 17 2 3 2 2 2 2" xfId="36579"/>
    <cellStyle name="Normal 2 17 2 3 2 2 3" xfId="31045"/>
    <cellStyle name="Normal 2 17 2 3 2 3" xfId="17414"/>
    <cellStyle name="Normal 2 17 2 3 2 3 2" xfId="39007"/>
    <cellStyle name="Normal 2 17 2 3 2 4" xfId="20211"/>
    <cellStyle name="Normal 2 17 2 3 2 4 2" xfId="41790"/>
    <cellStyle name="Normal 2 17 2 3 2 5" xfId="22996"/>
    <cellStyle name="Normal 2 17 2 3 2 5 2" xfId="44573"/>
    <cellStyle name="Normal 2 17 2 3 2 6" xfId="25849"/>
    <cellStyle name="Normal 2 17 2 3 2 6 2" xfId="47424"/>
    <cellStyle name="Normal 2 17 2 3 2 7" xfId="12196"/>
    <cellStyle name="Normal 2 17 2 3 2 7 2" xfId="33819"/>
    <cellStyle name="Normal 2 17 2 3 2 8" xfId="6984"/>
    <cellStyle name="Normal 2 17 2 3 2 9" xfId="28630"/>
    <cellStyle name="Normal 2 17 2 3 3" xfId="8368"/>
    <cellStyle name="Normal 2 17 2 3 3 2" xfId="13932"/>
    <cellStyle name="Normal 2 17 2 3 3 2 2" xfId="35544"/>
    <cellStyle name="Normal 2 17 2 3 3 3" xfId="30010"/>
    <cellStyle name="Normal 2 17 2 3 4" xfId="16379"/>
    <cellStyle name="Normal 2 17 2 3 4 2" xfId="37972"/>
    <cellStyle name="Normal 2 17 2 3 5" xfId="19176"/>
    <cellStyle name="Normal 2 17 2 3 5 2" xfId="40755"/>
    <cellStyle name="Normal 2 17 2 3 6" xfId="21961"/>
    <cellStyle name="Normal 2 17 2 3 6 2" xfId="43538"/>
    <cellStyle name="Normal 2 17 2 3 7" xfId="24814"/>
    <cellStyle name="Normal 2 17 2 3 7 2" xfId="46389"/>
    <cellStyle name="Normal 2 17 2 3 8" xfId="11161"/>
    <cellStyle name="Normal 2 17 2 3 8 2" xfId="32784"/>
    <cellStyle name="Normal 2 17 2 3 9" xfId="5898"/>
    <cellStyle name="Normal 2 17 2 4" xfId="2617"/>
    <cellStyle name="Normal 2 17 2 4 2" xfId="4312"/>
    <cellStyle name="Normal 2 17 2 4 2 2" xfId="14425"/>
    <cellStyle name="Normal 2 17 2 4 2 2 2" xfId="36037"/>
    <cellStyle name="Normal 2 17 2 4 2 3" xfId="8861"/>
    <cellStyle name="Normal 2 17 2 4 2 4" xfId="30503"/>
    <cellStyle name="Normal 2 17 2 4 3" xfId="16872"/>
    <cellStyle name="Normal 2 17 2 4 3 2" xfId="38465"/>
    <cellStyle name="Normal 2 17 2 4 4" xfId="19669"/>
    <cellStyle name="Normal 2 17 2 4 4 2" xfId="41248"/>
    <cellStyle name="Normal 2 17 2 4 5" xfId="22454"/>
    <cellStyle name="Normal 2 17 2 4 5 2" xfId="44031"/>
    <cellStyle name="Normal 2 17 2 4 6" xfId="25307"/>
    <cellStyle name="Normal 2 17 2 4 6 2" xfId="46882"/>
    <cellStyle name="Normal 2 17 2 4 7" xfId="11654"/>
    <cellStyle name="Normal 2 17 2 4 7 2" xfId="33277"/>
    <cellStyle name="Normal 2 17 2 4 8" xfId="6393"/>
    <cellStyle name="Normal 2 17 2 4 9" xfId="28088"/>
    <cellStyle name="Normal 2 17 2 5" xfId="3810"/>
    <cellStyle name="Normal 2 17 2 5 2" xfId="9750"/>
    <cellStyle name="Normal 2 17 2 5 2 2" xfId="15312"/>
    <cellStyle name="Normal 2 17 2 5 2 2 2" xfId="36924"/>
    <cellStyle name="Normal 2 17 2 5 2 3" xfId="31390"/>
    <cellStyle name="Normal 2 17 2 5 3" xfId="17759"/>
    <cellStyle name="Normal 2 17 2 5 3 2" xfId="39352"/>
    <cellStyle name="Normal 2 17 2 5 4" xfId="20556"/>
    <cellStyle name="Normal 2 17 2 5 4 2" xfId="42135"/>
    <cellStyle name="Normal 2 17 2 5 5" xfId="23341"/>
    <cellStyle name="Normal 2 17 2 5 5 2" xfId="44918"/>
    <cellStyle name="Normal 2 17 2 5 6" xfId="26194"/>
    <cellStyle name="Normal 2 17 2 5 6 2" xfId="47769"/>
    <cellStyle name="Normal 2 17 2 5 7" xfId="12541"/>
    <cellStyle name="Normal 2 17 2 5 7 2" xfId="34164"/>
    <cellStyle name="Normal 2 17 2 5 8" xfId="7332"/>
    <cellStyle name="Normal 2 17 2 5 9" xfId="28975"/>
    <cellStyle name="Normal 2 17 2 6" xfId="7826"/>
    <cellStyle name="Normal 2 17 2 6 2" xfId="18104"/>
    <cellStyle name="Normal 2 17 2 6 2 2" xfId="39697"/>
    <cellStyle name="Normal 2 17 2 6 3" xfId="20901"/>
    <cellStyle name="Normal 2 17 2 6 3 2" xfId="42480"/>
    <cellStyle name="Normal 2 17 2 6 4" xfId="23686"/>
    <cellStyle name="Normal 2 17 2 6 4 2" xfId="45263"/>
    <cellStyle name="Normal 2 17 2 6 5" xfId="26539"/>
    <cellStyle name="Normal 2 17 2 6 5 2" xfId="48114"/>
    <cellStyle name="Normal 2 17 2 6 6" xfId="12896"/>
    <cellStyle name="Normal 2 17 2 6 6 2" xfId="34509"/>
    <cellStyle name="Normal 2 17 2 6 7" xfId="29468"/>
    <cellStyle name="Normal 2 17 2 7" xfId="10469"/>
    <cellStyle name="Normal 2 17 2 7 2" xfId="32094"/>
    <cellStyle name="Normal 2 17 2 8" xfId="13390"/>
    <cellStyle name="Normal 2 17 2 8 2" xfId="35002"/>
    <cellStyle name="Normal 2 17 2 9" xfId="15688"/>
    <cellStyle name="Normal 2 17 2 9 2" xfId="37282"/>
    <cellStyle name="Normal 2 17 3" xfId="1528"/>
    <cellStyle name="Normal 2 17 3 10" xfId="18578"/>
    <cellStyle name="Normal 2 17 3 10 2" xfId="40157"/>
    <cellStyle name="Normal 2 17 3 11" xfId="21361"/>
    <cellStyle name="Normal 2 17 3 11 2" xfId="42940"/>
    <cellStyle name="Normal 2 17 3 12" xfId="24216"/>
    <cellStyle name="Normal 2 17 3 12 2" xfId="45791"/>
    <cellStyle name="Normal 2 17 3 13" xfId="10189"/>
    <cellStyle name="Normal 2 17 3 13 2" xfId="31829"/>
    <cellStyle name="Normal 2 17 3 14" xfId="5354"/>
    <cellStyle name="Normal 2 17 3 15" xfId="27053"/>
    <cellStyle name="Normal 2 17 3 2" xfId="2968"/>
    <cellStyle name="Normal 2 17 3 2 10" xfId="27342"/>
    <cellStyle name="Normal 2 17 3 2 2" xfId="4601"/>
    <cellStyle name="Normal 2 17 3 2 2 2" xfId="9150"/>
    <cellStyle name="Normal 2 17 3 2 2 2 2" xfId="14714"/>
    <cellStyle name="Normal 2 17 3 2 2 2 2 2" xfId="36326"/>
    <cellStyle name="Normal 2 17 3 2 2 2 3" xfId="30792"/>
    <cellStyle name="Normal 2 17 3 2 2 3" xfId="17161"/>
    <cellStyle name="Normal 2 17 3 2 2 3 2" xfId="38754"/>
    <cellStyle name="Normal 2 17 3 2 2 4" xfId="19958"/>
    <cellStyle name="Normal 2 17 3 2 2 4 2" xfId="41537"/>
    <cellStyle name="Normal 2 17 3 2 2 5" xfId="22743"/>
    <cellStyle name="Normal 2 17 3 2 2 5 2" xfId="44320"/>
    <cellStyle name="Normal 2 17 3 2 2 6" xfId="25596"/>
    <cellStyle name="Normal 2 17 3 2 2 6 2" xfId="47171"/>
    <cellStyle name="Normal 2 17 3 2 2 7" xfId="11943"/>
    <cellStyle name="Normal 2 17 3 2 2 7 2" xfId="33566"/>
    <cellStyle name="Normal 2 17 3 2 2 8" xfId="6729"/>
    <cellStyle name="Normal 2 17 3 2 2 9" xfId="28377"/>
    <cellStyle name="Normal 2 17 3 2 3" xfId="8115"/>
    <cellStyle name="Normal 2 17 3 2 3 2" xfId="13679"/>
    <cellStyle name="Normal 2 17 3 2 3 2 2" xfId="35291"/>
    <cellStyle name="Normal 2 17 3 2 3 3" xfId="29757"/>
    <cellStyle name="Normal 2 17 3 2 4" xfId="16126"/>
    <cellStyle name="Normal 2 17 3 2 4 2" xfId="37719"/>
    <cellStyle name="Normal 2 17 3 2 5" xfId="18923"/>
    <cellStyle name="Normal 2 17 3 2 5 2" xfId="40502"/>
    <cellStyle name="Normal 2 17 3 2 6" xfId="21706"/>
    <cellStyle name="Normal 2 17 3 2 6 2" xfId="43285"/>
    <cellStyle name="Normal 2 17 3 2 7" xfId="24561"/>
    <cellStyle name="Normal 2 17 3 2 7 2" xfId="46136"/>
    <cellStyle name="Normal 2 17 3 2 8" xfId="10908"/>
    <cellStyle name="Normal 2 17 3 2 8 2" xfId="32531"/>
    <cellStyle name="Normal 2 17 3 2 9" xfId="5645"/>
    <cellStyle name="Normal 2 17 3 3" xfId="3346"/>
    <cellStyle name="Normal 2 17 3 3 10" xfId="27687"/>
    <cellStyle name="Normal 2 17 3 3 2" xfId="4946"/>
    <cellStyle name="Normal 2 17 3 3 2 2" xfId="9495"/>
    <cellStyle name="Normal 2 17 3 3 2 2 2" xfId="15059"/>
    <cellStyle name="Normal 2 17 3 3 2 2 2 2" xfId="36671"/>
    <cellStyle name="Normal 2 17 3 3 2 2 3" xfId="31137"/>
    <cellStyle name="Normal 2 17 3 3 2 3" xfId="17506"/>
    <cellStyle name="Normal 2 17 3 3 2 3 2" xfId="39099"/>
    <cellStyle name="Normal 2 17 3 3 2 4" xfId="20303"/>
    <cellStyle name="Normal 2 17 3 3 2 4 2" xfId="41882"/>
    <cellStyle name="Normal 2 17 3 3 2 5" xfId="23088"/>
    <cellStyle name="Normal 2 17 3 3 2 5 2" xfId="44665"/>
    <cellStyle name="Normal 2 17 3 3 2 6" xfId="25941"/>
    <cellStyle name="Normal 2 17 3 3 2 6 2" xfId="47516"/>
    <cellStyle name="Normal 2 17 3 3 2 7" xfId="12288"/>
    <cellStyle name="Normal 2 17 3 3 2 7 2" xfId="33911"/>
    <cellStyle name="Normal 2 17 3 3 2 8" xfId="7076"/>
    <cellStyle name="Normal 2 17 3 3 2 9" xfId="28722"/>
    <cellStyle name="Normal 2 17 3 3 3" xfId="8460"/>
    <cellStyle name="Normal 2 17 3 3 3 2" xfId="14024"/>
    <cellStyle name="Normal 2 17 3 3 3 2 2" xfId="35636"/>
    <cellStyle name="Normal 2 17 3 3 3 3" xfId="30102"/>
    <cellStyle name="Normal 2 17 3 3 4" xfId="16471"/>
    <cellStyle name="Normal 2 17 3 3 4 2" xfId="38064"/>
    <cellStyle name="Normal 2 17 3 3 5" xfId="19268"/>
    <cellStyle name="Normal 2 17 3 3 5 2" xfId="40847"/>
    <cellStyle name="Normal 2 17 3 3 6" xfId="22053"/>
    <cellStyle name="Normal 2 17 3 3 6 2" xfId="43630"/>
    <cellStyle name="Normal 2 17 3 3 7" xfId="24906"/>
    <cellStyle name="Normal 2 17 3 3 7 2" xfId="46481"/>
    <cellStyle name="Normal 2 17 3 3 8" xfId="11253"/>
    <cellStyle name="Normal 2 17 3 3 8 2" xfId="32876"/>
    <cellStyle name="Normal 2 17 3 3 9" xfId="5990"/>
    <cellStyle name="Normal 2 17 3 4" xfId="2618"/>
    <cellStyle name="Normal 2 17 3 4 2" xfId="4313"/>
    <cellStyle name="Normal 2 17 3 4 2 2" xfId="14426"/>
    <cellStyle name="Normal 2 17 3 4 2 2 2" xfId="36038"/>
    <cellStyle name="Normal 2 17 3 4 2 3" xfId="8862"/>
    <cellStyle name="Normal 2 17 3 4 2 4" xfId="30504"/>
    <cellStyle name="Normal 2 17 3 4 3" xfId="16873"/>
    <cellStyle name="Normal 2 17 3 4 3 2" xfId="38466"/>
    <cellStyle name="Normal 2 17 3 4 4" xfId="19670"/>
    <cellStyle name="Normal 2 17 3 4 4 2" xfId="41249"/>
    <cellStyle name="Normal 2 17 3 4 5" xfId="22455"/>
    <cellStyle name="Normal 2 17 3 4 5 2" xfId="44032"/>
    <cellStyle name="Normal 2 17 3 4 6" xfId="25308"/>
    <cellStyle name="Normal 2 17 3 4 6 2" xfId="46883"/>
    <cellStyle name="Normal 2 17 3 4 7" xfId="11655"/>
    <cellStyle name="Normal 2 17 3 4 7 2" xfId="33278"/>
    <cellStyle name="Normal 2 17 3 4 8" xfId="6394"/>
    <cellStyle name="Normal 2 17 3 4 9" xfId="28089"/>
    <cellStyle name="Normal 2 17 3 5" xfId="3811"/>
    <cellStyle name="Normal 2 17 3 5 2" xfId="9842"/>
    <cellStyle name="Normal 2 17 3 5 2 2" xfId="15404"/>
    <cellStyle name="Normal 2 17 3 5 2 2 2" xfId="37016"/>
    <cellStyle name="Normal 2 17 3 5 2 3" xfId="31482"/>
    <cellStyle name="Normal 2 17 3 5 3" xfId="17851"/>
    <cellStyle name="Normal 2 17 3 5 3 2" xfId="39444"/>
    <cellStyle name="Normal 2 17 3 5 4" xfId="20648"/>
    <cellStyle name="Normal 2 17 3 5 4 2" xfId="42227"/>
    <cellStyle name="Normal 2 17 3 5 5" xfId="23433"/>
    <cellStyle name="Normal 2 17 3 5 5 2" xfId="45010"/>
    <cellStyle name="Normal 2 17 3 5 6" xfId="26286"/>
    <cellStyle name="Normal 2 17 3 5 6 2" xfId="47861"/>
    <cellStyle name="Normal 2 17 3 5 7" xfId="12633"/>
    <cellStyle name="Normal 2 17 3 5 7 2" xfId="34256"/>
    <cellStyle name="Normal 2 17 3 5 8" xfId="7424"/>
    <cellStyle name="Normal 2 17 3 5 9" xfId="29067"/>
    <cellStyle name="Normal 2 17 3 6" xfId="7827"/>
    <cellStyle name="Normal 2 17 3 6 2" xfId="18196"/>
    <cellStyle name="Normal 2 17 3 6 2 2" xfId="39789"/>
    <cellStyle name="Normal 2 17 3 6 3" xfId="20993"/>
    <cellStyle name="Normal 2 17 3 6 3 2" xfId="42572"/>
    <cellStyle name="Normal 2 17 3 6 4" xfId="23778"/>
    <cellStyle name="Normal 2 17 3 6 4 2" xfId="45355"/>
    <cellStyle name="Normal 2 17 3 6 5" xfId="26631"/>
    <cellStyle name="Normal 2 17 3 6 5 2" xfId="48206"/>
    <cellStyle name="Normal 2 17 3 6 6" xfId="12988"/>
    <cellStyle name="Normal 2 17 3 6 6 2" xfId="34601"/>
    <cellStyle name="Normal 2 17 3 6 7" xfId="29469"/>
    <cellStyle name="Normal 2 17 3 7" xfId="10561"/>
    <cellStyle name="Normal 2 17 3 7 2" xfId="32186"/>
    <cellStyle name="Normal 2 17 3 8" xfId="13391"/>
    <cellStyle name="Normal 2 17 3 8 2" xfId="35003"/>
    <cellStyle name="Normal 2 17 3 9" xfId="15780"/>
    <cellStyle name="Normal 2 17 3 9 2" xfId="37374"/>
    <cellStyle name="Normal 2 17 4" xfId="2738"/>
    <cellStyle name="Normal 2 17 4 10" xfId="27112"/>
    <cellStyle name="Normal 2 17 4 2" xfId="4371"/>
    <cellStyle name="Normal 2 17 4 2 2" xfId="8920"/>
    <cellStyle name="Normal 2 17 4 2 2 2" xfId="14484"/>
    <cellStyle name="Normal 2 17 4 2 2 2 2" xfId="36096"/>
    <cellStyle name="Normal 2 17 4 2 2 3" xfId="30562"/>
    <cellStyle name="Normal 2 17 4 2 3" xfId="16931"/>
    <cellStyle name="Normal 2 17 4 2 3 2" xfId="38524"/>
    <cellStyle name="Normal 2 17 4 2 4" xfId="19728"/>
    <cellStyle name="Normal 2 17 4 2 4 2" xfId="41307"/>
    <cellStyle name="Normal 2 17 4 2 5" xfId="22513"/>
    <cellStyle name="Normal 2 17 4 2 5 2" xfId="44090"/>
    <cellStyle name="Normal 2 17 4 2 6" xfId="25366"/>
    <cellStyle name="Normal 2 17 4 2 6 2" xfId="46941"/>
    <cellStyle name="Normal 2 17 4 2 7" xfId="11713"/>
    <cellStyle name="Normal 2 17 4 2 7 2" xfId="33336"/>
    <cellStyle name="Normal 2 17 4 2 8" xfId="6499"/>
    <cellStyle name="Normal 2 17 4 2 9" xfId="28147"/>
    <cellStyle name="Normal 2 17 4 3" xfId="7885"/>
    <cellStyle name="Normal 2 17 4 3 2" xfId="13449"/>
    <cellStyle name="Normal 2 17 4 3 2 2" xfId="35061"/>
    <cellStyle name="Normal 2 17 4 3 3" xfId="29527"/>
    <cellStyle name="Normal 2 17 4 4" xfId="15896"/>
    <cellStyle name="Normal 2 17 4 4 2" xfId="37489"/>
    <cellStyle name="Normal 2 17 4 5" xfId="18693"/>
    <cellStyle name="Normal 2 17 4 5 2" xfId="40272"/>
    <cellStyle name="Normal 2 17 4 6" xfId="21476"/>
    <cellStyle name="Normal 2 17 4 6 2" xfId="43055"/>
    <cellStyle name="Normal 2 17 4 7" xfId="24331"/>
    <cellStyle name="Normal 2 17 4 7 2" xfId="45906"/>
    <cellStyle name="Normal 2 17 4 8" xfId="10678"/>
    <cellStyle name="Normal 2 17 4 8 2" xfId="32301"/>
    <cellStyle name="Normal 2 17 4 9" xfId="5415"/>
    <cellStyle name="Normal 2 17 5" xfId="3096"/>
    <cellStyle name="Normal 2 17 5 10" xfId="27457"/>
    <cellStyle name="Normal 2 17 5 2" xfId="4716"/>
    <cellStyle name="Normal 2 17 5 2 2" xfId="9265"/>
    <cellStyle name="Normal 2 17 5 2 2 2" xfId="14829"/>
    <cellStyle name="Normal 2 17 5 2 2 2 2" xfId="36441"/>
    <cellStyle name="Normal 2 17 5 2 2 3" xfId="30907"/>
    <cellStyle name="Normal 2 17 5 2 3" xfId="17276"/>
    <cellStyle name="Normal 2 17 5 2 3 2" xfId="38869"/>
    <cellStyle name="Normal 2 17 5 2 4" xfId="20073"/>
    <cellStyle name="Normal 2 17 5 2 4 2" xfId="41652"/>
    <cellStyle name="Normal 2 17 5 2 5" xfId="22858"/>
    <cellStyle name="Normal 2 17 5 2 5 2" xfId="44435"/>
    <cellStyle name="Normal 2 17 5 2 6" xfId="25711"/>
    <cellStyle name="Normal 2 17 5 2 6 2" xfId="47286"/>
    <cellStyle name="Normal 2 17 5 2 7" xfId="12058"/>
    <cellStyle name="Normal 2 17 5 2 7 2" xfId="33681"/>
    <cellStyle name="Normal 2 17 5 2 8" xfId="6846"/>
    <cellStyle name="Normal 2 17 5 2 9" xfId="28492"/>
    <cellStyle name="Normal 2 17 5 3" xfId="8230"/>
    <cellStyle name="Normal 2 17 5 3 2" xfId="13794"/>
    <cellStyle name="Normal 2 17 5 3 2 2" xfId="35406"/>
    <cellStyle name="Normal 2 17 5 3 3" xfId="29872"/>
    <cellStyle name="Normal 2 17 5 4" xfId="16241"/>
    <cellStyle name="Normal 2 17 5 4 2" xfId="37834"/>
    <cellStyle name="Normal 2 17 5 5" xfId="19038"/>
    <cellStyle name="Normal 2 17 5 5 2" xfId="40617"/>
    <cellStyle name="Normal 2 17 5 6" xfId="21823"/>
    <cellStyle name="Normal 2 17 5 6 2" xfId="43400"/>
    <cellStyle name="Normal 2 17 5 7" xfId="24676"/>
    <cellStyle name="Normal 2 17 5 7 2" xfId="46251"/>
    <cellStyle name="Normal 2 17 5 8" xfId="11023"/>
    <cellStyle name="Normal 2 17 5 8 2" xfId="32646"/>
    <cellStyle name="Normal 2 17 5 9" xfId="5760"/>
    <cellStyle name="Normal 2 17 6" xfId="2616"/>
    <cellStyle name="Normal 2 17 6 2" xfId="4311"/>
    <cellStyle name="Normal 2 17 6 2 2" xfId="14424"/>
    <cellStyle name="Normal 2 17 6 2 2 2" xfId="36036"/>
    <cellStyle name="Normal 2 17 6 2 3" xfId="8860"/>
    <cellStyle name="Normal 2 17 6 2 4" xfId="30502"/>
    <cellStyle name="Normal 2 17 6 3" xfId="16871"/>
    <cellStyle name="Normal 2 17 6 3 2" xfId="38464"/>
    <cellStyle name="Normal 2 17 6 4" xfId="19668"/>
    <cellStyle name="Normal 2 17 6 4 2" xfId="41247"/>
    <cellStyle name="Normal 2 17 6 5" xfId="22453"/>
    <cellStyle name="Normal 2 17 6 5 2" xfId="44030"/>
    <cellStyle name="Normal 2 17 6 6" xfId="25306"/>
    <cellStyle name="Normal 2 17 6 6 2" xfId="46881"/>
    <cellStyle name="Normal 2 17 6 7" xfId="11653"/>
    <cellStyle name="Normal 2 17 6 7 2" xfId="33276"/>
    <cellStyle name="Normal 2 17 6 8" xfId="6392"/>
    <cellStyle name="Normal 2 17 6 9" xfId="28087"/>
    <cellStyle name="Normal 2 17 7" xfId="3809"/>
    <cellStyle name="Normal 2 17 7 2" xfId="9612"/>
    <cellStyle name="Normal 2 17 7 2 2" xfId="15174"/>
    <cellStyle name="Normal 2 17 7 2 2 2" xfId="36786"/>
    <cellStyle name="Normal 2 17 7 2 3" xfId="31252"/>
    <cellStyle name="Normal 2 17 7 3" xfId="17621"/>
    <cellStyle name="Normal 2 17 7 3 2" xfId="39214"/>
    <cellStyle name="Normal 2 17 7 4" xfId="20418"/>
    <cellStyle name="Normal 2 17 7 4 2" xfId="41997"/>
    <cellStyle name="Normal 2 17 7 5" xfId="23203"/>
    <cellStyle name="Normal 2 17 7 5 2" xfId="44780"/>
    <cellStyle name="Normal 2 17 7 6" xfId="26056"/>
    <cellStyle name="Normal 2 17 7 6 2" xfId="47631"/>
    <cellStyle name="Normal 2 17 7 7" xfId="12403"/>
    <cellStyle name="Normal 2 17 7 7 2" xfId="34026"/>
    <cellStyle name="Normal 2 17 7 8" xfId="7194"/>
    <cellStyle name="Normal 2 17 7 9" xfId="28837"/>
    <cellStyle name="Normal 2 17 8" xfId="7825"/>
    <cellStyle name="Normal 2 17 8 2" xfId="17966"/>
    <cellStyle name="Normal 2 17 8 2 2" xfId="39559"/>
    <cellStyle name="Normal 2 17 8 3" xfId="20763"/>
    <cellStyle name="Normal 2 17 8 3 2" xfId="42342"/>
    <cellStyle name="Normal 2 17 8 4" xfId="23548"/>
    <cellStyle name="Normal 2 17 8 4 2" xfId="45125"/>
    <cellStyle name="Normal 2 17 8 5" xfId="26401"/>
    <cellStyle name="Normal 2 17 8 5 2" xfId="47976"/>
    <cellStyle name="Normal 2 17 8 6" xfId="12758"/>
    <cellStyle name="Normal 2 17 8 6 2" xfId="34371"/>
    <cellStyle name="Normal 2 17 8 7" xfId="29467"/>
    <cellStyle name="Normal 2 17 9" xfId="10331"/>
    <cellStyle name="Normal 2 17 9 2" xfId="31956"/>
    <cellStyle name="Normal 2 18" xfId="1529"/>
    <cellStyle name="Normal 2 18 10" xfId="13392"/>
    <cellStyle name="Normal 2 18 10 2" xfId="35004"/>
    <cellStyle name="Normal 2 18 11" xfId="15520"/>
    <cellStyle name="Normal 2 18 11 2" xfId="37114"/>
    <cellStyle name="Normal 2 18 12" xfId="18318"/>
    <cellStyle name="Normal 2 18 12 2" xfId="39897"/>
    <cellStyle name="Normal 2 18 13" xfId="21101"/>
    <cellStyle name="Normal 2 18 13 2" xfId="42680"/>
    <cellStyle name="Normal 2 18 14" xfId="23956"/>
    <cellStyle name="Normal 2 18 14 2" xfId="45531"/>
    <cellStyle name="Normal 2 18 15" xfId="9929"/>
    <cellStyle name="Normal 2 18 15 2" xfId="31569"/>
    <cellStyle name="Normal 2 18 16" xfId="5355"/>
    <cellStyle name="Normal 2 18 17" xfId="27054"/>
    <cellStyle name="Normal 2 18 2" xfId="1530"/>
    <cellStyle name="Normal 2 18 2 10" xfId="18456"/>
    <cellStyle name="Normal 2 18 2 10 2" xfId="40035"/>
    <cellStyle name="Normal 2 18 2 11" xfId="21239"/>
    <cellStyle name="Normal 2 18 2 11 2" xfId="42818"/>
    <cellStyle name="Normal 2 18 2 12" xfId="24094"/>
    <cellStyle name="Normal 2 18 2 12 2" xfId="45669"/>
    <cellStyle name="Normal 2 18 2 13" xfId="10067"/>
    <cellStyle name="Normal 2 18 2 13 2" xfId="31707"/>
    <cellStyle name="Normal 2 18 2 14" xfId="5356"/>
    <cellStyle name="Normal 2 18 2 15" xfId="27055"/>
    <cellStyle name="Normal 2 18 2 2" xfId="2846"/>
    <cellStyle name="Normal 2 18 2 2 10" xfId="27220"/>
    <cellStyle name="Normal 2 18 2 2 2" xfId="4479"/>
    <cellStyle name="Normal 2 18 2 2 2 2" xfId="9028"/>
    <cellStyle name="Normal 2 18 2 2 2 2 2" xfId="14592"/>
    <cellStyle name="Normal 2 18 2 2 2 2 2 2" xfId="36204"/>
    <cellStyle name="Normal 2 18 2 2 2 2 3" xfId="30670"/>
    <cellStyle name="Normal 2 18 2 2 2 3" xfId="17039"/>
    <cellStyle name="Normal 2 18 2 2 2 3 2" xfId="38632"/>
    <cellStyle name="Normal 2 18 2 2 2 4" xfId="19836"/>
    <cellStyle name="Normal 2 18 2 2 2 4 2" xfId="41415"/>
    <cellStyle name="Normal 2 18 2 2 2 5" xfId="22621"/>
    <cellStyle name="Normal 2 18 2 2 2 5 2" xfId="44198"/>
    <cellStyle name="Normal 2 18 2 2 2 6" xfId="25474"/>
    <cellStyle name="Normal 2 18 2 2 2 6 2" xfId="47049"/>
    <cellStyle name="Normal 2 18 2 2 2 7" xfId="11821"/>
    <cellStyle name="Normal 2 18 2 2 2 7 2" xfId="33444"/>
    <cellStyle name="Normal 2 18 2 2 2 8" xfId="6607"/>
    <cellStyle name="Normal 2 18 2 2 2 9" xfId="28255"/>
    <cellStyle name="Normal 2 18 2 2 3" xfId="7993"/>
    <cellStyle name="Normal 2 18 2 2 3 2" xfId="13557"/>
    <cellStyle name="Normal 2 18 2 2 3 2 2" xfId="35169"/>
    <cellStyle name="Normal 2 18 2 2 3 3" xfId="29635"/>
    <cellStyle name="Normal 2 18 2 2 4" xfId="16004"/>
    <cellStyle name="Normal 2 18 2 2 4 2" xfId="37597"/>
    <cellStyle name="Normal 2 18 2 2 5" xfId="18801"/>
    <cellStyle name="Normal 2 18 2 2 5 2" xfId="40380"/>
    <cellStyle name="Normal 2 18 2 2 6" xfId="21584"/>
    <cellStyle name="Normal 2 18 2 2 6 2" xfId="43163"/>
    <cellStyle name="Normal 2 18 2 2 7" xfId="24439"/>
    <cellStyle name="Normal 2 18 2 2 7 2" xfId="46014"/>
    <cellStyle name="Normal 2 18 2 2 8" xfId="10786"/>
    <cellStyle name="Normal 2 18 2 2 8 2" xfId="32409"/>
    <cellStyle name="Normal 2 18 2 2 9" xfId="5523"/>
    <cellStyle name="Normal 2 18 2 3" xfId="3224"/>
    <cellStyle name="Normal 2 18 2 3 10" xfId="27565"/>
    <cellStyle name="Normal 2 18 2 3 2" xfId="4824"/>
    <cellStyle name="Normal 2 18 2 3 2 2" xfId="9373"/>
    <cellStyle name="Normal 2 18 2 3 2 2 2" xfId="14937"/>
    <cellStyle name="Normal 2 18 2 3 2 2 2 2" xfId="36549"/>
    <cellStyle name="Normal 2 18 2 3 2 2 3" xfId="31015"/>
    <cellStyle name="Normal 2 18 2 3 2 3" xfId="17384"/>
    <cellStyle name="Normal 2 18 2 3 2 3 2" xfId="38977"/>
    <cellStyle name="Normal 2 18 2 3 2 4" xfId="20181"/>
    <cellStyle name="Normal 2 18 2 3 2 4 2" xfId="41760"/>
    <cellStyle name="Normal 2 18 2 3 2 5" xfId="22966"/>
    <cellStyle name="Normal 2 18 2 3 2 5 2" xfId="44543"/>
    <cellStyle name="Normal 2 18 2 3 2 6" xfId="25819"/>
    <cellStyle name="Normal 2 18 2 3 2 6 2" xfId="47394"/>
    <cellStyle name="Normal 2 18 2 3 2 7" xfId="12166"/>
    <cellStyle name="Normal 2 18 2 3 2 7 2" xfId="33789"/>
    <cellStyle name="Normal 2 18 2 3 2 8" xfId="6954"/>
    <cellStyle name="Normal 2 18 2 3 2 9" xfId="28600"/>
    <cellStyle name="Normal 2 18 2 3 3" xfId="8338"/>
    <cellStyle name="Normal 2 18 2 3 3 2" xfId="13902"/>
    <cellStyle name="Normal 2 18 2 3 3 2 2" xfId="35514"/>
    <cellStyle name="Normal 2 18 2 3 3 3" xfId="29980"/>
    <cellStyle name="Normal 2 18 2 3 4" xfId="16349"/>
    <cellStyle name="Normal 2 18 2 3 4 2" xfId="37942"/>
    <cellStyle name="Normal 2 18 2 3 5" xfId="19146"/>
    <cellStyle name="Normal 2 18 2 3 5 2" xfId="40725"/>
    <cellStyle name="Normal 2 18 2 3 6" xfId="21931"/>
    <cellStyle name="Normal 2 18 2 3 6 2" xfId="43508"/>
    <cellStyle name="Normal 2 18 2 3 7" xfId="24784"/>
    <cellStyle name="Normal 2 18 2 3 7 2" xfId="46359"/>
    <cellStyle name="Normal 2 18 2 3 8" xfId="11131"/>
    <cellStyle name="Normal 2 18 2 3 8 2" xfId="32754"/>
    <cellStyle name="Normal 2 18 2 3 9" xfId="5868"/>
    <cellStyle name="Normal 2 18 2 4" xfId="2620"/>
    <cellStyle name="Normal 2 18 2 4 2" xfId="4315"/>
    <cellStyle name="Normal 2 18 2 4 2 2" xfId="14428"/>
    <cellStyle name="Normal 2 18 2 4 2 2 2" xfId="36040"/>
    <cellStyle name="Normal 2 18 2 4 2 3" xfId="8864"/>
    <cellStyle name="Normal 2 18 2 4 2 4" xfId="30506"/>
    <cellStyle name="Normal 2 18 2 4 3" xfId="16875"/>
    <cellStyle name="Normal 2 18 2 4 3 2" xfId="38468"/>
    <cellStyle name="Normal 2 18 2 4 4" xfId="19672"/>
    <cellStyle name="Normal 2 18 2 4 4 2" xfId="41251"/>
    <cellStyle name="Normal 2 18 2 4 5" xfId="22457"/>
    <cellStyle name="Normal 2 18 2 4 5 2" xfId="44034"/>
    <cellStyle name="Normal 2 18 2 4 6" xfId="25310"/>
    <cellStyle name="Normal 2 18 2 4 6 2" xfId="46885"/>
    <cellStyle name="Normal 2 18 2 4 7" xfId="11657"/>
    <cellStyle name="Normal 2 18 2 4 7 2" xfId="33280"/>
    <cellStyle name="Normal 2 18 2 4 8" xfId="6396"/>
    <cellStyle name="Normal 2 18 2 4 9" xfId="28091"/>
    <cellStyle name="Normal 2 18 2 5" xfId="3813"/>
    <cellStyle name="Normal 2 18 2 5 2" xfId="9720"/>
    <cellStyle name="Normal 2 18 2 5 2 2" xfId="15282"/>
    <cellStyle name="Normal 2 18 2 5 2 2 2" xfId="36894"/>
    <cellStyle name="Normal 2 18 2 5 2 3" xfId="31360"/>
    <cellStyle name="Normal 2 18 2 5 3" xfId="17729"/>
    <cellStyle name="Normal 2 18 2 5 3 2" xfId="39322"/>
    <cellStyle name="Normal 2 18 2 5 4" xfId="20526"/>
    <cellStyle name="Normal 2 18 2 5 4 2" xfId="42105"/>
    <cellStyle name="Normal 2 18 2 5 5" xfId="23311"/>
    <cellStyle name="Normal 2 18 2 5 5 2" xfId="44888"/>
    <cellStyle name="Normal 2 18 2 5 6" xfId="26164"/>
    <cellStyle name="Normal 2 18 2 5 6 2" xfId="47739"/>
    <cellStyle name="Normal 2 18 2 5 7" xfId="12511"/>
    <cellStyle name="Normal 2 18 2 5 7 2" xfId="34134"/>
    <cellStyle name="Normal 2 18 2 5 8" xfId="7302"/>
    <cellStyle name="Normal 2 18 2 5 9" xfId="28945"/>
    <cellStyle name="Normal 2 18 2 6" xfId="7829"/>
    <cellStyle name="Normal 2 18 2 6 2" xfId="18074"/>
    <cellStyle name="Normal 2 18 2 6 2 2" xfId="39667"/>
    <cellStyle name="Normal 2 18 2 6 3" xfId="20871"/>
    <cellStyle name="Normal 2 18 2 6 3 2" xfId="42450"/>
    <cellStyle name="Normal 2 18 2 6 4" xfId="23656"/>
    <cellStyle name="Normal 2 18 2 6 4 2" xfId="45233"/>
    <cellStyle name="Normal 2 18 2 6 5" xfId="26509"/>
    <cellStyle name="Normal 2 18 2 6 5 2" xfId="48084"/>
    <cellStyle name="Normal 2 18 2 6 6" xfId="12866"/>
    <cellStyle name="Normal 2 18 2 6 6 2" xfId="34479"/>
    <cellStyle name="Normal 2 18 2 6 7" xfId="29471"/>
    <cellStyle name="Normal 2 18 2 7" xfId="10439"/>
    <cellStyle name="Normal 2 18 2 7 2" xfId="32064"/>
    <cellStyle name="Normal 2 18 2 8" xfId="13393"/>
    <cellStyle name="Normal 2 18 2 8 2" xfId="35005"/>
    <cellStyle name="Normal 2 18 2 9" xfId="15658"/>
    <cellStyle name="Normal 2 18 2 9 2" xfId="37252"/>
    <cellStyle name="Normal 2 18 3" xfId="1531"/>
    <cellStyle name="Normal 2 18 3 10" xfId="18431"/>
    <cellStyle name="Normal 2 18 3 10 2" xfId="40010"/>
    <cellStyle name="Normal 2 18 3 11" xfId="21214"/>
    <cellStyle name="Normal 2 18 3 11 2" xfId="42793"/>
    <cellStyle name="Normal 2 18 3 12" xfId="24069"/>
    <cellStyle name="Normal 2 18 3 12 2" xfId="45644"/>
    <cellStyle name="Normal 2 18 3 13" xfId="10042"/>
    <cellStyle name="Normal 2 18 3 13 2" xfId="31682"/>
    <cellStyle name="Normal 2 18 3 14" xfId="5357"/>
    <cellStyle name="Normal 2 18 3 15" xfId="27056"/>
    <cellStyle name="Normal 2 18 3 2" xfId="2821"/>
    <cellStyle name="Normal 2 18 3 2 10" xfId="27195"/>
    <cellStyle name="Normal 2 18 3 2 2" xfId="4454"/>
    <cellStyle name="Normal 2 18 3 2 2 2" xfId="9003"/>
    <cellStyle name="Normal 2 18 3 2 2 2 2" xfId="14567"/>
    <cellStyle name="Normal 2 18 3 2 2 2 2 2" xfId="36179"/>
    <cellStyle name="Normal 2 18 3 2 2 2 3" xfId="30645"/>
    <cellStyle name="Normal 2 18 3 2 2 3" xfId="17014"/>
    <cellStyle name="Normal 2 18 3 2 2 3 2" xfId="38607"/>
    <cellStyle name="Normal 2 18 3 2 2 4" xfId="19811"/>
    <cellStyle name="Normal 2 18 3 2 2 4 2" xfId="41390"/>
    <cellStyle name="Normal 2 18 3 2 2 5" xfId="22596"/>
    <cellStyle name="Normal 2 18 3 2 2 5 2" xfId="44173"/>
    <cellStyle name="Normal 2 18 3 2 2 6" xfId="25449"/>
    <cellStyle name="Normal 2 18 3 2 2 6 2" xfId="47024"/>
    <cellStyle name="Normal 2 18 3 2 2 7" xfId="11796"/>
    <cellStyle name="Normal 2 18 3 2 2 7 2" xfId="33419"/>
    <cellStyle name="Normal 2 18 3 2 2 8" xfId="6582"/>
    <cellStyle name="Normal 2 18 3 2 2 9" xfId="28230"/>
    <cellStyle name="Normal 2 18 3 2 3" xfId="7968"/>
    <cellStyle name="Normal 2 18 3 2 3 2" xfId="13532"/>
    <cellStyle name="Normal 2 18 3 2 3 2 2" xfId="35144"/>
    <cellStyle name="Normal 2 18 3 2 3 3" xfId="29610"/>
    <cellStyle name="Normal 2 18 3 2 4" xfId="15979"/>
    <cellStyle name="Normal 2 18 3 2 4 2" xfId="37572"/>
    <cellStyle name="Normal 2 18 3 2 5" xfId="18776"/>
    <cellStyle name="Normal 2 18 3 2 5 2" xfId="40355"/>
    <cellStyle name="Normal 2 18 3 2 6" xfId="21559"/>
    <cellStyle name="Normal 2 18 3 2 6 2" xfId="43138"/>
    <cellStyle name="Normal 2 18 3 2 7" xfId="24414"/>
    <cellStyle name="Normal 2 18 3 2 7 2" xfId="45989"/>
    <cellStyle name="Normal 2 18 3 2 8" xfId="10761"/>
    <cellStyle name="Normal 2 18 3 2 8 2" xfId="32384"/>
    <cellStyle name="Normal 2 18 3 2 9" xfId="5498"/>
    <cellStyle name="Normal 2 18 3 3" xfId="3199"/>
    <cellStyle name="Normal 2 18 3 3 10" xfId="27540"/>
    <cellStyle name="Normal 2 18 3 3 2" xfId="4799"/>
    <cellStyle name="Normal 2 18 3 3 2 2" xfId="9348"/>
    <cellStyle name="Normal 2 18 3 3 2 2 2" xfId="14912"/>
    <cellStyle name="Normal 2 18 3 3 2 2 2 2" xfId="36524"/>
    <cellStyle name="Normal 2 18 3 3 2 2 3" xfId="30990"/>
    <cellStyle name="Normal 2 18 3 3 2 3" xfId="17359"/>
    <cellStyle name="Normal 2 18 3 3 2 3 2" xfId="38952"/>
    <cellStyle name="Normal 2 18 3 3 2 4" xfId="20156"/>
    <cellStyle name="Normal 2 18 3 3 2 4 2" xfId="41735"/>
    <cellStyle name="Normal 2 18 3 3 2 5" xfId="22941"/>
    <cellStyle name="Normal 2 18 3 3 2 5 2" xfId="44518"/>
    <cellStyle name="Normal 2 18 3 3 2 6" xfId="25794"/>
    <cellStyle name="Normal 2 18 3 3 2 6 2" xfId="47369"/>
    <cellStyle name="Normal 2 18 3 3 2 7" xfId="12141"/>
    <cellStyle name="Normal 2 18 3 3 2 7 2" xfId="33764"/>
    <cellStyle name="Normal 2 18 3 3 2 8" xfId="6929"/>
    <cellStyle name="Normal 2 18 3 3 2 9" xfId="28575"/>
    <cellStyle name="Normal 2 18 3 3 3" xfId="8313"/>
    <cellStyle name="Normal 2 18 3 3 3 2" xfId="13877"/>
    <cellStyle name="Normal 2 18 3 3 3 2 2" xfId="35489"/>
    <cellStyle name="Normal 2 18 3 3 3 3" xfId="29955"/>
    <cellStyle name="Normal 2 18 3 3 4" xfId="16324"/>
    <cellStyle name="Normal 2 18 3 3 4 2" xfId="37917"/>
    <cellStyle name="Normal 2 18 3 3 5" xfId="19121"/>
    <cellStyle name="Normal 2 18 3 3 5 2" xfId="40700"/>
    <cellStyle name="Normal 2 18 3 3 6" xfId="21906"/>
    <cellStyle name="Normal 2 18 3 3 6 2" xfId="43483"/>
    <cellStyle name="Normal 2 18 3 3 7" xfId="24759"/>
    <cellStyle name="Normal 2 18 3 3 7 2" xfId="46334"/>
    <cellStyle name="Normal 2 18 3 3 8" xfId="11106"/>
    <cellStyle name="Normal 2 18 3 3 8 2" xfId="32729"/>
    <cellStyle name="Normal 2 18 3 3 9" xfId="5843"/>
    <cellStyle name="Normal 2 18 3 4" xfId="2621"/>
    <cellStyle name="Normal 2 18 3 4 2" xfId="4316"/>
    <cellStyle name="Normal 2 18 3 4 2 2" xfId="14429"/>
    <cellStyle name="Normal 2 18 3 4 2 2 2" xfId="36041"/>
    <cellStyle name="Normal 2 18 3 4 2 3" xfId="8865"/>
    <cellStyle name="Normal 2 18 3 4 2 4" xfId="30507"/>
    <cellStyle name="Normal 2 18 3 4 3" xfId="16876"/>
    <cellStyle name="Normal 2 18 3 4 3 2" xfId="38469"/>
    <cellStyle name="Normal 2 18 3 4 4" xfId="19673"/>
    <cellStyle name="Normal 2 18 3 4 4 2" xfId="41252"/>
    <cellStyle name="Normal 2 18 3 4 5" xfId="22458"/>
    <cellStyle name="Normal 2 18 3 4 5 2" xfId="44035"/>
    <cellStyle name="Normal 2 18 3 4 6" xfId="25311"/>
    <cellStyle name="Normal 2 18 3 4 6 2" xfId="46886"/>
    <cellStyle name="Normal 2 18 3 4 7" xfId="11658"/>
    <cellStyle name="Normal 2 18 3 4 7 2" xfId="33281"/>
    <cellStyle name="Normal 2 18 3 4 8" xfId="6397"/>
    <cellStyle name="Normal 2 18 3 4 9" xfId="28092"/>
    <cellStyle name="Normal 2 18 3 5" xfId="3814"/>
    <cellStyle name="Normal 2 18 3 5 2" xfId="9695"/>
    <cellStyle name="Normal 2 18 3 5 2 2" xfId="15257"/>
    <cellStyle name="Normal 2 18 3 5 2 2 2" xfId="36869"/>
    <cellStyle name="Normal 2 18 3 5 2 3" xfId="31335"/>
    <cellStyle name="Normal 2 18 3 5 3" xfId="17704"/>
    <cellStyle name="Normal 2 18 3 5 3 2" xfId="39297"/>
    <cellStyle name="Normal 2 18 3 5 4" xfId="20501"/>
    <cellStyle name="Normal 2 18 3 5 4 2" xfId="42080"/>
    <cellStyle name="Normal 2 18 3 5 5" xfId="23286"/>
    <cellStyle name="Normal 2 18 3 5 5 2" xfId="44863"/>
    <cellStyle name="Normal 2 18 3 5 6" xfId="26139"/>
    <cellStyle name="Normal 2 18 3 5 6 2" xfId="47714"/>
    <cellStyle name="Normal 2 18 3 5 7" xfId="12486"/>
    <cellStyle name="Normal 2 18 3 5 7 2" xfId="34109"/>
    <cellStyle name="Normal 2 18 3 5 8" xfId="7277"/>
    <cellStyle name="Normal 2 18 3 5 9" xfId="28920"/>
    <cellStyle name="Normal 2 18 3 6" xfId="7830"/>
    <cellStyle name="Normal 2 18 3 6 2" xfId="18049"/>
    <cellStyle name="Normal 2 18 3 6 2 2" xfId="39642"/>
    <cellStyle name="Normal 2 18 3 6 3" xfId="20846"/>
    <cellStyle name="Normal 2 18 3 6 3 2" xfId="42425"/>
    <cellStyle name="Normal 2 18 3 6 4" xfId="23631"/>
    <cellStyle name="Normal 2 18 3 6 4 2" xfId="45208"/>
    <cellStyle name="Normal 2 18 3 6 5" xfId="26484"/>
    <cellStyle name="Normal 2 18 3 6 5 2" xfId="48059"/>
    <cellStyle name="Normal 2 18 3 6 6" xfId="12841"/>
    <cellStyle name="Normal 2 18 3 6 6 2" xfId="34454"/>
    <cellStyle name="Normal 2 18 3 6 7" xfId="29472"/>
    <cellStyle name="Normal 2 18 3 7" xfId="10414"/>
    <cellStyle name="Normal 2 18 3 7 2" xfId="32039"/>
    <cellStyle name="Normal 2 18 3 8" xfId="13394"/>
    <cellStyle name="Normal 2 18 3 8 2" xfId="35006"/>
    <cellStyle name="Normal 2 18 3 9" xfId="15633"/>
    <cellStyle name="Normal 2 18 3 9 2" xfId="37227"/>
    <cellStyle name="Normal 2 18 4" xfId="2708"/>
    <cellStyle name="Normal 2 18 4 10" xfId="27082"/>
    <cellStyle name="Normal 2 18 4 2" xfId="4341"/>
    <cellStyle name="Normal 2 18 4 2 2" xfId="8890"/>
    <cellStyle name="Normal 2 18 4 2 2 2" xfId="14454"/>
    <cellStyle name="Normal 2 18 4 2 2 2 2" xfId="36066"/>
    <cellStyle name="Normal 2 18 4 2 2 3" xfId="30532"/>
    <cellStyle name="Normal 2 18 4 2 3" xfId="16901"/>
    <cellStyle name="Normal 2 18 4 2 3 2" xfId="38494"/>
    <cellStyle name="Normal 2 18 4 2 4" xfId="19698"/>
    <cellStyle name="Normal 2 18 4 2 4 2" xfId="41277"/>
    <cellStyle name="Normal 2 18 4 2 5" xfId="22483"/>
    <cellStyle name="Normal 2 18 4 2 5 2" xfId="44060"/>
    <cellStyle name="Normal 2 18 4 2 6" xfId="25336"/>
    <cellStyle name="Normal 2 18 4 2 6 2" xfId="46911"/>
    <cellStyle name="Normal 2 18 4 2 7" xfId="11683"/>
    <cellStyle name="Normal 2 18 4 2 7 2" xfId="33306"/>
    <cellStyle name="Normal 2 18 4 2 8" xfId="6469"/>
    <cellStyle name="Normal 2 18 4 2 9" xfId="28117"/>
    <cellStyle name="Normal 2 18 4 3" xfId="7855"/>
    <cellStyle name="Normal 2 18 4 3 2" xfId="13419"/>
    <cellStyle name="Normal 2 18 4 3 2 2" xfId="35031"/>
    <cellStyle name="Normal 2 18 4 3 3" xfId="29497"/>
    <cellStyle name="Normal 2 18 4 4" xfId="15866"/>
    <cellStyle name="Normal 2 18 4 4 2" xfId="37459"/>
    <cellStyle name="Normal 2 18 4 5" xfId="18663"/>
    <cellStyle name="Normal 2 18 4 5 2" xfId="40242"/>
    <cellStyle name="Normal 2 18 4 6" xfId="21446"/>
    <cellStyle name="Normal 2 18 4 6 2" xfId="43025"/>
    <cellStyle name="Normal 2 18 4 7" xfId="24301"/>
    <cellStyle name="Normal 2 18 4 7 2" xfId="45876"/>
    <cellStyle name="Normal 2 18 4 8" xfId="10648"/>
    <cellStyle name="Normal 2 18 4 8 2" xfId="32271"/>
    <cellStyle name="Normal 2 18 4 9" xfId="5385"/>
    <cellStyle name="Normal 2 18 5" xfId="3066"/>
    <cellStyle name="Normal 2 18 5 10" xfId="27427"/>
    <cellStyle name="Normal 2 18 5 2" xfId="4686"/>
    <cellStyle name="Normal 2 18 5 2 2" xfId="9235"/>
    <cellStyle name="Normal 2 18 5 2 2 2" xfId="14799"/>
    <cellStyle name="Normal 2 18 5 2 2 2 2" xfId="36411"/>
    <cellStyle name="Normal 2 18 5 2 2 3" xfId="30877"/>
    <cellStyle name="Normal 2 18 5 2 3" xfId="17246"/>
    <cellStyle name="Normal 2 18 5 2 3 2" xfId="38839"/>
    <cellStyle name="Normal 2 18 5 2 4" xfId="20043"/>
    <cellStyle name="Normal 2 18 5 2 4 2" xfId="41622"/>
    <cellStyle name="Normal 2 18 5 2 5" xfId="22828"/>
    <cellStyle name="Normal 2 18 5 2 5 2" xfId="44405"/>
    <cellStyle name="Normal 2 18 5 2 6" xfId="25681"/>
    <cellStyle name="Normal 2 18 5 2 6 2" xfId="47256"/>
    <cellStyle name="Normal 2 18 5 2 7" xfId="12028"/>
    <cellStyle name="Normal 2 18 5 2 7 2" xfId="33651"/>
    <cellStyle name="Normal 2 18 5 2 8" xfId="6816"/>
    <cellStyle name="Normal 2 18 5 2 9" xfId="28462"/>
    <cellStyle name="Normal 2 18 5 3" xfId="8200"/>
    <cellStyle name="Normal 2 18 5 3 2" xfId="13764"/>
    <cellStyle name="Normal 2 18 5 3 2 2" xfId="35376"/>
    <cellStyle name="Normal 2 18 5 3 3" xfId="29842"/>
    <cellStyle name="Normal 2 18 5 4" xfId="16211"/>
    <cellStyle name="Normal 2 18 5 4 2" xfId="37804"/>
    <cellStyle name="Normal 2 18 5 5" xfId="19008"/>
    <cellStyle name="Normal 2 18 5 5 2" xfId="40587"/>
    <cellStyle name="Normal 2 18 5 6" xfId="21793"/>
    <cellStyle name="Normal 2 18 5 6 2" xfId="43370"/>
    <cellStyle name="Normal 2 18 5 7" xfId="24646"/>
    <cellStyle name="Normal 2 18 5 7 2" xfId="46221"/>
    <cellStyle name="Normal 2 18 5 8" xfId="10993"/>
    <cellStyle name="Normal 2 18 5 8 2" xfId="32616"/>
    <cellStyle name="Normal 2 18 5 9" xfId="5730"/>
    <cellStyle name="Normal 2 18 6" xfId="2619"/>
    <cellStyle name="Normal 2 18 6 2" xfId="4314"/>
    <cellStyle name="Normal 2 18 6 2 2" xfId="14427"/>
    <cellStyle name="Normal 2 18 6 2 2 2" xfId="36039"/>
    <cellStyle name="Normal 2 18 6 2 3" xfId="8863"/>
    <cellStyle name="Normal 2 18 6 2 4" xfId="30505"/>
    <cellStyle name="Normal 2 18 6 3" xfId="16874"/>
    <cellStyle name="Normal 2 18 6 3 2" xfId="38467"/>
    <cellStyle name="Normal 2 18 6 4" xfId="19671"/>
    <cellStyle name="Normal 2 18 6 4 2" xfId="41250"/>
    <cellStyle name="Normal 2 18 6 5" xfId="22456"/>
    <cellStyle name="Normal 2 18 6 5 2" xfId="44033"/>
    <cellStyle name="Normal 2 18 6 6" xfId="25309"/>
    <cellStyle name="Normal 2 18 6 6 2" xfId="46884"/>
    <cellStyle name="Normal 2 18 6 7" xfId="11656"/>
    <cellStyle name="Normal 2 18 6 7 2" xfId="33279"/>
    <cellStyle name="Normal 2 18 6 8" xfId="6395"/>
    <cellStyle name="Normal 2 18 6 9" xfId="28090"/>
    <cellStyle name="Normal 2 18 7" xfId="3812"/>
    <cellStyle name="Normal 2 18 7 2" xfId="9582"/>
    <cellStyle name="Normal 2 18 7 2 2" xfId="15144"/>
    <cellStyle name="Normal 2 18 7 2 2 2" xfId="36756"/>
    <cellStyle name="Normal 2 18 7 2 3" xfId="31222"/>
    <cellStyle name="Normal 2 18 7 3" xfId="17591"/>
    <cellStyle name="Normal 2 18 7 3 2" xfId="39184"/>
    <cellStyle name="Normal 2 18 7 4" xfId="20388"/>
    <cellStyle name="Normal 2 18 7 4 2" xfId="41967"/>
    <cellStyle name="Normal 2 18 7 5" xfId="23173"/>
    <cellStyle name="Normal 2 18 7 5 2" xfId="44750"/>
    <cellStyle name="Normal 2 18 7 6" xfId="26026"/>
    <cellStyle name="Normal 2 18 7 6 2" xfId="47601"/>
    <cellStyle name="Normal 2 18 7 7" xfId="12373"/>
    <cellStyle name="Normal 2 18 7 7 2" xfId="33996"/>
    <cellStyle name="Normal 2 18 7 8" xfId="7164"/>
    <cellStyle name="Normal 2 18 7 9" xfId="28807"/>
    <cellStyle name="Normal 2 18 8" xfId="7828"/>
    <cellStyle name="Normal 2 18 8 2" xfId="17936"/>
    <cellStyle name="Normal 2 18 8 2 2" xfId="39529"/>
    <cellStyle name="Normal 2 18 8 3" xfId="20733"/>
    <cellStyle name="Normal 2 18 8 3 2" xfId="42312"/>
    <cellStyle name="Normal 2 18 8 4" xfId="23518"/>
    <cellStyle name="Normal 2 18 8 4 2" xfId="45095"/>
    <cellStyle name="Normal 2 18 8 5" xfId="26371"/>
    <cellStyle name="Normal 2 18 8 5 2" xfId="47946"/>
    <cellStyle name="Normal 2 18 8 6" xfId="12728"/>
    <cellStyle name="Normal 2 18 8 6 2" xfId="34341"/>
    <cellStyle name="Normal 2 18 8 7" xfId="29470"/>
    <cellStyle name="Normal 2 18 9" xfId="10301"/>
    <cellStyle name="Normal 2 18 9 2" xfId="31926"/>
    <cellStyle name="Normal 2 19" xfId="1532"/>
    <cellStyle name="Normal 2 19 10" xfId="13395"/>
    <cellStyle name="Normal 2 19 10 2" xfId="35007"/>
    <cellStyle name="Normal 2 19 11" xfId="15549"/>
    <cellStyle name="Normal 2 19 11 2" xfId="37143"/>
    <cellStyle name="Normal 2 19 12" xfId="18347"/>
    <cellStyle name="Normal 2 19 12 2" xfId="39926"/>
    <cellStyle name="Normal 2 19 13" xfId="21130"/>
    <cellStyle name="Normal 2 19 13 2" xfId="42709"/>
    <cellStyle name="Normal 2 19 14" xfId="23985"/>
    <cellStyle name="Normal 2 19 14 2" xfId="45560"/>
    <cellStyle name="Normal 2 19 15" xfId="9958"/>
    <cellStyle name="Normal 2 19 15 2" xfId="31598"/>
    <cellStyle name="Normal 2 19 16" xfId="5358"/>
    <cellStyle name="Normal 2 19 17" xfId="27057"/>
    <cellStyle name="Normal 2 19 2" xfId="1533"/>
    <cellStyle name="Normal 2 19 2 10" xfId="18485"/>
    <cellStyle name="Normal 2 19 2 10 2" xfId="40064"/>
    <cellStyle name="Normal 2 19 2 11" xfId="21268"/>
    <cellStyle name="Normal 2 19 2 11 2" xfId="42847"/>
    <cellStyle name="Normal 2 19 2 12" xfId="24123"/>
    <cellStyle name="Normal 2 19 2 12 2" xfId="45698"/>
    <cellStyle name="Normal 2 19 2 13" xfId="10096"/>
    <cellStyle name="Normal 2 19 2 13 2" xfId="31736"/>
    <cellStyle name="Normal 2 19 2 14" xfId="5359"/>
    <cellStyle name="Normal 2 19 2 15" xfId="27058"/>
    <cellStyle name="Normal 2 19 2 2" xfId="2875"/>
    <cellStyle name="Normal 2 19 2 2 10" xfId="27249"/>
    <cellStyle name="Normal 2 19 2 2 2" xfId="4508"/>
    <cellStyle name="Normal 2 19 2 2 2 2" xfId="9057"/>
    <cellStyle name="Normal 2 19 2 2 2 2 2" xfId="14621"/>
    <cellStyle name="Normal 2 19 2 2 2 2 2 2" xfId="36233"/>
    <cellStyle name="Normal 2 19 2 2 2 2 3" xfId="30699"/>
    <cellStyle name="Normal 2 19 2 2 2 3" xfId="17068"/>
    <cellStyle name="Normal 2 19 2 2 2 3 2" xfId="38661"/>
    <cellStyle name="Normal 2 19 2 2 2 4" xfId="19865"/>
    <cellStyle name="Normal 2 19 2 2 2 4 2" xfId="41444"/>
    <cellStyle name="Normal 2 19 2 2 2 5" xfId="22650"/>
    <cellStyle name="Normal 2 19 2 2 2 5 2" xfId="44227"/>
    <cellStyle name="Normal 2 19 2 2 2 6" xfId="25503"/>
    <cellStyle name="Normal 2 19 2 2 2 6 2" xfId="47078"/>
    <cellStyle name="Normal 2 19 2 2 2 7" xfId="11850"/>
    <cellStyle name="Normal 2 19 2 2 2 7 2" xfId="33473"/>
    <cellStyle name="Normal 2 19 2 2 2 8" xfId="6636"/>
    <cellStyle name="Normal 2 19 2 2 2 9" xfId="28284"/>
    <cellStyle name="Normal 2 19 2 2 3" xfId="8022"/>
    <cellStyle name="Normal 2 19 2 2 3 2" xfId="13586"/>
    <cellStyle name="Normal 2 19 2 2 3 2 2" xfId="35198"/>
    <cellStyle name="Normal 2 19 2 2 3 3" xfId="29664"/>
    <cellStyle name="Normal 2 19 2 2 4" xfId="16033"/>
    <cellStyle name="Normal 2 19 2 2 4 2" xfId="37626"/>
    <cellStyle name="Normal 2 19 2 2 5" xfId="18830"/>
    <cellStyle name="Normal 2 19 2 2 5 2" xfId="40409"/>
    <cellStyle name="Normal 2 19 2 2 6" xfId="21613"/>
    <cellStyle name="Normal 2 19 2 2 6 2" xfId="43192"/>
    <cellStyle name="Normal 2 19 2 2 7" xfId="24468"/>
    <cellStyle name="Normal 2 19 2 2 7 2" xfId="46043"/>
    <cellStyle name="Normal 2 19 2 2 8" xfId="10815"/>
    <cellStyle name="Normal 2 19 2 2 8 2" xfId="32438"/>
    <cellStyle name="Normal 2 19 2 2 9" xfId="5552"/>
    <cellStyle name="Normal 2 19 2 3" xfId="3253"/>
    <cellStyle name="Normal 2 19 2 3 10" xfId="27594"/>
    <cellStyle name="Normal 2 19 2 3 2" xfId="4853"/>
    <cellStyle name="Normal 2 19 2 3 2 2" xfId="9402"/>
    <cellStyle name="Normal 2 19 2 3 2 2 2" xfId="14966"/>
    <cellStyle name="Normal 2 19 2 3 2 2 2 2" xfId="36578"/>
    <cellStyle name="Normal 2 19 2 3 2 2 3" xfId="31044"/>
    <cellStyle name="Normal 2 19 2 3 2 3" xfId="17413"/>
    <cellStyle name="Normal 2 19 2 3 2 3 2" xfId="39006"/>
    <cellStyle name="Normal 2 19 2 3 2 4" xfId="20210"/>
    <cellStyle name="Normal 2 19 2 3 2 4 2" xfId="41789"/>
    <cellStyle name="Normal 2 19 2 3 2 5" xfId="22995"/>
    <cellStyle name="Normal 2 19 2 3 2 5 2" xfId="44572"/>
    <cellStyle name="Normal 2 19 2 3 2 6" xfId="25848"/>
    <cellStyle name="Normal 2 19 2 3 2 6 2" xfId="47423"/>
    <cellStyle name="Normal 2 19 2 3 2 7" xfId="12195"/>
    <cellStyle name="Normal 2 19 2 3 2 7 2" xfId="33818"/>
    <cellStyle name="Normal 2 19 2 3 2 8" xfId="6983"/>
    <cellStyle name="Normal 2 19 2 3 2 9" xfId="28629"/>
    <cellStyle name="Normal 2 19 2 3 3" xfId="8367"/>
    <cellStyle name="Normal 2 19 2 3 3 2" xfId="13931"/>
    <cellStyle name="Normal 2 19 2 3 3 2 2" xfId="35543"/>
    <cellStyle name="Normal 2 19 2 3 3 3" xfId="30009"/>
    <cellStyle name="Normal 2 19 2 3 4" xfId="16378"/>
    <cellStyle name="Normal 2 19 2 3 4 2" xfId="37971"/>
    <cellStyle name="Normal 2 19 2 3 5" xfId="19175"/>
    <cellStyle name="Normal 2 19 2 3 5 2" xfId="40754"/>
    <cellStyle name="Normal 2 19 2 3 6" xfId="21960"/>
    <cellStyle name="Normal 2 19 2 3 6 2" xfId="43537"/>
    <cellStyle name="Normal 2 19 2 3 7" xfId="24813"/>
    <cellStyle name="Normal 2 19 2 3 7 2" xfId="46388"/>
    <cellStyle name="Normal 2 19 2 3 8" xfId="11160"/>
    <cellStyle name="Normal 2 19 2 3 8 2" xfId="32783"/>
    <cellStyle name="Normal 2 19 2 3 9" xfId="5897"/>
    <cellStyle name="Normal 2 19 2 4" xfId="2623"/>
    <cellStyle name="Normal 2 19 2 4 2" xfId="4318"/>
    <cellStyle name="Normal 2 19 2 4 2 2" xfId="14431"/>
    <cellStyle name="Normal 2 19 2 4 2 2 2" xfId="36043"/>
    <cellStyle name="Normal 2 19 2 4 2 3" xfId="8867"/>
    <cellStyle name="Normal 2 19 2 4 2 4" xfId="30509"/>
    <cellStyle name="Normal 2 19 2 4 3" xfId="16878"/>
    <cellStyle name="Normal 2 19 2 4 3 2" xfId="38471"/>
    <cellStyle name="Normal 2 19 2 4 4" xfId="19675"/>
    <cellStyle name="Normal 2 19 2 4 4 2" xfId="41254"/>
    <cellStyle name="Normal 2 19 2 4 5" xfId="22460"/>
    <cellStyle name="Normal 2 19 2 4 5 2" xfId="44037"/>
    <cellStyle name="Normal 2 19 2 4 6" xfId="25313"/>
    <cellStyle name="Normal 2 19 2 4 6 2" xfId="46888"/>
    <cellStyle name="Normal 2 19 2 4 7" xfId="11660"/>
    <cellStyle name="Normal 2 19 2 4 7 2" xfId="33283"/>
    <cellStyle name="Normal 2 19 2 4 8" xfId="6399"/>
    <cellStyle name="Normal 2 19 2 4 9" xfId="28094"/>
    <cellStyle name="Normal 2 19 2 5" xfId="3816"/>
    <cellStyle name="Normal 2 19 2 5 2" xfId="9749"/>
    <cellStyle name="Normal 2 19 2 5 2 2" xfId="15311"/>
    <cellStyle name="Normal 2 19 2 5 2 2 2" xfId="36923"/>
    <cellStyle name="Normal 2 19 2 5 2 3" xfId="31389"/>
    <cellStyle name="Normal 2 19 2 5 3" xfId="17758"/>
    <cellStyle name="Normal 2 19 2 5 3 2" xfId="39351"/>
    <cellStyle name="Normal 2 19 2 5 4" xfId="20555"/>
    <cellStyle name="Normal 2 19 2 5 4 2" xfId="42134"/>
    <cellStyle name="Normal 2 19 2 5 5" xfId="23340"/>
    <cellStyle name="Normal 2 19 2 5 5 2" xfId="44917"/>
    <cellStyle name="Normal 2 19 2 5 6" xfId="26193"/>
    <cellStyle name="Normal 2 19 2 5 6 2" xfId="47768"/>
    <cellStyle name="Normal 2 19 2 5 7" xfId="12540"/>
    <cellStyle name="Normal 2 19 2 5 7 2" xfId="34163"/>
    <cellStyle name="Normal 2 19 2 5 8" xfId="7331"/>
    <cellStyle name="Normal 2 19 2 5 9" xfId="28974"/>
    <cellStyle name="Normal 2 19 2 6" xfId="7832"/>
    <cellStyle name="Normal 2 19 2 6 2" xfId="18103"/>
    <cellStyle name="Normal 2 19 2 6 2 2" xfId="39696"/>
    <cellStyle name="Normal 2 19 2 6 3" xfId="20900"/>
    <cellStyle name="Normal 2 19 2 6 3 2" xfId="42479"/>
    <cellStyle name="Normal 2 19 2 6 4" xfId="23685"/>
    <cellStyle name="Normal 2 19 2 6 4 2" xfId="45262"/>
    <cellStyle name="Normal 2 19 2 6 5" xfId="26538"/>
    <cellStyle name="Normal 2 19 2 6 5 2" xfId="48113"/>
    <cellStyle name="Normal 2 19 2 6 6" xfId="12895"/>
    <cellStyle name="Normal 2 19 2 6 6 2" xfId="34508"/>
    <cellStyle name="Normal 2 19 2 6 7" xfId="29474"/>
    <cellStyle name="Normal 2 19 2 7" xfId="10468"/>
    <cellStyle name="Normal 2 19 2 7 2" xfId="32093"/>
    <cellStyle name="Normal 2 19 2 8" xfId="13396"/>
    <cellStyle name="Normal 2 19 2 8 2" xfId="35008"/>
    <cellStyle name="Normal 2 19 2 9" xfId="15687"/>
    <cellStyle name="Normal 2 19 2 9 2" xfId="37281"/>
    <cellStyle name="Normal 2 19 3" xfId="1534"/>
    <cellStyle name="Normal 2 19 3 10" xfId="18577"/>
    <cellStyle name="Normal 2 19 3 10 2" xfId="40156"/>
    <cellStyle name="Normal 2 19 3 11" xfId="21360"/>
    <cellStyle name="Normal 2 19 3 11 2" xfId="42939"/>
    <cellStyle name="Normal 2 19 3 12" xfId="24215"/>
    <cellStyle name="Normal 2 19 3 12 2" xfId="45790"/>
    <cellStyle name="Normal 2 19 3 13" xfId="10188"/>
    <cellStyle name="Normal 2 19 3 13 2" xfId="31828"/>
    <cellStyle name="Normal 2 19 3 14" xfId="5360"/>
    <cellStyle name="Normal 2 19 3 15" xfId="27059"/>
    <cellStyle name="Normal 2 19 3 2" xfId="2967"/>
    <cellStyle name="Normal 2 19 3 2 10" xfId="27341"/>
    <cellStyle name="Normal 2 19 3 2 2" xfId="4600"/>
    <cellStyle name="Normal 2 19 3 2 2 2" xfId="9149"/>
    <cellStyle name="Normal 2 19 3 2 2 2 2" xfId="14713"/>
    <cellStyle name="Normal 2 19 3 2 2 2 2 2" xfId="36325"/>
    <cellStyle name="Normal 2 19 3 2 2 2 3" xfId="30791"/>
    <cellStyle name="Normal 2 19 3 2 2 3" xfId="17160"/>
    <cellStyle name="Normal 2 19 3 2 2 3 2" xfId="38753"/>
    <cellStyle name="Normal 2 19 3 2 2 4" xfId="19957"/>
    <cellStyle name="Normal 2 19 3 2 2 4 2" xfId="41536"/>
    <cellStyle name="Normal 2 19 3 2 2 5" xfId="22742"/>
    <cellStyle name="Normal 2 19 3 2 2 5 2" xfId="44319"/>
    <cellStyle name="Normal 2 19 3 2 2 6" xfId="25595"/>
    <cellStyle name="Normal 2 19 3 2 2 6 2" xfId="47170"/>
    <cellStyle name="Normal 2 19 3 2 2 7" xfId="11942"/>
    <cellStyle name="Normal 2 19 3 2 2 7 2" xfId="33565"/>
    <cellStyle name="Normal 2 19 3 2 2 8" xfId="6728"/>
    <cellStyle name="Normal 2 19 3 2 2 9" xfId="28376"/>
    <cellStyle name="Normal 2 19 3 2 3" xfId="8114"/>
    <cellStyle name="Normal 2 19 3 2 3 2" xfId="13678"/>
    <cellStyle name="Normal 2 19 3 2 3 2 2" xfId="35290"/>
    <cellStyle name="Normal 2 19 3 2 3 3" xfId="29756"/>
    <cellStyle name="Normal 2 19 3 2 4" xfId="16125"/>
    <cellStyle name="Normal 2 19 3 2 4 2" xfId="37718"/>
    <cellStyle name="Normal 2 19 3 2 5" xfId="18922"/>
    <cellStyle name="Normal 2 19 3 2 5 2" xfId="40501"/>
    <cellStyle name="Normal 2 19 3 2 6" xfId="21705"/>
    <cellStyle name="Normal 2 19 3 2 6 2" xfId="43284"/>
    <cellStyle name="Normal 2 19 3 2 7" xfId="24560"/>
    <cellStyle name="Normal 2 19 3 2 7 2" xfId="46135"/>
    <cellStyle name="Normal 2 19 3 2 8" xfId="10907"/>
    <cellStyle name="Normal 2 19 3 2 8 2" xfId="32530"/>
    <cellStyle name="Normal 2 19 3 2 9" xfId="5644"/>
    <cellStyle name="Normal 2 19 3 3" xfId="3345"/>
    <cellStyle name="Normal 2 19 3 3 10" xfId="27686"/>
    <cellStyle name="Normal 2 19 3 3 2" xfId="4945"/>
    <cellStyle name="Normal 2 19 3 3 2 2" xfId="9494"/>
    <cellStyle name="Normal 2 19 3 3 2 2 2" xfId="15058"/>
    <cellStyle name="Normal 2 19 3 3 2 2 2 2" xfId="36670"/>
    <cellStyle name="Normal 2 19 3 3 2 2 3" xfId="31136"/>
    <cellStyle name="Normal 2 19 3 3 2 3" xfId="17505"/>
    <cellStyle name="Normal 2 19 3 3 2 3 2" xfId="39098"/>
    <cellStyle name="Normal 2 19 3 3 2 4" xfId="20302"/>
    <cellStyle name="Normal 2 19 3 3 2 4 2" xfId="41881"/>
    <cellStyle name="Normal 2 19 3 3 2 5" xfId="23087"/>
    <cellStyle name="Normal 2 19 3 3 2 5 2" xfId="44664"/>
    <cellStyle name="Normal 2 19 3 3 2 6" xfId="25940"/>
    <cellStyle name="Normal 2 19 3 3 2 6 2" xfId="47515"/>
    <cellStyle name="Normal 2 19 3 3 2 7" xfId="12287"/>
    <cellStyle name="Normal 2 19 3 3 2 7 2" xfId="33910"/>
    <cellStyle name="Normal 2 19 3 3 2 8" xfId="7075"/>
    <cellStyle name="Normal 2 19 3 3 2 9" xfId="28721"/>
    <cellStyle name="Normal 2 19 3 3 3" xfId="8459"/>
    <cellStyle name="Normal 2 19 3 3 3 2" xfId="14023"/>
    <cellStyle name="Normal 2 19 3 3 3 2 2" xfId="35635"/>
    <cellStyle name="Normal 2 19 3 3 3 3" xfId="30101"/>
    <cellStyle name="Normal 2 19 3 3 4" xfId="16470"/>
    <cellStyle name="Normal 2 19 3 3 4 2" xfId="38063"/>
    <cellStyle name="Normal 2 19 3 3 5" xfId="19267"/>
    <cellStyle name="Normal 2 19 3 3 5 2" xfId="40846"/>
    <cellStyle name="Normal 2 19 3 3 6" xfId="22052"/>
    <cellStyle name="Normal 2 19 3 3 6 2" xfId="43629"/>
    <cellStyle name="Normal 2 19 3 3 7" xfId="24905"/>
    <cellStyle name="Normal 2 19 3 3 7 2" xfId="46480"/>
    <cellStyle name="Normal 2 19 3 3 8" xfId="11252"/>
    <cellStyle name="Normal 2 19 3 3 8 2" xfId="32875"/>
    <cellStyle name="Normal 2 19 3 3 9" xfId="5989"/>
    <cellStyle name="Normal 2 19 3 4" xfId="2624"/>
    <cellStyle name="Normal 2 19 3 4 2" xfId="4319"/>
    <cellStyle name="Normal 2 19 3 4 2 2" xfId="14432"/>
    <cellStyle name="Normal 2 19 3 4 2 2 2" xfId="36044"/>
    <cellStyle name="Normal 2 19 3 4 2 3" xfId="8868"/>
    <cellStyle name="Normal 2 19 3 4 2 4" xfId="30510"/>
    <cellStyle name="Normal 2 19 3 4 3" xfId="16879"/>
    <cellStyle name="Normal 2 19 3 4 3 2" xfId="38472"/>
    <cellStyle name="Normal 2 19 3 4 4" xfId="19676"/>
    <cellStyle name="Normal 2 19 3 4 4 2" xfId="41255"/>
    <cellStyle name="Normal 2 19 3 4 5" xfId="22461"/>
    <cellStyle name="Normal 2 19 3 4 5 2" xfId="44038"/>
    <cellStyle name="Normal 2 19 3 4 6" xfId="25314"/>
    <cellStyle name="Normal 2 19 3 4 6 2" xfId="46889"/>
    <cellStyle name="Normal 2 19 3 4 7" xfId="11661"/>
    <cellStyle name="Normal 2 19 3 4 7 2" xfId="33284"/>
    <cellStyle name="Normal 2 19 3 4 8" xfId="6400"/>
    <cellStyle name="Normal 2 19 3 4 9" xfId="28095"/>
    <cellStyle name="Normal 2 19 3 5" xfId="3817"/>
    <cellStyle name="Normal 2 19 3 5 2" xfId="9841"/>
    <cellStyle name="Normal 2 19 3 5 2 2" xfId="15403"/>
    <cellStyle name="Normal 2 19 3 5 2 2 2" xfId="37015"/>
    <cellStyle name="Normal 2 19 3 5 2 3" xfId="31481"/>
    <cellStyle name="Normal 2 19 3 5 3" xfId="17850"/>
    <cellStyle name="Normal 2 19 3 5 3 2" xfId="39443"/>
    <cellStyle name="Normal 2 19 3 5 4" xfId="20647"/>
    <cellStyle name="Normal 2 19 3 5 4 2" xfId="42226"/>
    <cellStyle name="Normal 2 19 3 5 5" xfId="23432"/>
    <cellStyle name="Normal 2 19 3 5 5 2" xfId="45009"/>
    <cellStyle name="Normal 2 19 3 5 6" xfId="26285"/>
    <cellStyle name="Normal 2 19 3 5 6 2" xfId="47860"/>
    <cellStyle name="Normal 2 19 3 5 7" xfId="12632"/>
    <cellStyle name="Normal 2 19 3 5 7 2" xfId="34255"/>
    <cellStyle name="Normal 2 19 3 5 8" xfId="7423"/>
    <cellStyle name="Normal 2 19 3 5 9" xfId="29066"/>
    <cellStyle name="Normal 2 19 3 6" xfId="7833"/>
    <cellStyle name="Normal 2 19 3 6 2" xfId="18195"/>
    <cellStyle name="Normal 2 19 3 6 2 2" xfId="39788"/>
    <cellStyle name="Normal 2 19 3 6 3" xfId="20992"/>
    <cellStyle name="Normal 2 19 3 6 3 2" xfId="42571"/>
    <cellStyle name="Normal 2 19 3 6 4" xfId="23777"/>
    <cellStyle name="Normal 2 19 3 6 4 2" xfId="45354"/>
    <cellStyle name="Normal 2 19 3 6 5" xfId="26630"/>
    <cellStyle name="Normal 2 19 3 6 5 2" xfId="48205"/>
    <cellStyle name="Normal 2 19 3 6 6" xfId="12987"/>
    <cellStyle name="Normal 2 19 3 6 6 2" xfId="34600"/>
    <cellStyle name="Normal 2 19 3 6 7" xfId="29475"/>
    <cellStyle name="Normal 2 19 3 7" xfId="10560"/>
    <cellStyle name="Normal 2 19 3 7 2" xfId="32185"/>
    <cellStyle name="Normal 2 19 3 8" xfId="13397"/>
    <cellStyle name="Normal 2 19 3 8 2" xfId="35009"/>
    <cellStyle name="Normal 2 19 3 9" xfId="15779"/>
    <cellStyle name="Normal 2 19 3 9 2" xfId="37373"/>
    <cellStyle name="Normal 2 19 4" xfId="2737"/>
    <cellStyle name="Normal 2 19 4 10" xfId="27111"/>
    <cellStyle name="Normal 2 19 4 2" xfId="4370"/>
    <cellStyle name="Normal 2 19 4 2 2" xfId="8919"/>
    <cellStyle name="Normal 2 19 4 2 2 2" xfId="14483"/>
    <cellStyle name="Normal 2 19 4 2 2 2 2" xfId="36095"/>
    <cellStyle name="Normal 2 19 4 2 2 3" xfId="30561"/>
    <cellStyle name="Normal 2 19 4 2 3" xfId="16930"/>
    <cellStyle name="Normal 2 19 4 2 3 2" xfId="38523"/>
    <cellStyle name="Normal 2 19 4 2 4" xfId="19727"/>
    <cellStyle name="Normal 2 19 4 2 4 2" xfId="41306"/>
    <cellStyle name="Normal 2 19 4 2 5" xfId="22512"/>
    <cellStyle name="Normal 2 19 4 2 5 2" xfId="44089"/>
    <cellStyle name="Normal 2 19 4 2 6" xfId="25365"/>
    <cellStyle name="Normal 2 19 4 2 6 2" xfId="46940"/>
    <cellStyle name="Normal 2 19 4 2 7" xfId="11712"/>
    <cellStyle name="Normal 2 19 4 2 7 2" xfId="33335"/>
    <cellStyle name="Normal 2 19 4 2 8" xfId="6498"/>
    <cellStyle name="Normal 2 19 4 2 9" xfId="28146"/>
    <cellStyle name="Normal 2 19 4 3" xfId="7884"/>
    <cellStyle name="Normal 2 19 4 3 2" xfId="13448"/>
    <cellStyle name="Normal 2 19 4 3 2 2" xfId="35060"/>
    <cellStyle name="Normal 2 19 4 3 3" xfId="29526"/>
    <cellStyle name="Normal 2 19 4 4" xfId="15895"/>
    <cellStyle name="Normal 2 19 4 4 2" xfId="37488"/>
    <cellStyle name="Normal 2 19 4 5" xfId="18692"/>
    <cellStyle name="Normal 2 19 4 5 2" xfId="40271"/>
    <cellStyle name="Normal 2 19 4 6" xfId="21475"/>
    <cellStyle name="Normal 2 19 4 6 2" xfId="43054"/>
    <cellStyle name="Normal 2 19 4 7" xfId="24330"/>
    <cellStyle name="Normal 2 19 4 7 2" xfId="45905"/>
    <cellStyle name="Normal 2 19 4 8" xfId="10677"/>
    <cellStyle name="Normal 2 19 4 8 2" xfId="32300"/>
    <cellStyle name="Normal 2 19 4 9" xfId="5414"/>
    <cellStyle name="Normal 2 19 5" xfId="3095"/>
    <cellStyle name="Normal 2 19 5 10" xfId="27456"/>
    <cellStyle name="Normal 2 19 5 2" xfId="4715"/>
    <cellStyle name="Normal 2 19 5 2 2" xfId="9264"/>
    <cellStyle name="Normal 2 19 5 2 2 2" xfId="14828"/>
    <cellStyle name="Normal 2 19 5 2 2 2 2" xfId="36440"/>
    <cellStyle name="Normal 2 19 5 2 2 3" xfId="30906"/>
    <cellStyle name="Normal 2 19 5 2 3" xfId="17275"/>
    <cellStyle name="Normal 2 19 5 2 3 2" xfId="38868"/>
    <cellStyle name="Normal 2 19 5 2 4" xfId="20072"/>
    <cellStyle name="Normal 2 19 5 2 4 2" xfId="41651"/>
    <cellStyle name="Normal 2 19 5 2 5" xfId="22857"/>
    <cellStyle name="Normal 2 19 5 2 5 2" xfId="44434"/>
    <cellStyle name="Normal 2 19 5 2 6" xfId="25710"/>
    <cellStyle name="Normal 2 19 5 2 6 2" xfId="47285"/>
    <cellStyle name="Normal 2 19 5 2 7" xfId="12057"/>
    <cellStyle name="Normal 2 19 5 2 7 2" xfId="33680"/>
    <cellStyle name="Normal 2 19 5 2 8" xfId="6845"/>
    <cellStyle name="Normal 2 19 5 2 9" xfId="28491"/>
    <cellStyle name="Normal 2 19 5 3" xfId="8229"/>
    <cellStyle name="Normal 2 19 5 3 2" xfId="13793"/>
    <cellStyle name="Normal 2 19 5 3 2 2" xfId="35405"/>
    <cellStyle name="Normal 2 19 5 3 3" xfId="29871"/>
    <cellStyle name="Normal 2 19 5 4" xfId="16240"/>
    <cellStyle name="Normal 2 19 5 4 2" xfId="37833"/>
    <cellStyle name="Normal 2 19 5 5" xfId="19037"/>
    <cellStyle name="Normal 2 19 5 5 2" xfId="40616"/>
    <cellStyle name="Normal 2 19 5 6" xfId="21822"/>
    <cellStyle name="Normal 2 19 5 6 2" xfId="43399"/>
    <cellStyle name="Normal 2 19 5 7" xfId="24675"/>
    <cellStyle name="Normal 2 19 5 7 2" xfId="46250"/>
    <cellStyle name="Normal 2 19 5 8" xfId="11022"/>
    <cellStyle name="Normal 2 19 5 8 2" xfId="32645"/>
    <cellStyle name="Normal 2 19 5 9" xfId="5759"/>
    <cellStyle name="Normal 2 19 6" xfId="2622"/>
    <cellStyle name="Normal 2 19 6 2" xfId="4317"/>
    <cellStyle name="Normal 2 19 6 2 2" xfId="14430"/>
    <cellStyle name="Normal 2 19 6 2 2 2" xfId="36042"/>
    <cellStyle name="Normal 2 19 6 2 3" xfId="8866"/>
    <cellStyle name="Normal 2 19 6 2 4" xfId="30508"/>
    <cellStyle name="Normal 2 19 6 3" xfId="16877"/>
    <cellStyle name="Normal 2 19 6 3 2" xfId="38470"/>
    <cellStyle name="Normal 2 19 6 4" xfId="19674"/>
    <cellStyle name="Normal 2 19 6 4 2" xfId="41253"/>
    <cellStyle name="Normal 2 19 6 5" xfId="22459"/>
    <cellStyle name="Normal 2 19 6 5 2" xfId="44036"/>
    <cellStyle name="Normal 2 19 6 6" xfId="25312"/>
    <cellStyle name="Normal 2 19 6 6 2" xfId="46887"/>
    <cellStyle name="Normal 2 19 6 7" xfId="11659"/>
    <cellStyle name="Normal 2 19 6 7 2" xfId="33282"/>
    <cellStyle name="Normal 2 19 6 8" xfId="6398"/>
    <cellStyle name="Normal 2 19 6 9" xfId="28093"/>
    <cellStyle name="Normal 2 19 7" xfId="3815"/>
    <cellStyle name="Normal 2 19 7 2" xfId="9611"/>
    <cellStyle name="Normal 2 19 7 2 2" xfId="15173"/>
    <cellStyle name="Normal 2 19 7 2 2 2" xfId="36785"/>
    <cellStyle name="Normal 2 19 7 2 3" xfId="31251"/>
    <cellStyle name="Normal 2 19 7 3" xfId="17620"/>
    <cellStyle name="Normal 2 19 7 3 2" xfId="39213"/>
    <cellStyle name="Normal 2 19 7 4" xfId="20417"/>
    <cellStyle name="Normal 2 19 7 4 2" xfId="41996"/>
    <cellStyle name="Normal 2 19 7 5" xfId="23202"/>
    <cellStyle name="Normal 2 19 7 5 2" xfId="44779"/>
    <cellStyle name="Normal 2 19 7 6" xfId="26055"/>
    <cellStyle name="Normal 2 19 7 6 2" xfId="47630"/>
    <cellStyle name="Normal 2 19 7 7" xfId="12402"/>
    <cellStyle name="Normal 2 19 7 7 2" xfId="34025"/>
    <cellStyle name="Normal 2 19 7 8" xfId="7193"/>
    <cellStyle name="Normal 2 19 7 9" xfId="28836"/>
    <cellStyle name="Normal 2 19 8" xfId="7831"/>
    <cellStyle name="Normal 2 19 8 2" xfId="17965"/>
    <cellStyle name="Normal 2 19 8 2 2" xfId="39558"/>
    <cellStyle name="Normal 2 19 8 3" xfId="20762"/>
    <cellStyle name="Normal 2 19 8 3 2" xfId="42341"/>
    <cellStyle name="Normal 2 19 8 4" xfId="23547"/>
    <cellStyle name="Normal 2 19 8 4 2" xfId="45124"/>
    <cellStyle name="Normal 2 19 8 5" xfId="26400"/>
    <cellStyle name="Normal 2 19 8 5 2" xfId="47975"/>
    <cellStyle name="Normal 2 19 8 6" xfId="12757"/>
    <cellStyle name="Normal 2 19 8 6 2" xfId="34370"/>
    <cellStyle name="Normal 2 19 8 7" xfId="29473"/>
    <cellStyle name="Normal 2 19 9" xfId="10330"/>
    <cellStyle name="Normal 2 19 9 2" xfId="31955"/>
    <cellStyle name="Normal 2 2" xfId="1535"/>
    <cellStyle name="Normal 2 2 2" xfId="1536"/>
    <cellStyle name="Normal 2 2 2 2" xfId="2176"/>
    <cellStyle name="Normal 2 2 3" xfId="1537"/>
    <cellStyle name="Normal 2 2 3 2" xfId="56730"/>
    <cellStyle name="Normal 2 20" xfId="1538"/>
    <cellStyle name="Normal 2 20 2" xfId="3188"/>
    <cellStyle name="Normal 2 20 3" xfId="2625"/>
    <cellStyle name="Normal 2 21" xfId="1539"/>
    <cellStyle name="Normal 2 21 2" xfId="3419"/>
    <cellStyle name="Normal 2 21 3" xfId="2626"/>
    <cellStyle name="Normal 2 22" xfId="2627"/>
    <cellStyle name="Normal 2 22 2" xfId="6401"/>
    <cellStyle name="Normal 2 23" xfId="3042"/>
    <cellStyle name="Normal 2 24" xfId="15507"/>
    <cellStyle name="Normal 2 25" xfId="26715"/>
    <cellStyle name="Normal 2 26" xfId="56634"/>
    <cellStyle name="Normal 2 3" xfId="1540"/>
    <cellStyle name="Normal 2 3 2" xfId="2177"/>
    <cellStyle name="Normal 2 3 3" xfId="56731"/>
    <cellStyle name="Normal 2 4" xfId="1541"/>
    <cellStyle name="Normal 2 4 2" xfId="2178"/>
    <cellStyle name="Normal 2 4 3" xfId="56732"/>
    <cellStyle name="Normal 2 5" xfId="1542"/>
    <cellStyle name="Normal 2 5 2" xfId="2179"/>
    <cellStyle name="Normal 2 5 3" xfId="56733"/>
    <cellStyle name="Normal 2 6" xfId="1543"/>
    <cellStyle name="Normal 2 6 2" xfId="2180"/>
    <cellStyle name="Normal 2 6 3" xfId="56734"/>
    <cellStyle name="Normal 2 7" xfId="1544"/>
    <cellStyle name="Normal 2 7 2" xfId="2181"/>
    <cellStyle name="Normal 2 7 3" xfId="56735"/>
    <cellStyle name="Normal 2 8" xfId="1545"/>
    <cellStyle name="Normal 2 8 10" xfId="56736"/>
    <cellStyle name="Normal 2 8 2" xfId="2182"/>
    <cellStyle name="Normal 2 8 2 2" xfId="56738"/>
    <cellStyle name="Normal 2 8 2 2 2" xfId="56739"/>
    <cellStyle name="Normal 2 8 2 2 2 2" xfId="56740"/>
    <cellStyle name="Normal 2 8 2 2 2 2 2" xfId="56741"/>
    <cellStyle name="Normal 2 8 2 2 2 2 2 2" xfId="56742"/>
    <cellStyle name="Normal 2 8 2 2 2 2 3" xfId="56743"/>
    <cellStyle name="Normal 2 8 2 2 2 2 3 2" xfId="56744"/>
    <cellStyle name="Normal 2 8 2 2 2 2 4" xfId="56745"/>
    <cellStyle name="Normal 2 8 2 2 2 3" xfId="56746"/>
    <cellStyle name="Normal 2 8 2 2 2 3 2" xfId="56747"/>
    <cellStyle name="Normal 2 8 2 2 2 4" xfId="56748"/>
    <cellStyle name="Normal 2 8 2 2 2 4 2" xfId="56749"/>
    <cellStyle name="Normal 2 8 2 2 2 5" xfId="56750"/>
    <cellStyle name="Normal 2 8 2 2 3" xfId="56751"/>
    <cellStyle name="Normal 2 8 2 2 3 2" xfId="56752"/>
    <cellStyle name="Normal 2 8 2 2 3 2 2" xfId="56753"/>
    <cellStyle name="Normal 2 8 2 2 3 3" xfId="56754"/>
    <cellStyle name="Normal 2 8 2 2 3 3 2" xfId="56755"/>
    <cellStyle name="Normal 2 8 2 2 3 4" xfId="56756"/>
    <cellStyle name="Normal 2 8 2 2 4" xfId="56757"/>
    <cellStyle name="Normal 2 8 2 2 4 2" xfId="56758"/>
    <cellStyle name="Normal 2 8 2 2 5" xfId="56759"/>
    <cellStyle name="Normal 2 8 2 2 5 2" xfId="56760"/>
    <cellStyle name="Normal 2 8 2 2 6" xfId="56761"/>
    <cellStyle name="Normal 2 8 2 3" xfId="56762"/>
    <cellStyle name="Normal 2 8 2 3 2" xfId="56763"/>
    <cellStyle name="Normal 2 8 2 3 2 2" xfId="56764"/>
    <cellStyle name="Normal 2 8 2 3 2 2 2" xfId="56765"/>
    <cellStyle name="Normal 2 8 2 3 2 3" xfId="56766"/>
    <cellStyle name="Normal 2 8 2 3 2 3 2" xfId="56767"/>
    <cellStyle name="Normal 2 8 2 3 2 4" xfId="56768"/>
    <cellStyle name="Normal 2 8 2 3 3" xfId="56769"/>
    <cellStyle name="Normal 2 8 2 3 3 2" xfId="56770"/>
    <cellStyle name="Normal 2 8 2 3 4" xfId="56771"/>
    <cellStyle name="Normal 2 8 2 3 4 2" xfId="56772"/>
    <cellStyle name="Normal 2 8 2 3 5" xfId="56773"/>
    <cellStyle name="Normal 2 8 2 4" xfId="56774"/>
    <cellStyle name="Normal 2 8 2 4 2" xfId="56775"/>
    <cellStyle name="Normal 2 8 2 4 2 2" xfId="56776"/>
    <cellStyle name="Normal 2 8 2 4 3" xfId="56777"/>
    <cellStyle name="Normal 2 8 2 4 3 2" xfId="56778"/>
    <cellStyle name="Normal 2 8 2 4 4" xfId="56779"/>
    <cellStyle name="Normal 2 8 2 5" xfId="56780"/>
    <cellStyle name="Normal 2 8 2 5 2" xfId="56781"/>
    <cellStyle name="Normal 2 8 2 6" xfId="56782"/>
    <cellStyle name="Normal 2 8 2 6 2" xfId="56783"/>
    <cellStyle name="Normal 2 8 2 7" xfId="56784"/>
    <cellStyle name="Normal 2 8 2 8" xfId="56737"/>
    <cellStyle name="Normal 2 8 3" xfId="56785"/>
    <cellStyle name="Normal 2 8 3 2" xfId="56786"/>
    <cellStyle name="Normal 2 8 3 2 2" xfId="56787"/>
    <cellStyle name="Normal 2 8 3 2 2 2" xfId="56788"/>
    <cellStyle name="Normal 2 8 3 2 2 2 2" xfId="56789"/>
    <cellStyle name="Normal 2 8 3 2 2 3" xfId="56790"/>
    <cellStyle name="Normal 2 8 3 2 2 3 2" xfId="56791"/>
    <cellStyle name="Normal 2 8 3 2 2 4" xfId="56792"/>
    <cellStyle name="Normal 2 8 3 2 3" xfId="56793"/>
    <cellStyle name="Normal 2 8 3 2 3 2" xfId="56794"/>
    <cellStyle name="Normal 2 8 3 2 4" xfId="56795"/>
    <cellStyle name="Normal 2 8 3 2 4 2" xfId="56796"/>
    <cellStyle name="Normal 2 8 3 2 5" xfId="56797"/>
    <cellStyle name="Normal 2 8 3 3" xfId="56798"/>
    <cellStyle name="Normal 2 8 3 3 2" xfId="56799"/>
    <cellStyle name="Normal 2 8 3 3 2 2" xfId="56800"/>
    <cellStyle name="Normal 2 8 3 3 3" xfId="56801"/>
    <cellStyle name="Normal 2 8 3 3 3 2" xfId="56802"/>
    <cellStyle name="Normal 2 8 3 3 4" xfId="56803"/>
    <cellStyle name="Normal 2 8 3 4" xfId="56804"/>
    <cellStyle name="Normal 2 8 3 4 2" xfId="56805"/>
    <cellStyle name="Normal 2 8 3 5" xfId="56806"/>
    <cellStyle name="Normal 2 8 3 5 2" xfId="56807"/>
    <cellStyle name="Normal 2 8 3 6" xfId="56808"/>
    <cellStyle name="Normal 2 8 4" xfId="56809"/>
    <cellStyle name="Normal 2 8 4 2" xfId="56810"/>
    <cellStyle name="Normal 2 8 4 2 2" xfId="56811"/>
    <cellStyle name="Normal 2 8 4 2 2 2" xfId="56812"/>
    <cellStyle name="Normal 2 8 4 2 3" xfId="56813"/>
    <cellStyle name="Normal 2 8 4 2 3 2" xfId="56814"/>
    <cellStyle name="Normal 2 8 4 2 4" xfId="56815"/>
    <cellStyle name="Normal 2 8 4 3" xfId="56816"/>
    <cellStyle name="Normal 2 8 4 3 2" xfId="56817"/>
    <cellStyle name="Normal 2 8 4 4" xfId="56818"/>
    <cellStyle name="Normal 2 8 4 4 2" xfId="56819"/>
    <cellStyle name="Normal 2 8 4 5" xfId="56820"/>
    <cellStyle name="Normal 2 8 5" xfId="56821"/>
    <cellStyle name="Normal 2 8 5 2" xfId="56822"/>
    <cellStyle name="Normal 2 8 5 2 2" xfId="56823"/>
    <cellStyle name="Normal 2 8 5 3" xfId="56824"/>
    <cellStyle name="Normal 2 8 5 3 2" xfId="56825"/>
    <cellStyle name="Normal 2 8 5 4" xfId="56826"/>
    <cellStyle name="Normal 2 8 6" xfId="56827"/>
    <cellStyle name="Normal 2 8 6 2" xfId="56828"/>
    <cellStyle name="Normal 2 8 7" xfId="56829"/>
    <cellStyle name="Normal 2 8 7 2" xfId="56830"/>
    <cellStyle name="Normal 2 8 8" xfId="56831"/>
    <cellStyle name="Normal 2 8 8 2" xfId="56832"/>
    <cellStyle name="Normal 2 8 9" xfId="56833"/>
    <cellStyle name="Normal 2 9" xfId="1546"/>
    <cellStyle name="Normal 2 9 2" xfId="2183"/>
    <cellStyle name="Normal 20" xfId="1547"/>
    <cellStyle name="Normal 20 2" xfId="3186"/>
    <cellStyle name="Normal 20 3" xfId="2628"/>
    <cellStyle name="Normal 21" xfId="1548"/>
    <cellStyle name="Normal 21 2" xfId="2688"/>
    <cellStyle name="Normal 21 2 2" xfId="6452"/>
    <cellStyle name="Normal 21 3" xfId="3187"/>
    <cellStyle name="Normal 21 4" xfId="2629"/>
    <cellStyle name="Normal 22" xfId="1549"/>
    <cellStyle name="Normal 22 10" xfId="2689"/>
    <cellStyle name="Normal 22 10 2" xfId="6453"/>
    <cellStyle name="Normal 22 2" xfId="3420"/>
    <cellStyle name="Normal 22 2 2" xfId="56835"/>
    <cellStyle name="Normal 22 3" xfId="2630"/>
    <cellStyle name="Normal 22 4" xfId="56834"/>
    <cellStyle name="Normal 23" xfId="1550"/>
    <cellStyle name="Normal 23 2" xfId="6402"/>
    <cellStyle name="Normal 23 2 2" xfId="56837"/>
    <cellStyle name="Normal 23 3" xfId="56836"/>
    <cellStyle name="Normal 24" xfId="1551"/>
    <cellStyle name="Normal 24 2" xfId="3421"/>
    <cellStyle name="Normal 24 3" xfId="2631"/>
    <cellStyle name="Normal 24 4" xfId="56838"/>
    <cellStyle name="Normal 25" xfId="1552"/>
    <cellStyle name="Normal 25 2" xfId="6403"/>
    <cellStyle name="Normal 26" xfId="1553"/>
    <cellStyle name="Normal 26 2" xfId="6404"/>
    <cellStyle name="Normal 27" xfId="2632"/>
    <cellStyle name="Normal 27 2" xfId="6405"/>
    <cellStyle name="Normal 28" xfId="2633"/>
    <cellStyle name="Normal 28 2" xfId="6406"/>
    <cellStyle name="Normal 29" xfId="2634"/>
    <cellStyle name="Normal 29 2" xfId="6407"/>
    <cellStyle name="Normal 3" xfId="1554"/>
    <cellStyle name="Normal 3 10" xfId="2692"/>
    <cellStyle name="Normal 3 10 2" xfId="6456"/>
    <cellStyle name="Normal 3 11" xfId="56839"/>
    <cellStyle name="Normal 3 2" xfId="3169"/>
    <cellStyle name="Normal 3 2 2" xfId="56841"/>
    <cellStyle name="Normal 3 2 2 2" xfId="56842"/>
    <cellStyle name="Normal 3 2 2 2 2" xfId="56843"/>
    <cellStyle name="Normal 3 2 2 2 2 2" xfId="56844"/>
    <cellStyle name="Normal 3 2 2 2 2 2 2" xfId="56845"/>
    <cellStyle name="Normal 3 2 2 2 2 3" xfId="56846"/>
    <cellStyle name="Normal 3 2 2 2 2 3 2" xfId="56847"/>
    <cellStyle name="Normal 3 2 2 2 2 4" xfId="56848"/>
    <cellStyle name="Normal 3 2 2 2 3" xfId="56849"/>
    <cellStyle name="Normal 3 2 2 2 3 2" xfId="56850"/>
    <cellStyle name="Normal 3 2 2 2 4" xfId="56851"/>
    <cellStyle name="Normal 3 2 2 2 4 2" xfId="56852"/>
    <cellStyle name="Normal 3 2 2 2 5" xfId="56853"/>
    <cellStyle name="Normal 3 2 2 3" xfId="56854"/>
    <cellStyle name="Normal 3 2 2 3 2" xfId="56855"/>
    <cellStyle name="Normal 3 2 2 3 2 2" xfId="56856"/>
    <cellStyle name="Normal 3 2 2 3 3" xfId="56857"/>
    <cellStyle name="Normal 3 2 2 3 3 2" xfId="56858"/>
    <cellStyle name="Normal 3 2 2 3 4" xfId="56859"/>
    <cellStyle name="Normal 3 2 2 4" xfId="56860"/>
    <cellStyle name="Normal 3 2 2 4 2" xfId="56861"/>
    <cellStyle name="Normal 3 2 2 5" xfId="56862"/>
    <cellStyle name="Normal 3 2 2 5 2" xfId="56863"/>
    <cellStyle name="Normal 3 2 2 6" xfId="56864"/>
    <cellStyle name="Normal 3 2 3" xfId="56865"/>
    <cellStyle name="Normal 3 2 3 2" xfId="56866"/>
    <cellStyle name="Normal 3 2 3 2 2" xfId="56867"/>
    <cellStyle name="Normal 3 2 3 2 2 2" xfId="56868"/>
    <cellStyle name="Normal 3 2 3 2 3" xfId="56869"/>
    <cellStyle name="Normal 3 2 3 2 3 2" xfId="56870"/>
    <cellStyle name="Normal 3 2 3 2 4" xfId="56871"/>
    <cellStyle name="Normal 3 2 3 3" xfId="56872"/>
    <cellStyle name="Normal 3 2 3 3 2" xfId="56873"/>
    <cellStyle name="Normal 3 2 3 4" xfId="56874"/>
    <cellStyle name="Normal 3 2 3 4 2" xfId="56875"/>
    <cellStyle name="Normal 3 2 3 5" xfId="56876"/>
    <cellStyle name="Normal 3 2 4" xfId="56877"/>
    <cellStyle name="Normal 3 2 4 2" xfId="56878"/>
    <cellStyle name="Normal 3 2 4 2 2" xfId="56879"/>
    <cellStyle name="Normal 3 2 4 3" xfId="56880"/>
    <cellStyle name="Normal 3 2 4 3 2" xfId="56881"/>
    <cellStyle name="Normal 3 2 4 4" xfId="56882"/>
    <cellStyle name="Normal 3 2 5" xfId="56883"/>
    <cellStyle name="Normal 3 2 5 2" xfId="56884"/>
    <cellStyle name="Normal 3 2 6" xfId="56885"/>
    <cellStyle name="Normal 3 2 6 2" xfId="56886"/>
    <cellStyle name="Normal 3 2 7" xfId="56887"/>
    <cellStyle name="Normal 3 2 8" xfId="56840"/>
    <cellStyle name="Normal 3 3" xfId="2635"/>
    <cellStyle name="Normal 3 3 2" xfId="10275"/>
    <cellStyle name="Normal 3 3 2 2" xfId="56890"/>
    <cellStyle name="Normal 3 3 2 2 2" xfId="56891"/>
    <cellStyle name="Normal 3 3 2 2 2 2" xfId="56892"/>
    <cellStyle name="Normal 3 3 2 2 3" xfId="56893"/>
    <cellStyle name="Normal 3 3 2 2 3 2" xfId="56894"/>
    <cellStyle name="Normal 3 3 2 2 4" xfId="56895"/>
    <cellStyle name="Normal 3 3 2 3" xfId="56896"/>
    <cellStyle name="Normal 3 3 2 3 2" xfId="56897"/>
    <cellStyle name="Normal 3 3 2 4" xfId="56898"/>
    <cellStyle name="Normal 3 3 2 4 2" xfId="56899"/>
    <cellStyle name="Normal 3 3 2 5" xfId="56900"/>
    <cellStyle name="Normal 3 3 2 6" xfId="56889"/>
    <cellStyle name="Normal 3 3 3" xfId="56901"/>
    <cellStyle name="Normal 3 3 3 2" xfId="56902"/>
    <cellStyle name="Normal 3 3 3 2 2" xfId="56903"/>
    <cellStyle name="Normal 3 3 3 3" xfId="56904"/>
    <cellStyle name="Normal 3 3 3 3 2" xfId="56905"/>
    <cellStyle name="Normal 3 3 3 4" xfId="56906"/>
    <cellStyle name="Normal 3 3 4" xfId="56907"/>
    <cellStyle name="Normal 3 3 4 2" xfId="56908"/>
    <cellStyle name="Normal 3 3 5" xfId="56909"/>
    <cellStyle name="Normal 3 3 5 2" xfId="56910"/>
    <cellStyle name="Normal 3 3 6" xfId="56911"/>
    <cellStyle name="Normal 3 3 7" xfId="56888"/>
    <cellStyle name="Normal 3 4" xfId="56912"/>
    <cellStyle name="Normal 3 4 2" xfId="56913"/>
    <cellStyle name="Normal 3 4 2 2" xfId="56914"/>
    <cellStyle name="Normal 3 4 2 2 2" xfId="56915"/>
    <cellStyle name="Normal 3 4 2 3" xfId="56916"/>
    <cellStyle name="Normal 3 4 2 3 2" xfId="56917"/>
    <cellStyle name="Normal 3 4 2 4" xfId="56918"/>
    <cellStyle name="Normal 3 4 3" xfId="56919"/>
    <cellStyle name="Normal 3 4 3 2" xfId="56920"/>
    <cellStyle name="Normal 3 4 4" xfId="56921"/>
    <cellStyle name="Normal 3 4 4 2" xfId="56922"/>
    <cellStyle name="Normal 3 4 5" xfId="56923"/>
    <cellStyle name="Normal 3 5" xfId="56924"/>
    <cellStyle name="Normal 3 5 2" xfId="56925"/>
    <cellStyle name="Normal 3 5 2 2" xfId="56926"/>
    <cellStyle name="Normal 3 5 3" xfId="56927"/>
    <cellStyle name="Normal 3 5 3 2" xfId="56928"/>
    <cellStyle name="Normal 3 5 4" xfId="56929"/>
    <cellStyle name="Normal 3 6" xfId="56930"/>
    <cellStyle name="Normal 3 6 2" xfId="56931"/>
    <cellStyle name="Normal 3 7" xfId="56932"/>
    <cellStyle name="Normal 3 7 2" xfId="56933"/>
    <cellStyle name="Normal 3 8" xfId="56934"/>
    <cellStyle name="Normal 3 8 2" xfId="56935"/>
    <cellStyle name="Normal 3 9" xfId="56936"/>
    <cellStyle name="Normal 30" xfId="2636"/>
    <cellStyle name="Normal 30 2" xfId="6408"/>
    <cellStyle name="Normal 31" xfId="2637"/>
    <cellStyle name="Normal 31 2" xfId="6409"/>
    <cellStyle name="Normal 32" xfId="2638"/>
    <cellStyle name="Normal 32 2" xfId="6410"/>
    <cellStyle name="Normal 33" xfId="2639"/>
    <cellStyle name="Normal 33 2" xfId="6411"/>
    <cellStyle name="Normal 34" xfId="2057"/>
    <cellStyle name="Normal 34 2" xfId="6412"/>
    <cellStyle name="Normal 35" xfId="2640"/>
    <cellStyle name="Normal 35 2" xfId="6413"/>
    <cellStyle name="Normal 36" xfId="2641"/>
    <cellStyle name="Normal 36 2" xfId="6414"/>
    <cellStyle name="Normal 37" xfId="2667"/>
    <cellStyle name="Normal 38" xfId="2686"/>
    <cellStyle name="Normal 39" xfId="2695"/>
    <cellStyle name="Normal 4" xfId="1555"/>
    <cellStyle name="Normal 4 10" xfId="2676"/>
    <cellStyle name="Normal 4 10 2" xfId="6443"/>
    <cellStyle name="Normal 4 11" xfId="56937"/>
    <cellStyle name="Normal 4 2" xfId="3170"/>
    <cellStyle name="Normal 4 2 2" xfId="56939"/>
    <cellStyle name="Normal 4 2 2 2" xfId="56940"/>
    <cellStyle name="Normal 4 2 2 2 2" xfId="56941"/>
    <cellStyle name="Normal 4 2 2 2 2 2" xfId="56942"/>
    <cellStyle name="Normal 4 2 2 2 2 2 2" xfId="56943"/>
    <cellStyle name="Normal 4 2 2 2 2 3" xfId="56944"/>
    <cellStyle name="Normal 4 2 2 2 2 3 2" xfId="56945"/>
    <cellStyle name="Normal 4 2 2 2 2 4" xfId="56946"/>
    <cellStyle name="Normal 4 2 2 2 3" xfId="56947"/>
    <cellStyle name="Normal 4 2 2 2 3 2" xfId="56948"/>
    <cellStyle name="Normal 4 2 2 2 4" xfId="56949"/>
    <cellStyle name="Normal 4 2 2 2 4 2" xfId="56950"/>
    <cellStyle name="Normal 4 2 2 2 5" xfId="56951"/>
    <cellStyle name="Normal 4 2 2 3" xfId="56952"/>
    <cellStyle name="Normal 4 2 2 3 2" xfId="56953"/>
    <cellStyle name="Normal 4 2 2 3 2 2" xfId="56954"/>
    <cellStyle name="Normal 4 2 2 3 3" xfId="56955"/>
    <cellStyle name="Normal 4 2 2 3 3 2" xfId="56956"/>
    <cellStyle name="Normal 4 2 2 3 4" xfId="56957"/>
    <cellStyle name="Normal 4 2 2 4" xfId="56958"/>
    <cellStyle name="Normal 4 2 2 4 2" xfId="56959"/>
    <cellStyle name="Normal 4 2 2 5" xfId="56960"/>
    <cellStyle name="Normal 4 2 2 5 2" xfId="56961"/>
    <cellStyle name="Normal 4 2 2 6" xfId="56962"/>
    <cellStyle name="Normal 4 2 3" xfId="56963"/>
    <cellStyle name="Normal 4 2 3 2" xfId="56964"/>
    <cellStyle name="Normal 4 2 3 2 2" xfId="56965"/>
    <cellStyle name="Normal 4 2 3 2 2 2" xfId="56966"/>
    <cellStyle name="Normal 4 2 3 2 3" xfId="56967"/>
    <cellStyle name="Normal 4 2 3 2 3 2" xfId="56968"/>
    <cellStyle name="Normal 4 2 3 2 4" xfId="56969"/>
    <cellStyle name="Normal 4 2 3 3" xfId="56970"/>
    <cellStyle name="Normal 4 2 3 3 2" xfId="56971"/>
    <cellStyle name="Normal 4 2 3 4" xfId="56972"/>
    <cellStyle name="Normal 4 2 3 4 2" xfId="56973"/>
    <cellStyle name="Normal 4 2 3 5" xfId="56974"/>
    <cellStyle name="Normal 4 2 4" xfId="56975"/>
    <cellStyle name="Normal 4 2 4 2" xfId="56976"/>
    <cellStyle name="Normal 4 2 4 2 2" xfId="56977"/>
    <cellStyle name="Normal 4 2 4 3" xfId="56978"/>
    <cellStyle name="Normal 4 2 4 3 2" xfId="56979"/>
    <cellStyle name="Normal 4 2 4 4" xfId="56980"/>
    <cellStyle name="Normal 4 2 5" xfId="56981"/>
    <cellStyle name="Normal 4 2 5 2" xfId="56982"/>
    <cellStyle name="Normal 4 2 6" xfId="56983"/>
    <cellStyle name="Normal 4 2 6 2" xfId="56984"/>
    <cellStyle name="Normal 4 2 7" xfId="56985"/>
    <cellStyle name="Normal 4 2 8" xfId="56938"/>
    <cellStyle name="Normal 4 3" xfId="2642"/>
    <cellStyle name="Normal 4 3 2" xfId="10276"/>
    <cellStyle name="Normal 4 3 2 2" xfId="56988"/>
    <cellStyle name="Normal 4 3 2 2 2" xfId="56989"/>
    <cellStyle name="Normal 4 3 2 2 2 2" xfId="56990"/>
    <cellStyle name="Normal 4 3 2 2 3" xfId="56991"/>
    <cellStyle name="Normal 4 3 2 2 3 2" xfId="56992"/>
    <cellStyle name="Normal 4 3 2 2 4" xfId="56993"/>
    <cellStyle name="Normal 4 3 2 3" xfId="56994"/>
    <cellStyle name="Normal 4 3 2 3 2" xfId="56995"/>
    <cellStyle name="Normal 4 3 2 4" xfId="56996"/>
    <cellStyle name="Normal 4 3 2 4 2" xfId="56997"/>
    <cellStyle name="Normal 4 3 2 5" xfId="56998"/>
    <cellStyle name="Normal 4 3 2 6" xfId="56987"/>
    <cellStyle name="Normal 4 3 3" xfId="56999"/>
    <cellStyle name="Normal 4 3 3 2" xfId="57000"/>
    <cellStyle name="Normal 4 3 3 2 2" xfId="57001"/>
    <cellStyle name="Normal 4 3 3 3" xfId="57002"/>
    <cellStyle name="Normal 4 3 3 3 2" xfId="57003"/>
    <cellStyle name="Normal 4 3 3 4" xfId="57004"/>
    <cellStyle name="Normal 4 3 4" xfId="57005"/>
    <cellStyle name="Normal 4 3 4 2" xfId="57006"/>
    <cellStyle name="Normal 4 3 5" xfId="57007"/>
    <cellStyle name="Normal 4 3 5 2" xfId="57008"/>
    <cellStyle name="Normal 4 3 6" xfId="57009"/>
    <cellStyle name="Normal 4 3 7" xfId="56986"/>
    <cellStyle name="Normal 4 4" xfId="57010"/>
    <cellStyle name="Normal 4 4 2" xfId="57011"/>
    <cellStyle name="Normal 4 4 2 2" xfId="57012"/>
    <cellStyle name="Normal 4 4 2 2 2" xfId="57013"/>
    <cellStyle name="Normal 4 4 2 3" xfId="57014"/>
    <cellStyle name="Normal 4 4 2 3 2" xfId="57015"/>
    <cellStyle name="Normal 4 4 2 4" xfId="57016"/>
    <cellStyle name="Normal 4 4 3" xfId="57017"/>
    <cellStyle name="Normal 4 4 3 2" xfId="57018"/>
    <cellStyle name="Normal 4 4 4" xfId="57019"/>
    <cellStyle name="Normal 4 4 4 2" xfId="57020"/>
    <cellStyle name="Normal 4 4 5" xfId="57021"/>
    <cellStyle name="Normal 4 5" xfId="57022"/>
    <cellStyle name="Normal 4 5 2" xfId="57023"/>
    <cellStyle name="Normal 4 5 2 2" xfId="57024"/>
    <cellStyle name="Normal 4 5 3" xfId="57025"/>
    <cellStyle name="Normal 4 5 3 2" xfId="57026"/>
    <cellStyle name="Normal 4 5 4" xfId="57027"/>
    <cellStyle name="Normal 4 6" xfId="57028"/>
    <cellStyle name="Normal 4 6 2" xfId="57029"/>
    <cellStyle name="Normal 4 7" xfId="57030"/>
    <cellStyle name="Normal 4 7 2" xfId="57031"/>
    <cellStyle name="Normal 4 8" xfId="57032"/>
    <cellStyle name="Normal 4 8 2" xfId="57033"/>
    <cellStyle name="Normal 4 9" xfId="57034"/>
    <cellStyle name="Normal 40" xfId="3041"/>
    <cellStyle name="Normal 40 2" xfId="6802"/>
    <cellStyle name="Normal 41" xfId="3044"/>
    <cellStyle name="Normal 41 2" xfId="6803"/>
    <cellStyle name="Normal 42" xfId="3422"/>
    <cellStyle name="Normal 42 2" xfId="7149"/>
    <cellStyle name="Normal 43" xfId="2248"/>
    <cellStyle name="Normal 44" xfId="2666"/>
    <cellStyle name="Normal 44 2" xfId="9568"/>
    <cellStyle name="Normal 44 3" xfId="7150"/>
    <cellStyle name="Normal 45" xfId="7151"/>
    <cellStyle name="Normal 45 2" xfId="9569"/>
    <cellStyle name="Normal 46" xfId="7497"/>
    <cellStyle name="Normal 47" xfId="10635"/>
    <cellStyle name="Normal 48" xfId="12708"/>
    <cellStyle name="Normal 49" xfId="10290"/>
    <cellStyle name="Normal 5" xfId="1556"/>
    <cellStyle name="Normal 5 10" xfId="2675"/>
    <cellStyle name="Normal 5 10 2" xfId="6442"/>
    <cellStyle name="Normal 5 2" xfId="3171"/>
    <cellStyle name="Normal 5 3" xfId="2643"/>
    <cellStyle name="Normal 5 3 2" xfId="10277"/>
    <cellStyle name="Normal 50" xfId="10295"/>
    <cellStyle name="Normal 51" xfId="12710"/>
    <cellStyle name="Normal 52" xfId="12712"/>
    <cellStyle name="Normal 53" xfId="12714"/>
    <cellStyle name="Normal 54" xfId="10262"/>
    <cellStyle name="Normal 54 2" xfId="18270"/>
    <cellStyle name="Normal 55" xfId="13061"/>
    <cellStyle name="Normal 55 2" xfId="18274"/>
    <cellStyle name="Normal 56" xfId="18289"/>
    <cellStyle name="Normal 56 2" xfId="21074"/>
    <cellStyle name="Normal 56 2 2" xfId="42653"/>
    <cellStyle name="Normal 56 3" xfId="23859"/>
    <cellStyle name="Normal 56 3 2" xfId="45436"/>
    <cellStyle name="Normal 56 4" xfId="26712"/>
    <cellStyle name="Normal 56 4 2" xfId="48287"/>
    <cellStyle name="Normal 56 5" xfId="39870"/>
    <cellStyle name="Normal 57" xfId="18272"/>
    <cellStyle name="Normal 58" xfId="18292"/>
    <cellStyle name="Normal 58 2" xfId="21075"/>
    <cellStyle name="Normal 58 2 2" xfId="42654"/>
    <cellStyle name="Normal 58 3" xfId="23860"/>
    <cellStyle name="Normal 58 3 2" xfId="45437"/>
    <cellStyle name="Normal 58 4" xfId="26713"/>
    <cellStyle name="Normal 58 4 2" xfId="48288"/>
    <cellStyle name="Normal 58 5" xfId="39871"/>
    <cellStyle name="Normal 59" xfId="15501"/>
    <cellStyle name="Normal 59 2" xfId="18305"/>
    <cellStyle name="Normal 59 2 2" xfId="39884"/>
    <cellStyle name="Normal 59 3" xfId="21088"/>
    <cellStyle name="Normal 59 3 2" xfId="42667"/>
    <cellStyle name="Normal 59 4" xfId="23943"/>
    <cellStyle name="Normal 59 4 2" xfId="45518"/>
    <cellStyle name="Normal 59 5" xfId="37101"/>
    <cellStyle name="Normal 6" xfId="1557"/>
    <cellStyle name="Normal 6 10" xfId="2673"/>
    <cellStyle name="Normal 6 10 2" xfId="6440"/>
    <cellStyle name="Normal 6 2" xfId="3172"/>
    <cellStyle name="Normal 6 3" xfId="2644"/>
    <cellStyle name="Normal 6 3 2" xfId="10278"/>
    <cellStyle name="Normal 60" xfId="18287"/>
    <cellStyle name="Normal 60 2" xfId="21073"/>
    <cellStyle name="Normal 60 2 2" xfId="42652"/>
    <cellStyle name="Normal 60 3" xfId="23858"/>
    <cellStyle name="Normal 60 3 2" xfId="45435"/>
    <cellStyle name="Normal 60 4" xfId="26711"/>
    <cellStyle name="Normal 60 4 2" xfId="48286"/>
    <cellStyle name="Normal 60 5" xfId="39869"/>
    <cellStyle name="Normal 61" xfId="18277"/>
    <cellStyle name="Normal 61 2" xfId="21069"/>
    <cellStyle name="Normal 61 2 2" xfId="42648"/>
    <cellStyle name="Normal 61 3" xfId="23854"/>
    <cellStyle name="Normal 61 3 2" xfId="45431"/>
    <cellStyle name="Normal 61 4" xfId="26707"/>
    <cellStyle name="Normal 61 4 2" xfId="48282"/>
    <cellStyle name="Normal 61 5" xfId="39865"/>
    <cellStyle name="Normal 62" xfId="18286"/>
    <cellStyle name="Normal 62 2" xfId="21072"/>
    <cellStyle name="Normal 62 2 2" xfId="42651"/>
    <cellStyle name="Normal 62 3" xfId="23857"/>
    <cellStyle name="Normal 62 3 2" xfId="45434"/>
    <cellStyle name="Normal 62 4" xfId="26710"/>
    <cellStyle name="Normal 62 4 2" xfId="48285"/>
    <cellStyle name="Normal 62 5" xfId="39868"/>
    <cellStyle name="Normal 63" xfId="18275"/>
    <cellStyle name="Normal 63 2" xfId="21068"/>
    <cellStyle name="Normal 63 2 2" xfId="42647"/>
    <cellStyle name="Normal 63 3" xfId="23853"/>
    <cellStyle name="Normal 63 3 2" xfId="45430"/>
    <cellStyle name="Normal 63 4" xfId="26706"/>
    <cellStyle name="Normal 63 4 2" xfId="48281"/>
    <cellStyle name="Normal 63 5" xfId="39864"/>
    <cellStyle name="Normal 64" xfId="18273"/>
    <cellStyle name="Normal 64 2" xfId="21067"/>
    <cellStyle name="Normal 64 2 2" xfId="42646"/>
    <cellStyle name="Normal 64 3" xfId="23852"/>
    <cellStyle name="Normal 64 3 2" xfId="45429"/>
    <cellStyle name="Normal 64 4" xfId="26705"/>
    <cellStyle name="Normal 64 4 2" xfId="48280"/>
    <cellStyle name="Normal 64 5" xfId="39863"/>
    <cellStyle name="Normal 65" xfId="18280"/>
    <cellStyle name="Normal 65 2" xfId="21071"/>
    <cellStyle name="Normal 65 2 2" xfId="42650"/>
    <cellStyle name="Normal 65 3" xfId="23856"/>
    <cellStyle name="Normal 65 3 2" xfId="45433"/>
    <cellStyle name="Normal 65 4" xfId="26709"/>
    <cellStyle name="Normal 65 4 2" xfId="48284"/>
    <cellStyle name="Normal 65 5" xfId="39867"/>
    <cellStyle name="Normal 66" xfId="18269"/>
    <cellStyle name="Normal 66 2" xfId="21066"/>
    <cellStyle name="Normal 66 2 2" xfId="42645"/>
    <cellStyle name="Normal 66 3" xfId="23851"/>
    <cellStyle name="Normal 66 3 2" xfId="45428"/>
    <cellStyle name="Normal 66 4" xfId="26704"/>
    <cellStyle name="Normal 66 4 2" xfId="48279"/>
    <cellStyle name="Normal 66 5" xfId="39862"/>
    <cellStyle name="Normal 67" xfId="18283"/>
    <cellStyle name="Normal 68" xfId="18278"/>
    <cellStyle name="Normal 68 2" xfId="21070"/>
    <cellStyle name="Normal 68 2 2" xfId="42649"/>
    <cellStyle name="Normal 68 3" xfId="23855"/>
    <cellStyle name="Normal 68 3 2" xfId="45432"/>
    <cellStyle name="Normal 68 4" xfId="26708"/>
    <cellStyle name="Normal 68 4 2" xfId="48283"/>
    <cellStyle name="Normal 68 5" xfId="39866"/>
    <cellStyle name="Normal 69" xfId="21779"/>
    <cellStyle name="Normal 7" xfId="1558"/>
    <cellStyle name="Normal 7 10" xfId="2679"/>
    <cellStyle name="Normal 7 10 2" xfId="6445"/>
    <cellStyle name="Normal 7 11" xfId="57035"/>
    <cellStyle name="Normal 7 2" xfId="3173"/>
    <cellStyle name="Normal 7 2 2" xfId="57037"/>
    <cellStyle name="Normal 7 2 2 2" xfId="57038"/>
    <cellStyle name="Normal 7 2 2 2 2" xfId="57039"/>
    <cellStyle name="Normal 7 2 2 2 2 2" xfId="57040"/>
    <cellStyle name="Normal 7 2 2 2 2 2 2" xfId="57041"/>
    <cellStyle name="Normal 7 2 2 2 2 3" xfId="57042"/>
    <cellStyle name="Normal 7 2 2 2 2 3 2" xfId="57043"/>
    <cellStyle name="Normal 7 2 2 2 2 4" xfId="57044"/>
    <cellStyle name="Normal 7 2 2 2 3" xfId="57045"/>
    <cellStyle name="Normal 7 2 2 2 3 2" xfId="57046"/>
    <cellStyle name="Normal 7 2 2 2 4" xfId="57047"/>
    <cellStyle name="Normal 7 2 2 2 4 2" xfId="57048"/>
    <cellStyle name="Normal 7 2 2 2 5" xfId="57049"/>
    <cellStyle name="Normal 7 2 2 3" xfId="57050"/>
    <cellStyle name="Normal 7 2 2 3 2" xfId="57051"/>
    <cellStyle name="Normal 7 2 2 3 2 2" xfId="57052"/>
    <cellStyle name="Normal 7 2 2 3 3" xfId="57053"/>
    <cellStyle name="Normal 7 2 2 3 3 2" xfId="57054"/>
    <cellStyle name="Normal 7 2 2 3 4" xfId="57055"/>
    <cellStyle name="Normal 7 2 2 4" xfId="57056"/>
    <cellStyle name="Normal 7 2 2 4 2" xfId="57057"/>
    <cellStyle name="Normal 7 2 2 5" xfId="57058"/>
    <cellStyle name="Normal 7 2 2 5 2" xfId="57059"/>
    <cellStyle name="Normal 7 2 2 6" xfId="57060"/>
    <cellStyle name="Normal 7 2 3" xfId="57061"/>
    <cellStyle name="Normal 7 2 3 2" xfId="57062"/>
    <cellStyle name="Normal 7 2 3 2 2" xfId="57063"/>
    <cellStyle name="Normal 7 2 3 2 2 2" xfId="57064"/>
    <cellStyle name="Normal 7 2 3 2 3" xfId="57065"/>
    <cellStyle name="Normal 7 2 3 2 3 2" xfId="57066"/>
    <cellStyle name="Normal 7 2 3 2 4" xfId="57067"/>
    <cellStyle name="Normal 7 2 3 3" xfId="57068"/>
    <cellStyle name="Normal 7 2 3 3 2" xfId="57069"/>
    <cellStyle name="Normal 7 2 3 4" xfId="57070"/>
    <cellStyle name="Normal 7 2 3 4 2" xfId="57071"/>
    <cellStyle name="Normal 7 2 3 5" xfId="57072"/>
    <cellStyle name="Normal 7 2 4" xfId="57073"/>
    <cellStyle name="Normal 7 2 4 2" xfId="57074"/>
    <cellStyle name="Normal 7 2 4 2 2" xfId="57075"/>
    <cellStyle name="Normal 7 2 4 3" xfId="57076"/>
    <cellStyle name="Normal 7 2 4 3 2" xfId="57077"/>
    <cellStyle name="Normal 7 2 4 4" xfId="57078"/>
    <cellStyle name="Normal 7 2 5" xfId="57079"/>
    <cellStyle name="Normal 7 2 5 2" xfId="57080"/>
    <cellStyle name="Normal 7 2 6" xfId="57081"/>
    <cellStyle name="Normal 7 2 6 2" xfId="57082"/>
    <cellStyle name="Normal 7 2 7" xfId="57083"/>
    <cellStyle name="Normal 7 2 8" xfId="57036"/>
    <cellStyle name="Normal 7 3" xfId="2645"/>
    <cellStyle name="Normal 7 3 2" xfId="57085"/>
    <cellStyle name="Normal 7 3 2 2" xfId="57086"/>
    <cellStyle name="Normal 7 3 2 2 2" xfId="57087"/>
    <cellStyle name="Normal 7 3 2 2 2 2" xfId="57088"/>
    <cellStyle name="Normal 7 3 2 2 3" xfId="57089"/>
    <cellStyle name="Normal 7 3 2 2 3 2" xfId="57090"/>
    <cellStyle name="Normal 7 3 2 2 4" xfId="57091"/>
    <cellStyle name="Normal 7 3 2 3" xfId="57092"/>
    <cellStyle name="Normal 7 3 2 3 2" xfId="57093"/>
    <cellStyle name="Normal 7 3 2 4" xfId="57094"/>
    <cellStyle name="Normal 7 3 2 4 2" xfId="57095"/>
    <cellStyle name="Normal 7 3 2 5" xfId="57096"/>
    <cellStyle name="Normal 7 3 3" xfId="57097"/>
    <cellStyle name="Normal 7 3 3 2" xfId="57098"/>
    <cellStyle name="Normal 7 3 3 2 2" xfId="57099"/>
    <cellStyle name="Normal 7 3 3 3" xfId="57100"/>
    <cellStyle name="Normal 7 3 3 3 2" xfId="57101"/>
    <cellStyle name="Normal 7 3 3 4" xfId="57102"/>
    <cellStyle name="Normal 7 3 4" xfId="57103"/>
    <cellStyle name="Normal 7 3 4 2" xfId="57104"/>
    <cellStyle name="Normal 7 3 5" xfId="57105"/>
    <cellStyle name="Normal 7 3 5 2" xfId="57106"/>
    <cellStyle name="Normal 7 3 6" xfId="57107"/>
    <cellStyle name="Normal 7 3 7" xfId="57084"/>
    <cellStyle name="Normal 7 4" xfId="15486"/>
    <cellStyle name="Normal 7 4 2" xfId="57109"/>
    <cellStyle name="Normal 7 4 2 2" xfId="57110"/>
    <cellStyle name="Normal 7 4 2 2 2" xfId="57111"/>
    <cellStyle name="Normal 7 4 2 3" xfId="57112"/>
    <cellStyle name="Normal 7 4 2 3 2" xfId="57113"/>
    <cellStyle name="Normal 7 4 2 4" xfId="57114"/>
    <cellStyle name="Normal 7 4 3" xfId="57115"/>
    <cellStyle name="Normal 7 4 3 2" xfId="57116"/>
    <cellStyle name="Normal 7 4 4" xfId="57117"/>
    <cellStyle name="Normal 7 4 4 2" xfId="57118"/>
    <cellStyle name="Normal 7 4 5" xfId="57119"/>
    <cellStyle name="Normal 7 4 6" xfId="57108"/>
    <cellStyle name="Normal 7 5" xfId="57120"/>
    <cellStyle name="Normal 7 5 2" xfId="57121"/>
    <cellStyle name="Normal 7 5 2 2" xfId="57122"/>
    <cellStyle name="Normal 7 5 3" xfId="57123"/>
    <cellStyle name="Normal 7 5 3 2" xfId="57124"/>
    <cellStyle name="Normal 7 5 4" xfId="57125"/>
    <cellStyle name="Normal 7 6" xfId="57126"/>
    <cellStyle name="Normal 7 6 2" xfId="57127"/>
    <cellStyle name="Normal 7 7" xfId="57128"/>
    <cellStyle name="Normal 7 7 2" xfId="57129"/>
    <cellStyle name="Normal 7 8" xfId="57130"/>
    <cellStyle name="Normal 7 8 2" xfId="57131"/>
    <cellStyle name="Normal 7 9" xfId="57132"/>
    <cellStyle name="Normal 70" xfId="21792"/>
    <cellStyle name="Normal 71" xfId="23862"/>
    <cellStyle name="Normal 71 2" xfId="45438"/>
    <cellStyle name="Normal 72" xfId="23876"/>
    <cellStyle name="Normal 72 2" xfId="45452"/>
    <cellStyle name="Normal 73" xfId="23883"/>
    <cellStyle name="Normal 73 2" xfId="45459"/>
    <cellStyle name="Normal 74" xfId="23901"/>
    <cellStyle name="Normal 74 2" xfId="45477"/>
    <cellStyle name="Normal 75" xfId="23884"/>
    <cellStyle name="Normal 75 2" xfId="45460"/>
    <cellStyle name="Normal 76" xfId="23905"/>
    <cellStyle name="Normal 76 2" xfId="45481"/>
    <cellStyle name="Normal 77" xfId="23918"/>
    <cellStyle name="Normal 77 2" xfId="45494"/>
    <cellStyle name="Normal 78" xfId="23879"/>
    <cellStyle name="Normal 78 2" xfId="45455"/>
    <cellStyle name="Normal 79" xfId="23882"/>
    <cellStyle name="Normal 79 2" xfId="45458"/>
    <cellStyle name="Normal 8" xfId="1559"/>
    <cellStyle name="Normal 8 2" xfId="3174"/>
    <cellStyle name="Normal 8 3" xfId="2646"/>
    <cellStyle name="Normal 8 4" xfId="15487"/>
    <cellStyle name="Normal 80" xfId="23880"/>
    <cellStyle name="Normal 80 2" xfId="45456"/>
    <cellStyle name="Normal 81" xfId="23877"/>
    <cellStyle name="Normal 81 2" xfId="45453"/>
    <cellStyle name="Normal 82" xfId="23878"/>
    <cellStyle name="Normal 82 2" xfId="45454"/>
    <cellStyle name="Normal 83" xfId="23881"/>
    <cellStyle name="Normal 83 2" xfId="45457"/>
    <cellStyle name="Normal 84" xfId="23891"/>
    <cellStyle name="Normal 84 2" xfId="45467"/>
    <cellStyle name="Normal 85" xfId="23915"/>
    <cellStyle name="Normal 85 2" xfId="45491"/>
    <cellStyle name="Normal 86" xfId="23894"/>
    <cellStyle name="Normal 86 2" xfId="45470"/>
    <cellStyle name="Normal 87" xfId="23900"/>
    <cellStyle name="Normal 87 2" xfId="45476"/>
    <cellStyle name="Normal 88" xfId="23912"/>
    <cellStyle name="Normal 88 2" xfId="45488"/>
    <cellStyle name="Normal 89" xfId="23904"/>
    <cellStyle name="Normal 89 2" xfId="45480"/>
    <cellStyle name="Normal 9" xfId="1560"/>
    <cellStyle name="Normal 9 2" xfId="3175"/>
    <cellStyle name="Normal 9 3" xfId="2647"/>
    <cellStyle name="Normal 9 3 2" xfId="10279"/>
    <cellStyle name="Normal 9 4" xfId="15488"/>
    <cellStyle name="Normal 90" xfId="23914"/>
    <cellStyle name="Normal 90 2" xfId="45490"/>
    <cellStyle name="Normal 91" xfId="23910"/>
    <cellStyle name="Normal 91 2" xfId="45486"/>
    <cellStyle name="Normal 92" xfId="23911"/>
    <cellStyle name="Normal 92 2" xfId="45487"/>
    <cellStyle name="Normal 93" xfId="23890"/>
    <cellStyle name="Normal 93 2" xfId="45466"/>
    <cellStyle name="Normal 94" xfId="23919"/>
    <cellStyle name="Normal 94 2" xfId="45495"/>
    <cellStyle name="Normal 95" xfId="23887"/>
    <cellStyle name="Normal 95 2" xfId="45463"/>
    <cellStyle name="Normal 96" xfId="23920"/>
    <cellStyle name="Normal 96 2" xfId="45496"/>
    <cellStyle name="Normal 97" xfId="23913"/>
    <cellStyle name="Normal 97 2" xfId="45489"/>
    <cellStyle name="Normal 98" xfId="23909"/>
    <cellStyle name="Normal 98 2" xfId="45485"/>
    <cellStyle name="Normal 99" xfId="23936"/>
    <cellStyle name="Normal 99 2" xfId="45512"/>
    <cellStyle name="Normal_080307 EM Accounting Policy for 08-09 Budget - Att A (2)" xfId="1561"/>
    <cellStyle name="Normal_Balance Sheet" xfId="1562"/>
    <cellStyle name="Normal_BP1 Tables Budget 2000-01" xfId="1563"/>
    <cellStyle name="Normal_BS5 - AppE Table 1" xfId="1564"/>
    <cellStyle name="Normal_BST5 Detailed general government revenue estimates" xfId="1565"/>
    <cellStyle name="Normal_BST5 Detailed general government revenue estimates 2 2" xfId="2184"/>
    <cellStyle name="Normal_BST5 Indirect tax" xfId="1566"/>
    <cellStyle name="Normal_BST5 Indirect tax 2" xfId="57966"/>
    <cellStyle name="Normal_BST5 Reconciliation of 2002-03 revenue estimates" xfId="57967"/>
    <cellStyle name="Normal_BST5 Reconciliation of 2003-04 revenue estimates" xfId="57965"/>
    <cellStyle name="Normal_Disaggregate customs model" xfId="1567"/>
    <cellStyle name="Normal_GFS Tables DoFA" xfId="1568"/>
    <cellStyle name="Normal_Grants" xfId="1569"/>
    <cellStyle name="Normal_Myefo - Cashflow Derivation v2" xfId="1570"/>
    <cellStyle name="Normal_Myefo - Cashflow Derivation v4(20-10-99)" xfId="1571"/>
    <cellStyle name="Normal_Operating Statement" xfId="1572"/>
    <cellStyle name="Normal_SOEF" xfId="1573"/>
    <cellStyle name="Normal_SOEF 2" xfId="2185"/>
    <cellStyle name="Normal_St 9 Table C13" xfId="1574"/>
    <cellStyle name="Normal_Table 2_1" xfId="1575"/>
    <cellStyle name="Normal_Table D2 GG Balance Sheet" xfId="1576"/>
    <cellStyle name="Normal_Table D3 GG Cash Flow" xfId="1577"/>
    <cellStyle name="Normal_Tables FBO 06-07" xfId="1578"/>
    <cellStyle name="Normal2" xfId="1579"/>
    <cellStyle name="Normal2 10" xfId="1580"/>
    <cellStyle name="Normal2 11" xfId="1581"/>
    <cellStyle name="Normal2 12" xfId="1582"/>
    <cellStyle name="Normal2 13" xfId="1583"/>
    <cellStyle name="Normal2 14" xfId="1584"/>
    <cellStyle name="Normal2 15" xfId="1585"/>
    <cellStyle name="Normal2 16" xfId="1586"/>
    <cellStyle name="Normal2 17" xfId="1587"/>
    <cellStyle name="Normal2 18" xfId="1588"/>
    <cellStyle name="Normal2 19" xfId="1589"/>
    <cellStyle name="Normal2 2" xfId="1590"/>
    <cellStyle name="Normal2 2 2" xfId="57133"/>
    <cellStyle name="Normal2 20" xfId="1591"/>
    <cellStyle name="Normal2 21" xfId="1592"/>
    <cellStyle name="Normal2 22" xfId="1593"/>
    <cellStyle name="Normal2 23" xfId="1594"/>
    <cellStyle name="Normal2 24" xfId="1595"/>
    <cellStyle name="Normal2 25" xfId="1596"/>
    <cellStyle name="Normal2 26" xfId="1597"/>
    <cellStyle name="Normal2 27" xfId="1598"/>
    <cellStyle name="Normal2 28" xfId="1599"/>
    <cellStyle name="Normal2 29" xfId="1600"/>
    <cellStyle name="Normal2 3" xfId="1601"/>
    <cellStyle name="Normal2 3 2" xfId="57134"/>
    <cellStyle name="Normal2 30" xfId="1602"/>
    <cellStyle name="Normal2 31" xfId="1603"/>
    <cellStyle name="Normal2 32" xfId="1604"/>
    <cellStyle name="Normal2 33" xfId="1605"/>
    <cellStyle name="Normal2 34" xfId="1606"/>
    <cellStyle name="Normal2 35" xfId="1607"/>
    <cellStyle name="Normal2 36" xfId="1608"/>
    <cellStyle name="Normal2 37" xfId="1609"/>
    <cellStyle name="Normal2 38" xfId="1610"/>
    <cellStyle name="Normal2 39" xfId="1611"/>
    <cellStyle name="Normal2 4" xfId="1612"/>
    <cellStyle name="Normal2 4 2" xfId="57135"/>
    <cellStyle name="Normal2 40" xfId="1613"/>
    <cellStyle name="Normal2 41" xfId="1614"/>
    <cellStyle name="Normal2 42" xfId="1615"/>
    <cellStyle name="Normal2 43" xfId="1616"/>
    <cellStyle name="Normal2 44" xfId="1617"/>
    <cellStyle name="Normal2 45" xfId="1618"/>
    <cellStyle name="Normal2 46" xfId="1619"/>
    <cellStyle name="Normal2 47" xfId="1620"/>
    <cellStyle name="Normal2 48" xfId="1621"/>
    <cellStyle name="Normal2 49" xfId="1622"/>
    <cellStyle name="Normal2 5" xfId="1623"/>
    <cellStyle name="Normal2 5 2" xfId="57136"/>
    <cellStyle name="Normal2 50" xfId="1624"/>
    <cellStyle name="Normal2 51" xfId="1625"/>
    <cellStyle name="Normal2 52" xfId="1626"/>
    <cellStyle name="Normal2 53" xfId="1627"/>
    <cellStyle name="Normal2 54" xfId="1628"/>
    <cellStyle name="Normal2 55" xfId="1629"/>
    <cellStyle name="Normal2 56" xfId="1630"/>
    <cellStyle name="Normal2 57" xfId="1631"/>
    <cellStyle name="Normal2 58" xfId="1632"/>
    <cellStyle name="Normal2 59" xfId="1633"/>
    <cellStyle name="Normal2 6" xfId="1634"/>
    <cellStyle name="Normal2 6 2" xfId="57137"/>
    <cellStyle name="Normal2 60" xfId="1635"/>
    <cellStyle name="Normal2 61" xfId="1636"/>
    <cellStyle name="Normal2 62" xfId="1637"/>
    <cellStyle name="Normal2 63" xfId="1638"/>
    <cellStyle name="Normal2 64" xfId="1639"/>
    <cellStyle name="Normal2 65" xfId="1640"/>
    <cellStyle name="Normal2 66" xfId="1641"/>
    <cellStyle name="Normal2 67" xfId="1642"/>
    <cellStyle name="Normal2 68" xfId="1643"/>
    <cellStyle name="Normal2 69" xfId="1644"/>
    <cellStyle name="Normal2 7" xfId="1645"/>
    <cellStyle name="Normal2 7 2" xfId="57138"/>
    <cellStyle name="Normal2 70" xfId="1646"/>
    <cellStyle name="Normal2 71" xfId="1647"/>
    <cellStyle name="Normal2 72" xfId="1648"/>
    <cellStyle name="Normal2 8" xfId="1649"/>
    <cellStyle name="Normal2 9" xfId="1650"/>
    <cellStyle name="note" xfId="1651"/>
    <cellStyle name="Note 10" xfId="23897"/>
    <cellStyle name="Note 10 2" xfId="45473"/>
    <cellStyle name="Note 2" xfId="1652"/>
    <cellStyle name="note 2 10" xfId="1653"/>
    <cellStyle name="Note 2 10 2" xfId="13398"/>
    <cellStyle name="Note 2 10 3" xfId="35010"/>
    <cellStyle name="Note 2 10 4" xfId="57140"/>
    <cellStyle name="Note 2 11" xfId="2648"/>
    <cellStyle name="Note 2 11 2" xfId="4320"/>
    <cellStyle name="Note 2 11 3" xfId="15522"/>
    <cellStyle name="Note 2 11 4" xfId="37116"/>
    <cellStyle name="Note 2 12" xfId="3424"/>
    <cellStyle name="Note 2 12 2" xfId="5019"/>
    <cellStyle name="Note 2 12 3" xfId="18320"/>
    <cellStyle name="Note 2 12 4" xfId="39899"/>
    <cellStyle name="Note 2 13" xfId="3818"/>
    <cellStyle name="Note 2 13 2" xfId="21103"/>
    <cellStyle name="Note 2 13 3" xfId="42682"/>
    <cellStyle name="Note 2 14" xfId="3525"/>
    <cellStyle name="Note 2 14 2" xfId="23958"/>
    <cellStyle name="Note 2 14 3" xfId="45533"/>
    <cellStyle name="Note 2 15" xfId="3791"/>
    <cellStyle name="Note 2 15 2" xfId="9931"/>
    <cellStyle name="Note 2 15 3" xfId="31571"/>
    <cellStyle name="Note 2 16" xfId="3767"/>
    <cellStyle name="Note 2 17" xfId="3789"/>
    <cellStyle name="Note 2 18" xfId="3768"/>
    <cellStyle name="Note 2 19" xfId="5361"/>
    <cellStyle name="Note 2 2" xfId="1654"/>
    <cellStyle name="Note 2 2 10" xfId="18458"/>
    <cellStyle name="Note 2 2 10 2" xfId="40037"/>
    <cellStyle name="Note 2 2 11" xfId="21241"/>
    <cellStyle name="Note 2 2 11 2" xfId="42820"/>
    <cellStyle name="Note 2 2 12" xfId="24096"/>
    <cellStyle name="Note 2 2 12 2" xfId="45671"/>
    <cellStyle name="Note 2 2 13" xfId="10069"/>
    <cellStyle name="Note 2 2 13 2" xfId="31709"/>
    <cellStyle name="Note 2 2 14" xfId="5362"/>
    <cellStyle name="Note 2 2 15" xfId="27061"/>
    <cellStyle name="Note 2 2 16" xfId="57141"/>
    <cellStyle name="Note 2 2 2" xfId="2848"/>
    <cellStyle name="Note 2 2 2 10" xfId="27222"/>
    <cellStyle name="Note 2 2 2 11" xfId="57142"/>
    <cellStyle name="Note 2 2 2 2" xfId="4481"/>
    <cellStyle name="Note 2 2 2 2 10" xfId="57143"/>
    <cellStyle name="Note 2 2 2 2 2" xfId="9030"/>
    <cellStyle name="Note 2 2 2 2 2 2" xfId="14594"/>
    <cellStyle name="Note 2 2 2 2 2 2 2" xfId="36206"/>
    <cellStyle name="Note 2 2 2 2 2 2 2 2" xfId="57147"/>
    <cellStyle name="Note 2 2 2 2 2 2 2 3" xfId="57146"/>
    <cellStyle name="Note 2 2 2 2 2 2 3" xfId="57148"/>
    <cellStyle name="Note 2 2 2 2 2 2 3 2" xfId="57149"/>
    <cellStyle name="Note 2 2 2 2 2 2 4" xfId="57150"/>
    <cellStyle name="Note 2 2 2 2 2 2 5" xfId="57145"/>
    <cellStyle name="Note 2 2 2 2 2 3" xfId="30672"/>
    <cellStyle name="Note 2 2 2 2 2 3 2" xfId="57152"/>
    <cellStyle name="Note 2 2 2 2 2 3 3" xfId="57151"/>
    <cellStyle name="Note 2 2 2 2 2 4" xfId="57153"/>
    <cellStyle name="Note 2 2 2 2 2 4 2" xfId="57154"/>
    <cellStyle name="Note 2 2 2 2 2 5" xfId="57155"/>
    <cellStyle name="Note 2 2 2 2 2 6" xfId="57144"/>
    <cellStyle name="Note 2 2 2 2 3" xfId="17041"/>
    <cellStyle name="Note 2 2 2 2 3 2" xfId="38634"/>
    <cellStyle name="Note 2 2 2 2 3 2 2" xfId="57158"/>
    <cellStyle name="Note 2 2 2 2 3 2 3" xfId="57157"/>
    <cellStyle name="Note 2 2 2 2 3 3" xfId="57159"/>
    <cellStyle name="Note 2 2 2 2 3 3 2" xfId="57160"/>
    <cellStyle name="Note 2 2 2 2 3 4" xfId="57161"/>
    <cellStyle name="Note 2 2 2 2 3 5" xfId="57156"/>
    <cellStyle name="Note 2 2 2 2 4" xfId="19838"/>
    <cellStyle name="Note 2 2 2 2 4 2" xfId="41417"/>
    <cellStyle name="Note 2 2 2 2 4 2 2" xfId="57163"/>
    <cellStyle name="Note 2 2 2 2 4 3" xfId="57162"/>
    <cellStyle name="Note 2 2 2 2 5" xfId="22623"/>
    <cellStyle name="Note 2 2 2 2 5 2" xfId="44200"/>
    <cellStyle name="Note 2 2 2 2 5 2 2" xfId="57165"/>
    <cellStyle name="Note 2 2 2 2 5 3" xfId="57164"/>
    <cellStyle name="Note 2 2 2 2 6" xfId="25476"/>
    <cellStyle name="Note 2 2 2 2 6 2" xfId="47051"/>
    <cellStyle name="Note 2 2 2 2 6 3" xfId="57166"/>
    <cellStyle name="Note 2 2 2 2 7" xfId="11823"/>
    <cellStyle name="Note 2 2 2 2 7 2" xfId="33446"/>
    <cellStyle name="Note 2 2 2 2 8" xfId="6609"/>
    <cellStyle name="Note 2 2 2 2 9" xfId="28257"/>
    <cellStyle name="Note 2 2 2 3" xfId="7995"/>
    <cellStyle name="Note 2 2 2 3 2" xfId="13559"/>
    <cellStyle name="Note 2 2 2 3 2 2" xfId="35171"/>
    <cellStyle name="Note 2 2 2 3 2 2 2" xfId="57170"/>
    <cellStyle name="Note 2 2 2 3 2 2 3" xfId="57169"/>
    <cellStyle name="Note 2 2 2 3 2 3" xfId="57171"/>
    <cellStyle name="Note 2 2 2 3 2 3 2" xfId="57172"/>
    <cellStyle name="Note 2 2 2 3 2 4" xfId="57173"/>
    <cellStyle name="Note 2 2 2 3 2 5" xfId="57168"/>
    <cellStyle name="Note 2 2 2 3 3" xfId="29637"/>
    <cellStyle name="Note 2 2 2 3 3 2" xfId="57175"/>
    <cellStyle name="Note 2 2 2 3 3 3" xfId="57174"/>
    <cellStyle name="Note 2 2 2 3 4" xfId="57176"/>
    <cellStyle name="Note 2 2 2 3 4 2" xfId="57177"/>
    <cellStyle name="Note 2 2 2 3 5" xfId="57178"/>
    <cellStyle name="Note 2 2 2 3 6" xfId="57167"/>
    <cellStyle name="Note 2 2 2 4" xfId="16006"/>
    <cellStyle name="Note 2 2 2 4 2" xfId="37599"/>
    <cellStyle name="Note 2 2 2 4 2 2" xfId="57181"/>
    <cellStyle name="Note 2 2 2 4 2 3" xfId="57180"/>
    <cellStyle name="Note 2 2 2 4 3" xfId="57182"/>
    <cellStyle name="Note 2 2 2 4 3 2" xfId="57183"/>
    <cellStyle name="Note 2 2 2 4 4" xfId="57184"/>
    <cellStyle name="Note 2 2 2 4 5" xfId="57179"/>
    <cellStyle name="Note 2 2 2 5" xfId="18803"/>
    <cellStyle name="Note 2 2 2 5 2" xfId="40382"/>
    <cellStyle name="Note 2 2 2 5 2 2" xfId="57186"/>
    <cellStyle name="Note 2 2 2 5 3" xfId="57185"/>
    <cellStyle name="Note 2 2 2 6" xfId="21586"/>
    <cellStyle name="Note 2 2 2 6 2" xfId="43165"/>
    <cellStyle name="Note 2 2 2 6 2 2" xfId="57188"/>
    <cellStyle name="Note 2 2 2 6 3" xfId="57187"/>
    <cellStyle name="Note 2 2 2 7" xfId="24441"/>
    <cellStyle name="Note 2 2 2 7 2" xfId="46016"/>
    <cellStyle name="Note 2 2 2 7 3" xfId="57189"/>
    <cellStyle name="Note 2 2 2 8" xfId="10788"/>
    <cellStyle name="Note 2 2 2 8 2" xfId="32411"/>
    <cellStyle name="Note 2 2 2 9" xfId="5525"/>
    <cellStyle name="Note 2 2 3" xfId="3226"/>
    <cellStyle name="Note 2 2 3 10" xfId="27567"/>
    <cellStyle name="Note 2 2 3 11" xfId="57190"/>
    <cellStyle name="Note 2 2 3 2" xfId="4826"/>
    <cellStyle name="Note 2 2 3 2 10" xfId="57191"/>
    <cellStyle name="Note 2 2 3 2 2" xfId="9375"/>
    <cellStyle name="Note 2 2 3 2 2 2" xfId="14939"/>
    <cellStyle name="Note 2 2 3 2 2 2 2" xfId="36551"/>
    <cellStyle name="Note 2 2 3 2 2 2 2 2" xfId="57194"/>
    <cellStyle name="Note 2 2 3 2 2 2 3" xfId="57193"/>
    <cellStyle name="Note 2 2 3 2 2 3" xfId="31017"/>
    <cellStyle name="Note 2 2 3 2 2 3 2" xfId="57196"/>
    <cellStyle name="Note 2 2 3 2 2 3 3" xfId="57195"/>
    <cellStyle name="Note 2 2 3 2 2 4" xfId="57197"/>
    <cellStyle name="Note 2 2 3 2 2 5" xfId="57192"/>
    <cellStyle name="Note 2 2 3 2 3" xfId="17386"/>
    <cellStyle name="Note 2 2 3 2 3 2" xfId="38979"/>
    <cellStyle name="Note 2 2 3 2 3 2 2" xfId="57199"/>
    <cellStyle name="Note 2 2 3 2 3 3" xfId="57198"/>
    <cellStyle name="Note 2 2 3 2 4" xfId="20183"/>
    <cellStyle name="Note 2 2 3 2 4 2" xfId="41762"/>
    <cellStyle name="Note 2 2 3 2 4 2 2" xfId="57201"/>
    <cellStyle name="Note 2 2 3 2 4 3" xfId="57200"/>
    <cellStyle name="Note 2 2 3 2 5" xfId="22968"/>
    <cellStyle name="Note 2 2 3 2 5 2" xfId="44545"/>
    <cellStyle name="Note 2 2 3 2 5 3" xfId="57202"/>
    <cellStyle name="Note 2 2 3 2 6" xfId="25821"/>
    <cellStyle name="Note 2 2 3 2 6 2" xfId="47396"/>
    <cellStyle name="Note 2 2 3 2 7" xfId="12168"/>
    <cellStyle name="Note 2 2 3 2 7 2" xfId="33791"/>
    <cellStyle name="Note 2 2 3 2 8" xfId="6956"/>
    <cellStyle name="Note 2 2 3 2 9" xfId="28602"/>
    <cellStyle name="Note 2 2 3 3" xfId="8340"/>
    <cellStyle name="Note 2 2 3 3 2" xfId="13904"/>
    <cellStyle name="Note 2 2 3 3 2 2" xfId="35516"/>
    <cellStyle name="Note 2 2 3 3 2 2 2" xfId="57205"/>
    <cellStyle name="Note 2 2 3 3 2 3" xfId="57204"/>
    <cellStyle name="Note 2 2 3 3 3" xfId="29982"/>
    <cellStyle name="Note 2 2 3 3 3 2" xfId="57207"/>
    <cellStyle name="Note 2 2 3 3 3 3" xfId="57206"/>
    <cellStyle name="Note 2 2 3 3 4" xfId="57208"/>
    <cellStyle name="Note 2 2 3 3 5" xfId="57203"/>
    <cellStyle name="Note 2 2 3 4" xfId="16351"/>
    <cellStyle name="Note 2 2 3 4 2" xfId="37944"/>
    <cellStyle name="Note 2 2 3 4 2 2" xfId="57210"/>
    <cellStyle name="Note 2 2 3 4 3" xfId="57209"/>
    <cellStyle name="Note 2 2 3 5" xfId="19148"/>
    <cellStyle name="Note 2 2 3 5 2" xfId="40727"/>
    <cellStyle name="Note 2 2 3 5 2 2" xfId="57212"/>
    <cellStyle name="Note 2 2 3 5 3" xfId="57211"/>
    <cellStyle name="Note 2 2 3 6" xfId="21933"/>
    <cellStyle name="Note 2 2 3 6 2" xfId="43510"/>
    <cellStyle name="Note 2 2 3 6 3" xfId="57213"/>
    <cellStyle name="Note 2 2 3 7" xfId="24786"/>
    <cellStyle name="Note 2 2 3 7 2" xfId="46361"/>
    <cellStyle name="Note 2 2 3 8" xfId="11133"/>
    <cellStyle name="Note 2 2 3 8 2" xfId="32756"/>
    <cellStyle name="Note 2 2 3 9" xfId="5870"/>
    <cellStyle name="Note 2 2 4" xfId="2649"/>
    <cellStyle name="Note 2 2 4 10" xfId="57214"/>
    <cellStyle name="Note 2 2 4 2" xfId="4321"/>
    <cellStyle name="Note 2 2 4 2 2" xfId="14434"/>
    <cellStyle name="Note 2 2 4 2 2 2" xfId="36046"/>
    <cellStyle name="Note 2 2 4 2 2 2 2" xfId="57217"/>
    <cellStyle name="Note 2 2 4 2 2 3" xfId="57216"/>
    <cellStyle name="Note 2 2 4 2 3" xfId="8870"/>
    <cellStyle name="Note 2 2 4 2 3 2" xfId="57219"/>
    <cellStyle name="Note 2 2 4 2 3 3" xfId="57218"/>
    <cellStyle name="Note 2 2 4 2 4" xfId="30512"/>
    <cellStyle name="Note 2 2 4 2 4 2" xfId="57220"/>
    <cellStyle name="Note 2 2 4 2 5" xfId="57215"/>
    <cellStyle name="Note 2 2 4 3" xfId="16881"/>
    <cellStyle name="Note 2 2 4 3 2" xfId="38474"/>
    <cellStyle name="Note 2 2 4 3 2 2" xfId="57222"/>
    <cellStyle name="Note 2 2 4 3 3" xfId="57221"/>
    <cellStyle name="Note 2 2 4 4" xfId="19678"/>
    <cellStyle name="Note 2 2 4 4 2" xfId="41257"/>
    <cellStyle name="Note 2 2 4 4 2 2" xfId="57224"/>
    <cellStyle name="Note 2 2 4 4 3" xfId="57223"/>
    <cellStyle name="Note 2 2 4 5" xfId="22463"/>
    <cellStyle name="Note 2 2 4 5 2" xfId="44040"/>
    <cellStyle name="Note 2 2 4 5 3" xfId="57225"/>
    <cellStyle name="Note 2 2 4 6" xfId="25316"/>
    <cellStyle name="Note 2 2 4 6 2" xfId="46891"/>
    <cellStyle name="Note 2 2 4 7" xfId="11663"/>
    <cellStyle name="Note 2 2 4 7 2" xfId="33286"/>
    <cellStyle name="Note 2 2 4 8" xfId="6416"/>
    <cellStyle name="Note 2 2 4 9" xfId="28097"/>
    <cellStyle name="Note 2 2 5" xfId="3819"/>
    <cellStyle name="Note 2 2 5 10" xfId="57226"/>
    <cellStyle name="Note 2 2 5 2" xfId="9722"/>
    <cellStyle name="Note 2 2 5 2 2" xfId="15284"/>
    <cellStyle name="Note 2 2 5 2 2 2" xfId="36896"/>
    <cellStyle name="Note 2 2 5 2 2 3" xfId="57228"/>
    <cellStyle name="Note 2 2 5 2 3" xfId="31362"/>
    <cellStyle name="Note 2 2 5 2 4" xfId="57227"/>
    <cellStyle name="Note 2 2 5 3" xfId="17731"/>
    <cellStyle name="Note 2 2 5 3 2" xfId="39324"/>
    <cellStyle name="Note 2 2 5 3 2 2" xfId="57230"/>
    <cellStyle name="Note 2 2 5 3 3" xfId="57229"/>
    <cellStyle name="Note 2 2 5 4" xfId="20528"/>
    <cellStyle name="Note 2 2 5 4 2" xfId="42107"/>
    <cellStyle name="Note 2 2 5 4 3" xfId="57231"/>
    <cellStyle name="Note 2 2 5 5" xfId="23313"/>
    <cellStyle name="Note 2 2 5 5 2" xfId="44890"/>
    <cellStyle name="Note 2 2 5 6" xfId="26166"/>
    <cellStyle name="Note 2 2 5 6 2" xfId="47741"/>
    <cellStyle name="Note 2 2 5 7" xfId="12513"/>
    <cellStyle name="Note 2 2 5 7 2" xfId="34136"/>
    <cellStyle name="Note 2 2 5 8" xfId="7304"/>
    <cellStyle name="Note 2 2 5 9" xfId="28947"/>
    <cellStyle name="Note 2 2 6" xfId="7835"/>
    <cellStyle name="Note 2 2 6 2" xfId="18076"/>
    <cellStyle name="Note 2 2 6 2 2" xfId="39669"/>
    <cellStyle name="Note 2 2 6 2 3" xfId="57233"/>
    <cellStyle name="Note 2 2 6 3" xfId="20873"/>
    <cellStyle name="Note 2 2 6 3 2" xfId="42452"/>
    <cellStyle name="Note 2 2 6 4" xfId="23658"/>
    <cellStyle name="Note 2 2 6 4 2" xfId="45235"/>
    <cellStyle name="Note 2 2 6 5" xfId="26511"/>
    <cellStyle name="Note 2 2 6 5 2" xfId="48086"/>
    <cellStyle name="Note 2 2 6 6" xfId="12868"/>
    <cellStyle name="Note 2 2 6 6 2" xfId="34481"/>
    <cellStyle name="Note 2 2 6 7" xfId="29477"/>
    <cellStyle name="Note 2 2 6 8" xfId="57232"/>
    <cellStyle name="Note 2 2 7" xfId="10441"/>
    <cellStyle name="Note 2 2 7 2" xfId="32066"/>
    <cellStyle name="Note 2 2 7 2 2" xfId="57235"/>
    <cellStyle name="Note 2 2 7 3" xfId="57234"/>
    <cellStyle name="Note 2 2 8" xfId="13399"/>
    <cellStyle name="Note 2 2 8 2" xfId="35011"/>
    <cellStyle name="Note 2 2 8 3" xfId="57236"/>
    <cellStyle name="Note 2 2 9" xfId="15660"/>
    <cellStyle name="Note 2 2 9 2" xfId="37254"/>
    <cellStyle name="Note 2 20" xfId="26719"/>
    <cellStyle name="Note 2 21" xfId="27060"/>
    <cellStyle name="Note 2 22" xfId="57139"/>
    <cellStyle name="Note 2 3" xfId="1655"/>
    <cellStyle name="Note 2 3 10" xfId="18429"/>
    <cellStyle name="Note 2 3 10 2" xfId="40008"/>
    <cellStyle name="Note 2 3 11" xfId="21212"/>
    <cellStyle name="Note 2 3 11 2" xfId="42791"/>
    <cellStyle name="Note 2 3 12" xfId="24067"/>
    <cellStyle name="Note 2 3 12 2" xfId="45642"/>
    <cellStyle name="Note 2 3 13" xfId="10040"/>
    <cellStyle name="Note 2 3 13 2" xfId="31680"/>
    <cellStyle name="Note 2 3 14" xfId="5363"/>
    <cellStyle name="Note 2 3 15" xfId="27062"/>
    <cellStyle name="Note 2 3 16" xfId="57237"/>
    <cellStyle name="Note 2 3 2" xfId="2819"/>
    <cellStyle name="Note 2 3 2 10" xfId="27193"/>
    <cellStyle name="Note 2 3 2 11" xfId="57238"/>
    <cellStyle name="Note 2 3 2 2" xfId="4452"/>
    <cellStyle name="Note 2 3 2 2 10" xfId="57239"/>
    <cellStyle name="Note 2 3 2 2 2" xfId="9001"/>
    <cellStyle name="Note 2 3 2 2 2 2" xfId="14565"/>
    <cellStyle name="Note 2 3 2 2 2 2 2" xfId="36177"/>
    <cellStyle name="Note 2 3 2 2 2 2 2 2" xfId="57242"/>
    <cellStyle name="Note 2 3 2 2 2 2 3" xfId="57241"/>
    <cellStyle name="Note 2 3 2 2 2 3" xfId="30643"/>
    <cellStyle name="Note 2 3 2 2 2 3 2" xfId="57244"/>
    <cellStyle name="Note 2 3 2 2 2 3 3" xfId="57243"/>
    <cellStyle name="Note 2 3 2 2 2 4" xfId="57245"/>
    <cellStyle name="Note 2 3 2 2 2 5" xfId="57240"/>
    <cellStyle name="Note 2 3 2 2 3" xfId="17012"/>
    <cellStyle name="Note 2 3 2 2 3 2" xfId="38605"/>
    <cellStyle name="Note 2 3 2 2 3 2 2" xfId="57247"/>
    <cellStyle name="Note 2 3 2 2 3 3" xfId="57246"/>
    <cellStyle name="Note 2 3 2 2 4" xfId="19809"/>
    <cellStyle name="Note 2 3 2 2 4 2" xfId="41388"/>
    <cellStyle name="Note 2 3 2 2 4 2 2" xfId="57249"/>
    <cellStyle name="Note 2 3 2 2 4 3" xfId="57248"/>
    <cellStyle name="Note 2 3 2 2 5" xfId="22594"/>
    <cellStyle name="Note 2 3 2 2 5 2" xfId="44171"/>
    <cellStyle name="Note 2 3 2 2 5 3" xfId="57250"/>
    <cellStyle name="Note 2 3 2 2 6" xfId="25447"/>
    <cellStyle name="Note 2 3 2 2 6 2" xfId="47022"/>
    <cellStyle name="Note 2 3 2 2 7" xfId="11794"/>
    <cellStyle name="Note 2 3 2 2 7 2" xfId="33417"/>
    <cellStyle name="Note 2 3 2 2 8" xfId="6580"/>
    <cellStyle name="Note 2 3 2 2 9" xfId="28228"/>
    <cellStyle name="Note 2 3 2 3" xfId="7966"/>
    <cellStyle name="Note 2 3 2 3 2" xfId="13530"/>
    <cellStyle name="Note 2 3 2 3 2 2" xfId="35142"/>
    <cellStyle name="Note 2 3 2 3 2 2 2" xfId="57253"/>
    <cellStyle name="Note 2 3 2 3 2 3" xfId="57252"/>
    <cellStyle name="Note 2 3 2 3 3" xfId="29608"/>
    <cellStyle name="Note 2 3 2 3 3 2" xfId="57255"/>
    <cellStyle name="Note 2 3 2 3 3 3" xfId="57254"/>
    <cellStyle name="Note 2 3 2 3 4" xfId="57256"/>
    <cellStyle name="Note 2 3 2 3 5" xfId="57251"/>
    <cellStyle name="Note 2 3 2 4" xfId="15977"/>
    <cellStyle name="Note 2 3 2 4 2" xfId="37570"/>
    <cellStyle name="Note 2 3 2 4 2 2" xfId="57258"/>
    <cellStyle name="Note 2 3 2 4 3" xfId="57257"/>
    <cellStyle name="Note 2 3 2 5" xfId="18774"/>
    <cellStyle name="Note 2 3 2 5 2" xfId="40353"/>
    <cellStyle name="Note 2 3 2 5 2 2" xfId="57260"/>
    <cellStyle name="Note 2 3 2 5 3" xfId="57259"/>
    <cellStyle name="Note 2 3 2 6" xfId="21557"/>
    <cellStyle name="Note 2 3 2 6 2" xfId="43136"/>
    <cellStyle name="Note 2 3 2 6 3" xfId="57261"/>
    <cellStyle name="Note 2 3 2 7" xfId="24412"/>
    <cellStyle name="Note 2 3 2 7 2" xfId="45987"/>
    <cellStyle name="Note 2 3 2 8" xfId="10759"/>
    <cellStyle name="Note 2 3 2 8 2" xfId="32382"/>
    <cellStyle name="Note 2 3 2 9" xfId="5496"/>
    <cellStyle name="Note 2 3 3" xfId="3197"/>
    <cellStyle name="Note 2 3 3 10" xfId="27538"/>
    <cellStyle name="Note 2 3 3 11" xfId="57262"/>
    <cellStyle name="Note 2 3 3 2" xfId="4797"/>
    <cellStyle name="Note 2 3 3 2 10" xfId="57263"/>
    <cellStyle name="Note 2 3 3 2 2" xfId="9346"/>
    <cellStyle name="Note 2 3 3 2 2 2" xfId="14910"/>
    <cellStyle name="Note 2 3 3 2 2 2 2" xfId="36522"/>
    <cellStyle name="Note 2 3 3 2 2 2 3" xfId="57265"/>
    <cellStyle name="Note 2 3 3 2 2 3" xfId="30988"/>
    <cellStyle name="Note 2 3 3 2 2 4" xfId="57264"/>
    <cellStyle name="Note 2 3 3 2 3" xfId="17357"/>
    <cellStyle name="Note 2 3 3 2 3 2" xfId="38950"/>
    <cellStyle name="Note 2 3 3 2 3 2 2" xfId="57267"/>
    <cellStyle name="Note 2 3 3 2 3 3" xfId="57266"/>
    <cellStyle name="Note 2 3 3 2 4" xfId="20154"/>
    <cellStyle name="Note 2 3 3 2 4 2" xfId="41733"/>
    <cellStyle name="Note 2 3 3 2 4 3" xfId="57268"/>
    <cellStyle name="Note 2 3 3 2 5" xfId="22939"/>
    <cellStyle name="Note 2 3 3 2 5 2" xfId="44516"/>
    <cellStyle name="Note 2 3 3 2 6" xfId="25792"/>
    <cellStyle name="Note 2 3 3 2 6 2" xfId="47367"/>
    <cellStyle name="Note 2 3 3 2 7" xfId="12139"/>
    <cellStyle name="Note 2 3 3 2 7 2" xfId="33762"/>
    <cellStyle name="Note 2 3 3 2 8" xfId="6927"/>
    <cellStyle name="Note 2 3 3 2 9" xfId="28573"/>
    <cellStyle name="Note 2 3 3 3" xfId="8311"/>
    <cellStyle name="Note 2 3 3 3 2" xfId="13875"/>
    <cellStyle name="Note 2 3 3 3 2 2" xfId="35487"/>
    <cellStyle name="Note 2 3 3 3 2 3" xfId="57270"/>
    <cellStyle name="Note 2 3 3 3 3" xfId="29953"/>
    <cellStyle name="Note 2 3 3 3 4" xfId="57269"/>
    <cellStyle name="Note 2 3 3 4" xfId="16322"/>
    <cellStyle name="Note 2 3 3 4 2" xfId="37915"/>
    <cellStyle name="Note 2 3 3 4 2 2" xfId="57272"/>
    <cellStyle name="Note 2 3 3 4 3" xfId="57271"/>
    <cellStyle name="Note 2 3 3 5" xfId="19119"/>
    <cellStyle name="Note 2 3 3 5 2" xfId="40698"/>
    <cellStyle name="Note 2 3 3 5 3" xfId="57273"/>
    <cellStyle name="Note 2 3 3 6" xfId="21904"/>
    <cellStyle name="Note 2 3 3 6 2" xfId="43481"/>
    <cellStyle name="Note 2 3 3 7" xfId="24757"/>
    <cellStyle name="Note 2 3 3 7 2" xfId="46332"/>
    <cellStyle name="Note 2 3 3 8" xfId="11104"/>
    <cellStyle name="Note 2 3 3 8 2" xfId="32727"/>
    <cellStyle name="Note 2 3 3 9" xfId="5841"/>
    <cellStyle name="Note 2 3 4" xfId="2650"/>
    <cellStyle name="Note 2 3 4 10" xfId="57274"/>
    <cellStyle name="Note 2 3 4 2" xfId="4322"/>
    <cellStyle name="Note 2 3 4 2 2" xfId="14435"/>
    <cellStyle name="Note 2 3 4 2 2 2" xfId="36047"/>
    <cellStyle name="Note 2 3 4 2 2 3" xfId="57276"/>
    <cellStyle name="Note 2 3 4 2 3" xfId="8871"/>
    <cellStyle name="Note 2 3 4 2 4" xfId="30513"/>
    <cellStyle name="Note 2 3 4 2 5" xfId="57275"/>
    <cellStyle name="Note 2 3 4 3" xfId="16882"/>
    <cellStyle name="Note 2 3 4 3 2" xfId="38475"/>
    <cellStyle name="Note 2 3 4 3 2 2" xfId="57278"/>
    <cellStyle name="Note 2 3 4 3 3" xfId="57277"/>
    <cellStyle name="Note 2 3 4 4" xfId="19679"/>
    <cellStyle name="Note 2 3 4 4 2" xfId="41258"/>
    <cellStyle name="Note 2 3 4 4 3" xfId="57279"/>
    <cellStyle name="Note 2 3 4 5" xfId="22464"/>
    <cellStyle name="Note 2 3 4 5 2" xfId="44041"/>
    <cellStyle name="Note 2 3 4 6" xfId="25317"/>
    <cellStyle name="Note 2 3 4 6 2" xfId="46892"/>
    <cellStyle name="Note 2 3 4 7" xfId="11664"/>
    <cellStyle name="Note 2 3 4 7 2" xfId="33287"/>
    <cellStyle name="Note 2 3 4 8" xfId="6417"/>
    <cellStyle name="Note 2 3 4 9" xfId="28098"/>
    <cellStyle name="Note 2 3 5" xfId="3820"/>
    <cellStyle name="Note 2 3 5 10" xfId="57280"/>
    <cellStyle name="Note 2 3 5 2" xfId="9693"/>
    <cellStyle name="Note 2 3 5 2 2" xfId="15255"/>
    <cellStyle name="Note 2 3 5 2 2 2" xfId="36867"/>
    <cellStyle name="Note 2 3 5 2 3" xfId="31333"/>
    <cellStyle name="Note 2 3 5 2 4" xfId="57281"/>
    <cellStyle name="Note 2 3 5 3" xfId="17702"/>
    <cellStyle name="Note 2 3 5 3 2" xfId="39295"/>
    <cellStyle name="Note 2 3 5 4" xfId="20499"/>
    <cellStyle name="Note 2 3 5 4 2" xfId="42078"/>
    <cellStyle name="Note 2 3 5 5" xfId="23284"/>
    <cellStyle name="Note 2 3 5 5 2" xfId="44861"/>
    <cellStyle name="Note 2 3 5 6" xfId="26137"/>
    <cellStyle name="Note 2 3 5 6 2" xfId="47712"/>
    <cellStyle name="Note 2 3 5 7" xfId="12484"/>
    <cellStyle name="Note 2 3 5 7 2" xfId="34107"/>
    <cellStyle name="Note 2 3 5 8" xfId="7275"/>
    <cellStyle name="Note 2 3 5 9" xfId="28918"/>
    <cellStyle name="Note 2 3 6" xfId="7836"/>
    <cellStyle name="Note 2 3 6 2" xfId="18047"/>
    <cellStyle name="Note 2 3 6 2 2" xfId="39640"/>
    <cellStyle name="Note 2 3 6 2 3" xfId="57283"/>
    <cellStyle name="Note 2 3 6 3" xfId="20844"/>
    <cellStyle name="Note 2 3 6 3 2" xfId="42423"/>
    <cellStyle name="Note 2 3 6 4" xfId="23629"/>
    <cellStyle name="Note 2 3 6 4 2" xfId="45206"/>
    <cellStyle name="Note 2 3 6 5" xfId="26482"/>
    <cellStyle name="Note 2 3 6 5 2" xfId="48057"/>
    <cellStyle name="Note 2 3 6 6" xfId="12839"/>
    <cellStyle name="Note 2 3 6 6 2" xfId="34452"/>
    <cellStyle name="Note 2 3 6 7" xfId="29478"/>
    <cellStyle name="Note 2 3 6 8" xfId="57282"/>
    <cellStyle name="Note 2 3 7" xfId="10412"/>
    <cellStyle name="Note 2 3 7 2" xfId="32037"/>
    <cellStyle name="Note 2 3 7 3" xfId="57284"/>
    <cellStyle name="Note 2 3 8" xfId="13400"/>
    <cellStyle name="Note 2 3 8 2" xfId="35012"/>
    <cellStyle name="Note 2 3 9" xfId="15631"/>
    <cellStyle name="Note 2 3 9 2" xfId="37225"/>
    <cellStyle name="note 2 4" xfId="1656"/>
    <cellStyle name="Note 2 4 10" xfId="27084"/>
    <cellStyle name="Note 2 4 11" xfId="57285"/>
    <cellStyle name="Note 2 4 2" xfId="2710"/>
    <cellStyle name="Note 2 4 2 10" xfId="57286"/>
    <cellStyle name="Note 2 4 2 2" xfId="4343"/>
    <cellStyle name="Note 2 4 2 2 2" xfId="14456"/>
    <cellStyle name="Note 2 4 2 2 2 2" xfId="36068"/>
    <cellStyle name="Note 2 4 2 2 2 2 2" xfId="57289"/>
    <cellStyle name="Note 2 4 2 2 2 3" xfId="57288"/>
    <cellStyle name="Note 2 4 2 2 3" xfId="8892"/>
    <cellStyle name="Note 2 4 2 2 3 2" xfId="57291"/>
    <cellStyle name="Note 2 4 2 2 3 3" xfId="57290"/>
    <cellStyle name="Note 2 4 2 2 4" xfId="30534"/>
    <cellStyle name="Note 2 4 2 2 4 2" xfId="57292"/>
    <cellStyle name="Note 2 4 2 2 5" xfId="57287"/>
    <cellStyle name="Note 2 4 2 3" xfId="16903"/>
    <cellStyle name="Note 2 4 2 3 2" xfId="38496"/>
    <cellStyle name="Note 2 4 2 3 2 2" xfId="57294"/>
    <cellStyle name="Note 2 4 2 3 3" xfId="57293"/>
    <cellStyle name="Note 2 4 2 4" xfId="19700"/>
    <cellStyle name="Note 2 4 2 4 2" xfId="41279"/>
    <cellStyle name="Note 2 4 2 4 2 2" xfId="57296"/>
    <cellStyle name="Note 2 4 2 4 3" xfId="57295"/>
    <cellStyle name="Note 2 4 2 5" xfId="22485"/>
    <cellStyle name="Note 2 4 2 5 2" xfId="44062"/>
    <cellStyle name="Note 2 4 2 5 3" xfId="57297"/>
    <cellStyle name="Note 2 4 2 6" xfId="25338"/>
    <cellStyle name="Note 2 4 2 6 2" xfId="46913"/>
    <cellStyle name="Note 2 4 2 7" xfId="11685"/>
    <cellStyle name="Note 2 4 2 7 2" xfId="33308"/>
    <cellStyle name="Note 2 4 2 8" xfId="6471"/>
    <cellStyle name="Note 2 4 2 9" xfId="28119"/>
    <cellStyle name="Note 2 4 3" xfId="7857"/>
    <cellStyle name="Note 2 4 3 2" xfId="13421"/>
    <cellStyle name="Note 2 4 3 2 2" xfId="35033"/>
    <cellStyle name="Note 2 4 3 2 2 2" xfId="57300"/>
    <cellStyle name="Note 2 4 3 2 3" xfId="57299"/>
    <cellStyle name="Note 2 4 3 3" xfId="29499"/>
    <cellStyle name="Note 2 4 3 3 2" xfId="57302"/>
    <cellStyle name="Note 2 4 3 3 3" xfId="57301"/>
    <cellStyle name="Note 2 4 3 4" xfId="57303"/>
    <cellStyle name="Note 2 4 3 5" xfId="57298"/>
    <cellStyle name="Note 2 4 4" xfId="15868"/>
    <cellStyle name="Note 2 4 4 2" xfId="37461"/>
    <cellStyle name="Note 2 4 4 2 2" xfId="57305"/>
    <cellStyle name="Note 2 4 4 3" xfId="57304"/>
    <cellStyle name="Note 2 4 5" xfId="18665"/>
    <cellStyle name="Note 2 4 5 2" xfId="40244"/>
    <cellStyle name="Note 2 4 5 2 2" xfId="57307"/>
    <cellStyle name="Note 2 4 5 3" xfId="57306"/>
    <cellStyle name="Note 2 4 6" xfId="21448"/>
    <cellStyle name="Note 2 4 6 2" xfId="43027"/>
    <cellStyle name="Note 2 4 6 3" xfId="57308"/>
    <cellStyle name="Note 2 4 7" xfId="24303"/>
    <cellStyle name="Note 2 4 7 2" xfId="45878"/>
    <cellStyle name="Note 2 4 8" xfId="10650"/>
    <cellStyle name="Note 2 4 8 2" xfId="32273"/>
    <cellStyle name="Note 2 4 9" xfId="5387"/>
    <cellStyle name="note 2 5" xfId="1657"/>
    <cellStyle name="Note 2 5 10" xfId="27429"/>
    <cellStyle name="Note 2 5 11" xfId="57309"/>
    <cellStyle name="Note 2 5 2" xfId="3068"/>
    <cellStyle name="Note 2 5 2 10" xfId="57310"/>
    <cellStyle name="Note 2 5 2 2" xfId="4688"/>
    <cellStyle name="Note 2 5 2 2 2" xfId="14801"/>
    <cellStyle name="Note 2 5 2 2 2 2" xfId="36413"/>
    <cellStyle name="Note 2 5 2 2 2 3" xfId="57312"/>
    <cellStyle name="Note 2 5 2 2 3" xfId="9237"/>
    <cellStyle name="Note 2 5 2 2 4" xfId="30879"/>
    <cellStyle name="Note 2 5 2 2 5" xfId="57311"/>
    <cellStyle name="Note 2 5 2 3" xfId="17248"/>
    <cellStyle name="Note 2 5 2 3 2" xfId="38841"/>
    <cellStyle name="Note 2 5 2 3 2 2" xfId="57314"/>
    <cellStyle name="Note 2 5 2 3 3" xfId="57313"/>
    <cellStyle name="Note 2 5 2 4" xfId="20045"/>
    <cellStyle name="Note 2 5 2 4 2" xfId="41624"/>
    <cellStyle name="Note 2 5 2 4 3" xfId="57315"/>
    <cellStyle name="Note 2 5 2 5" xfId="22830"/>
    <cellStyle name="Note 2 5 2 5 2" xfId="44407"/>
    <cellStyle name="Note 2 5 2 6" xfId="25683"/>
    <cellStyle name="Note 2 5 2 6 2" xfId="47258"/>
    <cellStyle name="Note 2 5 2 7" xfId="12030"/>
    <cellStyle name="Note 2 5 2 7 2" xfId="33653"/>
    <cellStyle name="Note 2 5 2 8" xfId="6818"/>
    <cellStyle name="Note 2 5 2 9" xfId="28464"/>
    <cellStyle name="Note 2 5 3" xfId="8202"/>
    <cellStyle name="Note 2 5 3 2" xfId="13766"/>
    <cellStyle name="Note 2 5 3 2 2" xfId="35378"/>
    <cellStyle name="Note 2 5 3 2 3" xfId="57317"/>
    <cellStyle name="Note 2 5 3 3" xfId="29844"/>
    <cellStyle name="Note 2 5 3 4" xfId="57316"/>
    <cellStyle name="Note 2 5 4" xfId="16213"/>
    <cellStyle name="Note 2 5 4 2" xfId="37806"/>
    <cellStyle name="Note 2 5 4 2 2" xfId="57319"/>
    <cellStyle name="Note 2 5 4 3" xfId="57318"/>
    <cellStyle name="Note 2 5 5" xfId="19010"/>
    <cellStyle name="Note 2 5 5 2" xfId="40589"/>
    <cellStyle name="Note 2 5 5 3" xfId="57320"/>
    <cellStyle name="Note 2 5 6" xfId="21795"/>
    <cellStyle name="Note 2 5 6 2" xfId="43372"/>
    <cellStyle name="Note 2 5 7" xfId="24648"/>
    <cellStyle name="Note 2 5 7 2" xfId="46223"/>
    <cellStyle name="Note 2 5 8" xfId="10995"/>
    <cellStyle name="Note 2 5 8 2" xfId="32618"/>
    <cellStyle name="Note 2 5 9" xfId="5732"/>
    <cellStyle name="note 2 6" xfId="1658"/>
    <cellStyle name="Note 2 6 10" xfId="57321"/>
    <cellStyle name="Note 2 6 2" xfId="8869"/>
    <cellStyle name="Note 2 6 2 2" xfId="14433"/>
    <cellStyle name="Note 2 6 2 2 2" xfId="36045"/>
    <cellStyle name="Note 2 6 2 2 3" xfId="57323"/>
    <cellStyle name="Note 2 6 2 3" xfId="30511"/>
    <cellStyle name="Note 2 6 2 4" xfId="57322"/>
    <cellStyle name="Note 2 6 3" xfId="16880"/>
    <cellStyle name="Note 2 6 3 2" xfId="38473"/>
    <cellStyle name="Note 2 6 3 2 2" xfId="57325"/>
    <cellStyle name="Note 2 6 3 3" xfId="57324"/>
    <cellStyle name="Note 2 6 4" xfId="19677"/>
    <cellStyle name="Note 2 6 4 2" xfId="41256"/>
    <cellStyle name="Note 2 6 4 3" xfId="57326"/>
    <cellStyle name="Note 2 6 5" xfId="22462"/>
    <cellStyle name="Note 2 6 5 2" xfId="44039"/>
    <cellStyle name="Note 2 6 6" xfId="25315"/>
    <cellStyle name="Note 2 6 6 2" xfId="46890"/>
    <cellStyle name="Note 2 6 7" xfId="11662"/>
    <cellStyle name="Note 2 6 7 2" xfId="33285"/>
    <cellStyle name="Note 2 6 8" xfId="6415"/>
    <cellStyle name="Note 2 6 9" xfId="28096"/>
    <cellStyle name="note 2 7" xfId="1659"/>
    <cellStyle name="Note 2 7 10" xfId="57327"/>
    <cellStyle name="Note 2 7 2" xfId="9584"/>
    <cellStyle name="Note 2 7 2 2" xfId="15146"/>
    <cellStyle name="Note 2 7 2 2 2" xfId="36758"/>
    <cellStyle name="Note 2 7 2 3" xfId="31224"/>
    <cellStyle name="Note 2 7 2 4" xfId="57328"/>
    <cellStyle name="Note 2 7 3" xfId="17593"/>
    <cellStyle name="Note 2 7 3 2" xfId="39186"/>
    <cellStyle name="Note 2 7 4" xfId="20390"/>
    <cellStyle name="Note 2 7 4 2" xfId="41969"/>
    <cellStyle name="Note 2 7 5" xfId="23175"/>
    <cellStyle name="Note 2 7 5 2" xfId="44752"/>
    <cellStyle name="Note 2 7 6" xfId="26028"/>
    <cellStyle name="Note 2 7 6 2" xfId="47603"/>
    <cellStyle name="Note 2 7 7" xfId="12375"/>
    <cellStyle name="Note 2 7 7 2" xfId="33998"/>
    <cellStyle name="Note 2 7 8" xfId="7166"/>
    <cellStyle name="Note 2 7 9" xfId="28809"/>
    <cellStyle name="note 2 8" xfId="1660"/>
    <cellStyle name="Note 2 8 2" xfId="17938"/>
    <cellStyle name="Note 2 8 2 2" xfId="39531"/>
    <cellStyle name="Note 2 8 2 3" xfId="57330"/>
    <cellStyle name="Note 2 8 3" xfId="20735"/>
    <cellStyle name="Note 2 8 3 2" xfId="42314"/>
    <cellStyle name="Note 2 8 4" xfId="23520"/>
    <cellStyle name="Note 2 8 4 2" xfId="45097"/>
    <cellStyle name="Note 2 8 5" xfId="26373"/>
    <cellStyle name="Note 2 8 5 2" xfId="47948"/>
    <cellStyle name="Note 2 8 6" xfId="12730"/>
    <cellStyle name="Note 2 8 6 2" xfId="34343"/>
    <cellStyle name="Note 2 8 7" xfId="7834"/>
    <cellStyle name="Note 2 8 8" xfId="29476"/>
    <cellStyle name="Note 2 8 9" xfId="57329"/>
    <cellStyle name="note 2 9" xfId="1661"/>
    <cellStyle name="Note 2 9 2" xfId="10303"/>
    <cellStyle name="Note 2 9 2 2" xfId="57332"/>
    <cellStyle name="Note 2 9 3" xfId="31928"/>
    <cellStyle name="Note 2 9 4" xfId="57331"/>
    <cellStyle name="Note 3" xfId="1662"/>
    <cellStyle name="Note 3 10" xfId="13401"/>
    <cellStyle name="Note 3 10 2" xfId="35013"/>
    <cellStyle name="Note 3 10 3" xfId="57334"/>
    <cellStyle name="Note 3 11" xfId="15523"/>
    <cellStyle name="Note 3 11 2" xfId="37117"/>
    <cellStyle name="Note 3 12" xfId="18321"/>
    <cellStyle name="Note 3 12 2" xfId="39900"/>
    <cellStyle name="Note 3 13" xfId="21104"/>
    <cellStyle name="Note 3 13 2" xfId="42683"/>
    <cellStyle name="Note 3 14" xfId="23959"/>
    <cellStyle name="Note 3 14 2" xfId="45534"/>
    <cellStyle name="Note 3 15" xfId="9932"/>
    <cellStyle name="Note 3 15 2" xfId="31572"/>
    <cellStyle name="Note 3 16" xfId="5364"/>
    <cellStyle name="Note 3 17" xfId="27063"/>
    <cellStyle name="Note 3 18" xfId="57333"/>
    <cellStyle name="Note 3 2" xfId="1663"/>
    <cellStyle name="Note 3 2 10" xfId="18459"/>
    <cellStyle name="Note 3 2 10 2" xfId="40038"/>
    <cellStyle name="Note 3 2 11" xfId="21242"/>
    <cellStyle name="Note 3 2 11 2" xfId="42821"/>
    <cellStyle name="Note 3 2 12" xfId="24097"/>
    <cellStyle name="Note 3 2 12 2" xfId="45672"/>
    <cellStyle name="Note 3 2 13" xfId="10070"/>
    <cellStyle name="Note 3 2 13 2" xfId="31710"/>
    <cellStyle name="Note 3 2 14" xfId="5365"/>
    <cellStyle name="Note 3 2 15" xfId="27064"/>
    <cellStyle name="Note 3 2 16" xfId="57335"/>
    <cellStyle name="Note 3 2 2" xfId="2849"/>
    <cellStyle name="Note 3 2 2 10" xfId="27223"/>
    <cellStyle name="Note 3 2 2 11" xfId="57336"/>
    <cellStyle name="Note 3 2 2 2" xfId="4482"/>
    <cellStyle name="Note 3 2 2 2 10" xfId="57337"/>
    <cellStyle name="Note 3 2 2 2 2" xfId="9031"/>
    <cellStyle name="Note 3 2 2 2 2 2" xfId="14595"/>
    <cellStyle name="Note 3 2 2 2 2 2 2" xfId="36207"/>
    <cellStyle name="Note 3 2 2 2 2 2 2 2" xfId="57341"/>
    <cellStyle name="Note 3 2 2 2 2 2 2 3" xfId="57340"/>
    <cellStyle name="Note 3 2 2 2 2 2 3" xfId="57342"/>
    <cellStyle name="Note 3 2 2 2 2 2 3 2" xfId="57343"/>
    <cellStyle name="Note 3 2 2 2 2 2 4" xfId="57344"/>
    <cellStyle name="Note 3 2 2 2 2 2 5" xfId="57339"/>
    <cellStyle name="Note 3 2 2 2 2 3" xfId="30673"/>
    <cellStyle name="Note 3 2 2 2 2 3 2" xfId="57346"/>
    <cellStyle name="Note 3 2 2 2 2 3 3" xfId="57345"/>
    <cellStyle name="Note 3 2 2 2 2 4" xfId="57347"/>
    <cellStyle name="Note 3 2 2 2 2 4 2" xfId="57348"/>
    <cellStyle name="Note 3 2 2 2 2 5" xfId="57349"/>
    <cellStyle name="Note 3 2 2 2 2 6" xfId="57338"/>
    <cellStyle name="Note 3 2 2 2 3" xfId="17042"/>
    <cellStyle name="Note 3 2 2 2 3 2" xfId="38635"/>
    <cellStyle name="Note 3 2 2 2 3 2 2" xfId="57352"/>
    <cellStyle name="Note 3 2 2 2 3 2 3" xfId="57351"/>
    <cellStyle name="Note 3 2 2 2 3 3" xfId="57353"/>
    <cellStyle name="Note 3 2 2 2 3 3 2" xfId="57354"/>
    <cellStyle name="Note 3 2 2 2 3 4" xfId="57355"/>
    <cellStyle name="Note 3 2 2 2 3 5" xfId="57350"/>
    <cellStyle name="Note 3 2 2 2 4" xfId="19839"/>
    <cellStyle name="Note 3 2 2 2 4 2" xfId="41418"/>
    <cellStyle name="Note 3 2 2 2 4 2 2" xfId="57357"/>
    <cellStyle name="Note 3 2 2 2 4 3" xfId="57356"/>
    <cellStyle name="Note 3 2 2 2 5" xfId="22624"/>
    <cellStyle name="Note 3 2 2 2 5 2" xfId="44201"/>
    <cellStyle name="Note 3 2 2 2 5 2 2" xfId="57359"/>
    <cellStyle name="Note 3 2 2 2 5 3" xfId="57358"/>
    <cellStyle name="Note 3 2 2 2 6" xfId="25477"/>
    <cellStyle name="Note 3 2 2 2 6 2" xfId="47052"/>
    <cellStyle name="Note 3 2 2 2 6 3" xfId="57360"/>
    <cellStyle name="Note 3 2 2 2 7" xfId="11824"/>
    <cellStyle name="Note 3 2 2 2 7 2" xfId="33447"/>
    <cellStyle name="Note 3 2 2 2 8" xfId="6610"/>
    <cellStyle name="Note 3 2 2 2 9" xfId="28258"/>
    <cellStyle name="Note 3 2 2 3" xfId="7996"/>
    <cellStyle name="Note 3 2 2 3 2" xfId="13560"/>
    <cellStyle name="Note 3 2 2 3 2 2" xfId="35172"/>
    <cellStyle name="Note 3 2 2 3 2 2 2" xfId="57364"/>
    <cellStyle name="Note 3 2 2 3 2 2 3" xfId="57363"/>
    <cellStyle name="Note 3 2 2 3 2 3" xfId="57365"/>
    <cellStyle name="Note 3 2 2 3 2 3 2" xfId="57366"/>
    <cellStyle name="Note 3 2 2 3 2 4" xfId="57367"/>
    <cellStyle name="Note 3 2 2 3 2 5" xfId="57362"/>
    <cellStyle name="Note 3 2 2 3 3" xfId="29638"/>
    <cellStyle name="Note 3 2 2 3 3 2" xfId="57369"/>
    <cellStyle name="Note 3 2 2 3 3 3" xfId="57368"/>
    <cellStyle name="Note 3 2 2 3 4" xfId="57370"/>
    <cellStyle name="Note 3 2 2 3 4 2" xfId="57371"/>
    <cellStyle name="Note 3 2 2 3 5" xfId="57372"/>
    <cellStyle name="Note 3 2 2 3 6" xfId="57361"/>
    <cellStyle name="Note 3 2 2 4" xfId="16007"/>
    <cellStyle name="Note 3 2 2 4 2" xfId="37600"/>
    <cellStyle name="Note 3 2 2 4 2 2" xfId="57375"/>
    <cellStyle name="Note 3 2 2 4 2 3" xfId="57374"/>
    <cellStyle name="Note 3 2 2 4 3" xfId="57376"/>
    <cellStyle name="Note 3 2 2 4 3 2" xfId="57377"/>
    <cellStyle name="Note 3 2 2 4 4" xfId="57378"/>
    <cellStyle name="Note 3 2 2 4 5" xfId="57373"/>
    <cellStyle name="Note 3 2 2 5" xfId="18804"/>
    <cellStyle name="Note 3 2 2 5 2" xfId="40383"/>
    <cellStyle name="Note 3 2 2 5 2 2" xfId="57380"/>
    <cellStyle name="Note 3 2 2 5 3" xfId="57379"/>
    <cellStyle name="Note 3 2 2 6" xfId="21587"/>
    <cellStyle name="Note 3 2 2 6 2" xfId="43166"/>
    <cellStyle name="Note 3 2 2 6 2 2" xfId="57382"/>
    <cellStyle name="Note 3 2 2 6 3" xfId="57381"/>
    <cellStyle name="Note 3 2 2 7" xfId="24442"/>
    <cellStyle name="Note 3 2 2 7 2" xfId="46017"/>
    <cellStyle name="Note 3 2 2 7 3" xfId="57383"/>
    <cellStyle name="Note 3 2 2 8" xfId="10789"/>
    <cellStyle name="Note 3 2 2 8 2" xfId="32412"/>
    <cellStyle name="Note 3 2 2 9" xfId="5526"/>
    <cellStyle name="Note 3 2 3" xfId="3227"/>
    <cellStyle name="Note 3 2 3 10" xfId="27568"/>
    <cellStyle name="Note 3 2 3 11" xfId="57384"/>
    <cellStyle name="Note 3 2 3 2" xfId="4827"/>
    <cellStyle name="Note 3 2 3 2 10" xfId="57385"/>
    <cellStyle name="Note 3 2 3 2 2" xfId="9376"/>
    <cellStyle name="Note 3 2 3 2 2 2" xfId="14940"/>
    <cellStyle name="Note 3 2 3 2 2 2 2" xfId="36552"/>
    <cellStyle name="Note 3 2 3 2 2 2 2 2" xfId="57388"/>
    <cellStyle name="Note 3 2 3 2 2 2 3" xfId="57387"/>
    <cellStyle name="Note 3 2 3 2 2 3" xfId="31018"/>
    <cellStyle name="Note 3 2 3 2 2 3 2" xfId="57390"/>
    <cellStyle name="Note 3 2 3 2 2 3 3" xfId="57389"/>
    <cellStyle name="Note 3 2 3 2 2 4" xfId="57391"/>
    <cellStyle name="Note 3 2 3 2 2 5" xfId="57386"/>
    <cellStyle name="Note 3 2 3 2 3" xfId="17387"/>
    <cellStyle name="Note 3 2 3 2 3 2" xfId="38980"/>
    <cellStyle name="Note 3 2 3 2 3 2 2" xfId="57393"/>
    <cellStyle name="Note 3 2 3 2 3 3" xfId="57392"/>
    <cellStyle name="Note 3 2 3 2 4" xfId="20184"/>
    <cellStyle name="Note 3 2 3 2 4 2" xfId="41763"/>
    <cellStyle name="Note 3 2 3 2 4 2 2" xfId="57395"/>
    <cellStyle name="Note 3 2 3 2 4 3" xfId="57394"/>
    <cellStyle name="Note 3 2 3 2 5" xfId="22969"/>
    <cellStyle name="Note 3 2 3 2 5 2" xfId="44546"/>
    <cellStyle name="Note 3 2 3 2 5 3" xfId="57396"/>
    <cellStyle name="Note 3 2 3 2 6" xfId="25822"/>
    <cellStyle name="Note 3 2 3 2 6 2" xfId="47397"/>
    <cellStyle name="Note 3 2 3 2 7" xfId="12169"/>
    <cellStyle name="Note 3 2 3 2 7 2" xfId="33792"/>
    <cellStyle name="Note 3 2 3 2 8" xfId="6957"/>
    <cellStyle name="Note 3 2 3 2 9" xfId="28603"/>
    <cellStyle name="Note 3 2 3 3" xfId="8341"/>
    <cellStyle name="Note 3 2 3 3 2" xfId="13905"/>
    <cellStyle name="Note 3 2 3 3 2 2" xfId="35517"/>
    <cellStyle name="Note 3 2 3 3 2 2 2" xfId="57399"/>
    <cellStyle name="Note 3 2 3 3 2 3" xfId="57398"/>
    <cellStyle name="Note 3 2 3 3 3" xfId="29983"/>
    <cellStyle name="Note 3 2 3 3 3 2" xfId="57401"/>
    <cellStyle name="Note 3 2 3 3 3 3" xfId="57400"/>
    <cellStyle name="Note 3 2 3 3 4" xfId="57402"/>
    <cellStyle name="Note 3 2 3 3 5" xfId="57397"/>
    <cellStyle name="Note 3 2 3 4" xfId="16352"/>
    <cellStyle name="Note 3 2 3 4 2" xfId="37945"/>
    <cellStyle name="Note 3 2 3 4 2 2" xfId="57404"/>
    <cellStyle name="Note 3 2 3 4 3" xfId="57403"/>
    <cellStyle name="Note 3 2 3 5" xfId="19149"/>
    <cellStyle name="Note 3 2 3 5 2" xfId="40728"/>
    <cellStyle name="Note 3 2 3 5 2 2" xfId="57406"/>
    <cellStyle name="Note 3 2 3 5 3" xfId="57405"/>
    <cellStyle name="Note 3 2 3 6" xfId="21934"/>
    <cellStyle name="Note 3 2 3 6 2" xfId="43511"/>
    <cellStyle name="Note 3 2 3 6 3" xfId="57407"/>
    <cellStyle name="Note 3 2 3 7" xfId="24787"/>
    <cellStyle name="Note 3 2 3 7 2" xfId="46362"/>
    <cellStyle name="Note 3 2 3 8" xfId="11134"/>
    <cellStyle name="Note 3 2 3 8 2" xfId="32757"/>
    <cellStyle name="Note 3 2 3 9" xfId="5871"/>
    <cellStyle name="Note 3 2 4" xfId="2652"/>
    <cellStyle name="Note 3 2 4 10" xfId="57408"/>
    <cellStyle name="Note 3 2 4 2" xfId="4324"/>
    <cellStyle name="Note 3 2 4 2 2" xfId="14437"/>
    <cellStyle name="Note 3 2 4 2 2 2" xfId="36049"/>
    <cellStyle name="Note 3 2 4 2 2 2 2" xfId="57411"/>
    <cellStyle name="Note 3 2 4 2 2 3" xfId="57410"/>
    <cellStyle name="Note 3 2 4 2 3" xfId="8873"/>
    <cellStyle name="Note 3 2 4 2 3 2" xfId="57413"/>
    <cellStyle name="Note 3 2 4 2 3 3" xfId="57412"/>
    <cellStyle name="Note 3 2 4 2 4" xfId="30515"/>
    <cellStyle name="Note 3 2 4 2 4 2" xfId="57414"/>
    <cellStyle name="Note 3 2 4 2 5" xfId="57409"/>
    <cellStyle name="Note 3 2 4 3" xfId="16884"/>
    <cellStyle name="Note 3 2 4 3 2" xfId="38477"/>
    <cellStyle name="Note 3 2 4 3 2 2" xfId="57416"/>
    <cellStyle name="Note 3 2 4 3 3" xfId="57415"/>
    <cellStyle name="Note 3 2 4 4" xfId="19681"/>
    <cellStyle name="Note 3 2 4 4 2" xfId="41260"/>
    <cellStyle name="Note 3 2 4 4 2 2" xfId="57418"/>
    <cellStyle name="Note 3 2 4 4 3" xfId="57417"/>
    <cellStyle name="Note 3 2 4 5" xfId="22466"/>
    <cellStyle name="Note 3 2 4 5 2" xfId="44043"/>
    <cellStyle name="Note 3 2 4 5 3" xfId="57419"/>
    <cellStyle name="Note 3 2 4 6" xfId="25319"/>
    <cellStyle name="Note 3 2 4 6 2" xfId="46894"/>
    <cellStyle name="Note 3 2 4 7" xfId="11666"/>
    <cellStyle name="Note 3 2 4 7 2" xfId="33289"/>
    <cellStyle name="Note 3 2 4 8" xfId="6419"/>
    <cellStyle name="Note 3 2 4 9" xfId="28100"/>
    <cellStyle name="Note 3 2 5" xfId="3822"/>
    <cellStyle name="Note 3 2 5 10" xfId="57420"/>
    <cellStyle name="Note 3 2 5 2" xfId="9723"/>
    <cellStyle name="Note 3 2 5 2 2" xfId="15285"/>
    <cellStyle name="Note 3 2 5 2 2 2" xfId="36897"/>
    <cellStyle name="Note 3 2 5 2 2 3" xfId="57422"/>
    <cellStyle name="Note 3 2 5 2 3" xfId="31363"/>
    <cellStyle name="Note 3 2 5 2 4" xfId="57421"/>
    <cellStyle name="Note 3 2 5 3" xfId="17732"/>
    <cellStyle name="Note 3 2 5 3 2" xfId="39325"/>
    <cellStyle name="Note 3 2 5 3 2 2" xfId="57424"/>
    <cellStyle name="Note 3 2 5 3 3" xfId="57423"/>
    <cellStyle name="Note 3 2 5 4" xfId="20529"/>
    <cellStyle name="Note 3 2 5 4 2" xfId="42108"/>
    <cellStyle name="Note 3 2 5 4 3" xfId="57425"/>
    <cellStyle name="Note 3 2 5 5" xfId="23314"/>
    <cellStyle name="Note 3 2 5 5 2" xfId="44891"/>
    <cellStyle name="Note 3 2 5 6" xfId="26167"/>
    <cellStyle name="Note 3 2 5 6 2" xfId="47742"/>
    <cellStyle name="Note 3 2 5 7" xfId="12514"/>
    <cellStyle name="Note 3 2 5 7 2" xfId="34137"/>
    <cellStyle name="Note 3 2 5 8" xfId="7305"/>
    <cellStyle name="Note 3 2 5 9" xfId="28948"/>
    <cellStyle name="Note 3 2 6" xfId="7838"/>
    <cellStyle name="Note 3 2 6 2" xfId="18077"/>
    <cellStyle name="Note 3 2 6 2 2" xfId="39670"/>
    <cellStyle name="Note 3 2 6 2 3" xfId="57427"/>
    <cellStyle name="Note 3 2 6 3" xfId="20874"/>
    <cellStyle name="Note 3 2 6 3 2" xfId="42453"/>
    <cellStyle name="Note 3 2 6 4" xfId="23659"/>
    <cellStyle name="Note 3 2 6 4 2" xfId="45236"/>
    <cellStyle name="Note 3 2 6 5" xfId="26512"/>
    <cellStyle name="Note 3 2 6 5 2" xfId="48087"/>
    <cellStyle name="Note 3 2 6 6" xfId="12869"/>
    <cellStyle name="Note 3 2 6 6 2" xfId="34482"/>
    <cellStyle name="Note 3 2 6 7" xfId="29480"/>
    <cellStyle name="Note 3 2 6 8" xfId="57426"/>
    <cellStyle name="Note 3 2 7" xfId="10442"/>
    <cellStyle name="Note 3 2 7 2" xfId="32067"/>
    <cellStyle name="Note 3 2 7 2 2" xfId="57429"/>
    <cellStyle name="Note 3 2 7 3" xfId="57428"/>
    <cellStyle name="Note 3 2 8" xfId="13402"/>
    <cellStyle name="Note 3 2 8 2" xfId="35014"/>
    <cellStyle name="Note 3 2 8 3" xfId="57430"/>
    <cellStyle name="Note 3 2 9" xfId="15661"/>
    <cellStyle name="Note 3 2 9 2" xfId="37255"/>
    <cellStyle name="Note 3 3" xfId="1664"/>
    <cellStyle name="Note 3 3 10" xfId="18428"/>
    <cellStyle name="Note 3 3 10 2" xfId="40007"/>
    <cellStyle name="Note 3 3 11" xfId="21211"/>
    <cellStyle name="Note 3 3 11 2" xfId="42790"/>
    <cellStyle name="Note 3 3 12" xfId="24066"/>
    <cellStyle name="Note 3 3 12 2" xfId="45641"/>
    <cellStyle name="Note 3 3 13" xfId="10039"/>
    <cellStyle name="Note 3 3 13 2" xfId="31679"/>
    <cellStyle name="Note 3 3 14" xfId="5366"/>
    <cellStyle name="Note 3 3 15" xfId="27065"/>
    <cellStyle name="Note 3 3 16" xfId="57431"/>
    <cellStyle name="Note 3 3 2" xfId="2818"/>
    <cellStyle name="Note 3 3 2 10" xfId="27192"/>
    <cellStyle name="Note 3 3 2 11" xfId="57432"/>
    <cellStyle name="Note 3 3 2 2" xfId="4451"/>
    <cellStyle name="Note 3 3 2 2 10" xfId="57433"/>
    <cellStyle name="Note 3 3 2 2 2" xfId="9000"/>
    <cellStyle name="Note 3 3 2 2 2 2" xfId="14564"/>
    <cellStyle name="Note 3 3 2 2 2 2 2" xfId="36176"/>
    <cellStyle name="Note 3 3 2 2 2 2 2 2" xfId="57436"/>
    <cellStyle name="Note 3 3 2 2 2 2 3" xfId="57435"/>
    <cellStyle name="Note 3 3 2 2 2 3" xfId="30642"/>
    <cellStyle name="Note 3 3 2 2 2 3 2" xfId="57438"/>
    <cellStyle name="Note 3 3 2 2 2 3 3" xfId="57437"/>
    <cellStyle name="Note 3 3 2 2 2 4" xfId="57439"/>
    <cellStyle name="Note 3 3 2 2 2 5" xfId="57434"/>
    <cellStyle name="Note 3 3 2 2 3" xfId="17011"/>
    <cellStyle name="Note 3 3 2 2 3 2" xfId="38604"/>
    <cellStyle name="Note 3 3 2 2 3 2 2" xfId="57441"/>
    <cellStyle name="Note 3 3 2 2 3 3" xfId="57440"/>
    <cellStyle name="Note 3 3 2 2 4" xfId="19808"/>
    <cellStyle name="Note 3 3 2 2 4 2" xfId="41387"/>
    <cellStyle name="Note 3 3 2 2 4 2 2" xfId="57443"/>
    <cellStyle name="Note 3 3 2 2 4 3" xfId="57442"/>
    <cellStyle name="Note 3 3 2 2 5" xfId="22593"/>
    <cellStyle name="Note 3 3 2 2 5 2" xfId="44170"/>
    <cellStyle name="Note 3 3 2 2 5 3" xfId="57444"/>
    <cellStyle name="Note 3 3 2 2 6" xfId="25446"/>
    <cellStyle name="Note 3 3 2 2 6 2" xfId="47021"/>
    <cellStyle name="Note 3 3 2 2 7" xfId="11793"/>
    <cellStyle name="Note 3 3 2 2 7 2" xfId="33416"/>
    <cellStyle name="Note 3 3 2 2 8" xfId="6579"/>
    <cellStyle name="Note 3 3 2 2 9" xfId="28227"/>
    <cellStyle name="Note 3 3 2 3" xfId="7965"/>
    <cellStyle name="Note 3 3 2 3 2" xfId="13529"/>
    <cellStyle name="Note 3 3 2 3 2 2" xfId="35141"/>
    <cellStyle name="Note 3 3 2 3 2 2 2" xfId="57447"/>
    <cellStyle name="Note 3 3 2 3 2 3" xfId="57446"/>
    <cellStyle name="Note 3 3 2 3 3" xfId="29607"/>
    <cellStyle name="Note 3 3 2 3 3 2" xfId="57449"/>
    <cellStyle name="Note 3 3 2 3 3 3" xfId="57448"/>
    <cellStyle name="Note 3 3 2 3 4" xfId="57450"/>
    <cellStyle name="Note 3 3 2 3 5" xfId="57445"/>
    <cellStyle name="Note 3 3 2 4" xfId="15976"/>
    <cellStyle name="Note 3 3 2 4 2" xfId="37569"/>
    <cellStyle name="Note 3 3 2 4 2 2" xfId="57452"/>
    <cellStyle name="Note 3 3 2 4 3" xfId="57451"/>
    <cellStyle name="Note 3 3 2 5" xfId="18773"/>
    <cellStyle name="Note 3 3 2 5 2" xfId="40352"/>
    <cellStyle name="Note 3 3 2 5 2 2" xfId="57454"/>
    <cellStyle name="Note 3 3 2 5 3" xfId="57453"/>
    <cellStyle name="Note 3 3 2 6" xfId="21556"/>
    <cellStyle name="Note 3 3 2 6 2" xfId="43135"/>
    <cellStyle name="Note 3 3 2 6 3" xfId="57455"/>
    <cellStyle name="Note 3 3 2 7" xfId="24411"/>
    <cellStyle name="Note 3 3 2 7 2" xfId="45986"/>
    <cellStyle name="Note 3 3 2 8" xfId="10758"/>
    <cellStyle name="Note 3 3 2 8 2" xfId="32381"/>
    <cellStyle name="Note 3 3 2 9" xfId="5495"/>
    <cellStyle name="Note 3 3 3" xfId="3196"/>
    <cellStyle name="Note 3 3 3 10" xfId="27537"/>
    <cellStyle name="Note 3 3 3 11" xfId="57456"/>
    <cellStyle name="Note 3 3 3 2" xfId="4796"/>
    <cellStyle name="Note 3 3 3 2 10" xfId="57457"/>
    <cellStyle name="Note 3 3 3 2 2" xfId="9345"/>
    <cellStyle name="Note 3 3 3 2 2 2" xfId="14909"/>
    <cellStyle name="Note 3 3 3 2 2 2 2" xfId="36521"/>
    <cellStyle name="Note 3 3 3 2 2 2 3" xfId="57459"/>
    <cellStyle name="Note 3 3 3 2 2 3" xfId="30987"/>
    <cellStyle name="Note 3 3 3 2 2 4" xfId="57458"/>
    <cellStyle name="Note 3 3 3 2 3" xfId="17356"/>
    <cellStyle name="Note 3 3 3 2 3 2" xfId="38949"/>
    <cellStyle name="Note 3 3 3 2 3 2 2" xfId="57461"/>
    <cellStyle name="Note 3 3 3 2 3 3" xfId="57460"/>
    <cellStyle name="Note 3 3 3 2 4" xfId="20153"/>
    <cellStyle name="Note 3 3 3 2 4 2" xfId="41732"/>
    <cellStyle name="Note 3 3 3 2 4 3" xfId="57462"/>
    <cellStyle name="Note 3 3 3 2 5" xfId="22938"/>
    <cellStyle name="Note 3 3 3 2 5 2" xfId="44515"/>
    <cellStyle name="Note 3 3 3 2 6" xfId="25791"/>
    <cellStyle name="Note 3 3 3 2 6 2" xfId="47366"/>
    <cellStyle name="Note 3 3 3 2 7" xfId="12138"/>
    <cellStyle name="Note 3 3 3 2 7 2" xfId="33761"/>
    <cellStyle name="Note 3 3 3 2 8" xfId="6926"/>
    <cellStyle name="Note 3 3 3 2 9" xfId="28572"/>
    <cellStyle name="Note 3 3 3 3" xfId="8310"/>
    <cellStyle name="Note 3 3 3 3 2" xfId="13874"/>
    <cellStyle name="Note 3 3 3 3 2 2" xfId="35486"/>
    <cellStyle name="Note 3 3 3 3 2 3" xfId="57464"/>
    <cellStyle name="Note 3 3 3 3 3" xfId="29952"/>
    <cellStyle name="Note 3 3 3 3 4" xfId="57463"/>
    <cellStyle name="Note 3 3 3 4" xfId="16321"/>
    <cellStyle name="Note 3 3 3 4 2" xfId="37914"/>
    <cellStyle name="Note 3 3 3 4 2 2" xfId="57466"/>
    <cellStyle name="Note 3 3 3 4 3" xfId="57465"/>
    <cellStyle name="Note 3 3 3 5" xfId="19118"/>
    <cellStyle name="Note 3 3 3 5 2" xfId="40697"/>
    <cellStyle name="Note 3 3 3 5 3" xfId="57467"/>
    <cellStyle name="Note 3 3 3 6" xfId="21903"/>
    <cellStyle name="Note 3 3 3 6 2" xfId="43480"/>
    <cellStyle name="Note 3 3 3 7" xfId="24756"/>
    <cellStyle name="Note 3 3 3 7 2" xfId="46331"/>
    <cellStyle name="Note 3 3 3 8" xfId="11103"/>
    <cellStyle name="Note 3 3 3 8 2" xfId="32726"/>
    <cellStyle name="Note 3 3 3 9" xfId="5840"/>
    <cellStyle name="Note 3 3 4" xfId="2653"/>
    <cellStyle name="Note 3 3 4 10" xfId="57468"/>
    <cellStyle name="Note 3 3 4 2" xfId="4325"/>
    <cellStyle name="Note 3 3 4 2 2" xfId="14438"/>
    <cellStyle name="Note 3 3 4 2 2 2" xfId="36050"/>
    <cellStyle name="Note 3 3 4 2 2 3" xfId="57470"/>
    <cellStyle name="Note 3 3 4 2 3" xfId="8874"/>
    <cellStyle name="Note 3 3 4 2 4" xfId="30516"/>
    <cellStyle name="Note 3 3 4 2 5" xfId="57469"/>
    <cellStyle name="Note 3 3 4 3" xfId="16885"/>
    <cellStyle name="Note 3 3 4 3 2" xfId="38478"/>
    <cellStyle name="Note 3 3 4 3 2 2" xfId="57472"/>
    <cellStyle name="Note 3 3 4 3 3" xfId="57471"/>
    <cellStyle name="Note 3 3 4 4" xfId="19682"/>
    <cellStyle name="Note 3 3 4 4 2" xfId="41261"/>
    <cellStyle name="Note 3 3 4 4 3" xfId="57473"/>
    <cellStyle name="Note 3 3 4 5" xfId="22467"/>
    <cellStyle name="Note 3 3 4 5 2" xfId="44044"/>
    <cellStyle name="Note 3 3 4 6" xfId="25320"/>
    <cellStyle name="Note 3 3 4 6 2" xfId="46895"/>
    <cellStyle name="Note 3 3 4 7" xfId="11667"/>
    <cellStyle name="Note 3 3 4 7 2" xfId="33290"/>
    <cellStyle name="Note 3 3 4 8" xfId="6420"/>
    <cellStyle name="Note 3 3 4 9" xfId="28101"/>
    <cellStyle name="Note 3 3 5" xfId="3823"/>
    <cellStyle name="Note 3 3 5 10" xfId="57474"/>
    <cellStyle name="Note 3 3 5 2" xfId="9692"/>
    <cellStyle name="Note 3 3 5 2 2" xfId="15254"/>
    <cellStyle name="Note 3 3 5 2 2 2" xfId="36866"/>
    <cellStyle name="Note 3 3 5 2 3" xfId="31332"/>
    <cellStyle name="Note 3 3 5 2 4" xfId="57475"/>
    <cellStyle name="Note 3 3 5 3" xfId="17701"/>
    <cellStyle name="Note 3 3 5 3 2" xfId="39294"/>
    <cellStyle name="Note 3 3 5 4" xfId="20498"/>
    <cellStyle name="Note 3 3 5 4 2" xfId="42077"/>
    <cellStyle name="Note 3 3 5 5" xfId="23283"/>
    <cellStyle name="Note 3 3 5 5 2" xfId="44860"/>
    <cellStyle name="Note 3 3 5 6" xfId="26136"/>
    <cellStyle name="Note 3 3 5 6 2" xfId="47711"/>
    <cellStyle name="Note 3 3 5 7" xfId="12483"/>
    <cellStyle name="Note 3 3 5 7 2" xfId="34106"/>
    <cellStyle name="Note 3 3 5 8" xfId="7274"/>
    <cellStyle name="Note 3 3 5 9" xfId="28917"/>
    <cellStyle name="Note 3 3 6" xfId="7839"/>
    <cellStyle name="Note 3 3 6 2" xfId="18046"/>
    <cellStyle name="Note 3 3 6 2 2" xfId="39639"/>
    <cellStyle name="Note 3 3 6 2 3" xfId="57477"/>
    <cellStyle name="Note 3 3 6 3" xfId="20843"/>
    <cellStyle name="Note 3 3 6 3 2" xfId="42422"/>
    <cellStyle name="Note 3 3 6 4" xfId="23628"/>
    <cellStyle name="Note 3 3 6 4 2" xfId="45205"/>
    <cellStyle name="Note 3 3 6 5" xfId="26481"/>
    <cellStyle name="Note 3 3 6 5 2" xfId="48056"/>
    <cellStyle name="Note 3 3 6 6" xfId="12838"/>
    <cellStyle name="Note 3 3 6 6 2" xfId="34451"/>
    <cellStyle name="Note 3 3 6 7" xfId="29481"/>
    <cellStyle name="Note 3 3 6 8" xfId="57476"/>
    <cellStyle name="Note 3 3 7" xfId="10411"/>
    <cellStyle name="Note 3 3 7 2" xfId="32036"/>
    <cellStyle name="Note 3 3 7 3" xfId="57478"/>
    <cellStyle name="Note 3 3 8" xfId="13403"/>
    <cellStyle name="Note 3 3 8 2" xfId="35015"/>
    <cellStyle name="Note 3 3 9" xfId="15630"/>
    <cellStyle name="Note 3 3 9 2" xfId="37224"/>
    <cellStyle name="Note 3 4" xfId="2711"/>
    <cellStyle name="Note 3 4 10" xfId="27085"/>
    <cellStyle name="Note 3 4 11" xfId="57479"/>
    <cellStyle name="Note 3 4 2" xfId="4344"/>
    <cellStyle name="Note 3 4 2 10" xfId="57480"/>
    <cellStyle name="Note 3 4 2 2" xfId="8893"/>
    <cellStyle name="Note 3 4 2 2 2" xfId="14457"/>
    <cellStyle name="Note 3 4 2 2 2 2" xfId="36069"/>
    <cellStyle name="Note 3 4 2 2 2 2 2" xfId="57483"/>
    <cellStyle name="Note 3 4 2 2 2 3" xfId="57482"/>
    <cellStyle name="Note 3 4 2 2 3" xfId="30535"/>
    <cellStyle name="Note 3 4 2 2 3 2" xfId="57485"/>
    <cellStyle name="Note 3 4 2 2 3 3" xfId="57484"/>
    <cellStyle name="Note 3 4 2 2 4" xfId="57486"/>
    <cellStyle name="Note 3 4 2 2 5" xfId="57481"/>
    <cellStyle name="Note 3 4 2 3" xfId="16904"/>
    <cellStyle name="Note 3 4 2 3 2" xfId="38497"/>
    <cellStyle name="Note 3 4 2 3 2 2" xfId="57488"/>
    <cellStyle name="Note 3 4 2 3 3" xfId="57487"/>
    <cellStyle name="Note 3 4 2 4" xfId="19701"/>
    <cellStyle name="Note 3 4 2 4 2" xfId="41280"/>
    <cellStyle name="Note 3 4 2 4 2 2" xfId="57490"/>
    <cellStyle name="Note 3 4 2 4 3" xfId="57489"/>
    <cellStyle name="Note 3 4 2 5" xfId="22486"/>
    <cellStyle name="Note 3 4 2 5 2" xfId="44063"/>
    <cellStyle name="Note 3 4 2 5 3" xfId="57491"/>
    <cellStyle name="Note 3 4 2 6" xfId="25339"/>
    <cellStyle name="Note 3 4 2 6 2" xfId="46914"/>
    <cellStyle name="Note 3 4 2 7" xfId="11686"/>
    <cellStyle name="Note 3 4 2 7 2" xfId="33309"/>
    <cellStyle name="Note 3 4 2 8" xfId="6472"/>
    <cellStyle name="Note 3 4 2 9" xfId="28120"/>
    <cellStyle name="Note 3 4 3" xfId="7858"/>
    <cellStyle name="Note 3 4 3 2" xfId="13422"/>
    <cellStyle name="Note 3 4 3 2 2" xfId="35034"/>
    <cellStyle name="Note 3 4 3 2 2 2" xfId="57494"/>
    <cellStyle name="Note 3 4 3 2 3" xfId="57493"/>
    <cellStyle name="Note 3 4 3 3" xfId="29500"/>
    <cellStyle name="Note 3 4 3 3 2" xfId="57496"/>
    <cellStyle name="Note 3 4 3 3 3" xfId="57495"/>
    <cellStyle name="Note 3 4 3 4" xfId="57497"/>
    <cellStyle name="Note 3 4 3 5" xfId="57492"/>
    <cellStyle name="Note 3 4 4" xfId="15869"/>
    <cellStyle name="Note 3 4 4 2" xfId="37462"/>
    <cellStyle name="Note 3 4 4 2 2" xfId="57499"/>
    <cellStyle name="Note 3 4 4 3" xfId="57498"/>
    <cellStyle name="Note 3 4 5" xfId="18666"/>
    <cellStyle name="Note 3 4 5 2" xfId="40245"/>
    <cellStyle name="Note 3 4 5 2 2" xfId="57501"/>
    <cellStyle name="Note 3 4 5 3" xfId="57500"/>
    <cellStyle name="Note 3 4 6" xfId="21449"/>
    <cellStyle name="Note 3 4 6 2" xfId="43028"/>
    <cellStyle name="Note 3 4 6 3" xfId="57502"/>
    <cellStyle name="Note 3 4 7" xfId="24304"/>
    <cellStyle name="Note 3 4 7 2" xfId="45879"/>
    <cellStyle name="Note 3 4 8" xfId="10651"/>
    <cellStyle name="Note 3 4 8 2" xfId="32274"/>
    <cellStyle name="Note 3 4 9" xfId="5388"/>
    <cellStyle name="Note 3 5" xfId="3069"/>
    <cellStyle name="Note 3 5 10" xfId="27430"/>
    <cellStyle name="Note 3 5 11" xfId="57503"/>
    <cellStyle name="Note 3 5 2" xfId="4689"/>
    <cellStyle name="Note 3 5 2 10" xfId="57504"/>
    <cellStyle name="Note 3 5 2 2" xfId="9238"/>
    <cellStyle name="Note 3 5 2 2 2" xfId="14802"/>
    <cellStyle name="Note 3 5 2 2 2 2" xfId="36414"/>
    <cellStyle name="Note 3 5 2 2 2 3" xfId="57506"/>
    <cellStyle name="Note 3 5 2 2 3" xfId="30880"/>
    <cellStyle name="Note 3 5 2 2 4" xfId="57505"/>
    <cellStyle name="Note 3 5 2 3" xfId="17249"/>
    <cellStyle name="Note 3 5 2 3 2" xfId="38842"/>
    <cellStyle name="Note 3 5 2 3 2 2" xfId="57508"/>
    <cellStyle name="Note 3 5 2 3 3" xfId="57507"/>
    <cellStyle name="Note 3 5 2 4" xfId="20046"/>
    <cellStyle name="Note 3 5 2 4 2" xfId="41625"/>
    <cellStyle name="Note 3 5 2 4 3" xfId="57509"/>
    <cellStyle name="Note 3 5 2 5" xfId="22831"/>
    <cellStyle name="Note 3 5 2 5 2" xfId="44408"/>
    <cellStyle name="Note 3 5 2 6" xfId="25684"/>
    <cellStyle name="Note 3 5 2 6 2" xfId="47259"/>
    <cellStyle name="Note 3 5 2 7" xfId="12031"/>
    <cellStyle name="Note 3 5 2 7 2" xfId="33654"/>
    <cellStyle name="Note 3 5 2 8" xfId="6819"/>
    <cellStyle name="Note 3 5 2 9" xfId="28465"/>
    <cellStyle name="Note 3 5 3" xfId="8203"/>
    <cellStyle name="Note 3 5 3 2" xfId="13767"/>
    <cellStyle name="Note 3 5 3 2 2" xfId="35379"/>
    <cellStyle name="Note 3 5 3 2 3" xfId="57511"/>
    <cellStyle name="Note 3 5 3 3" xfId="29845"/>
    <cellStyle name="Note 3 5 3 4" xfId="57510"/>
    <cellStyle name="Note 3 5 4" xfId="16214"/>
    <cellStyle name="Note 3 5 4 2" xfId="37807"/>
    <cellStyle name="Note 3 5 4 2 2" xfId="57513"/>
    <cellStyle name="Note 3 5 4 3" xfId="57512"/>
    <cellStyle name="Note 3 5 5" xfId="19011"/>
    <cellStyle name="Note 3 5 5 2" xfId="40590"/>
    <cellStyle name="Note 3 5 5 3" xfId="57514"/>
    <cellStyle name="Note 3 5 6" xfId="21796"/>
    <cellStyle name="Note 3 5 6 2" xfId="43373"/>
    <cellStyle name="Note 3 5 7" xfId="24649"/>
    <cellStyle name="Note 3 5 7 2" xfId="46224"/>
    <cellStyle name="Note 3 5 8" xfId="10996"/>
    <cellStyle name="Note 3 5 8 2" xfId="32619"/>
    <cellStyle name="Note 3 5 9" xfId="5733"/>
    <cellStyle name="Note 3 6" xfId="2651"/>
    <cellStyle name="Note 3 6 10" xfId="57515"/>
    <cellStyle name="Note 3 6 2" xfId="4323"/>
    <cellStyle name="Note 3 6 2 2" xfId="14436"/>
    <cellStyle name="Note 3 6 2 2 2" xfId="36048"/>
    <cellStyle name="Note 3 6 2 2 3" xfId="57517"/>
    <cellStyle name="Note 3 6 2 3" xfId="8872"/>
    <cellStyle name="Note 3 6 2 4" xfId="30514"/>
    <cellStyle name="Note 3 6 2 5" xfId="57516"/>
    <cellStyle name="Note 3 6 3" xfId="16883"/>
    <cellStyle name="Note 3 6 3 2" xfId="38476"/>
    <cellStyle name="Note 3 6 3 2 2" xfId="57519"/>
    <cellStyle name="Note 3 6 3 3" xfId="57518"/>
    <cellStyle name="Note 3 6 4" xfId="19680"/>
    <cellStyle name="Note 3 6 4 2" xfId="41259"/>
    <cellStyle name="Note 3 6 4 3" xfId="57520"/>
    <cellStyle name="Note 3 6 5" xfId="22465"/>
    <cellStyle name="Note 3 6 5 2" xfId="44042"/>
    <cellStyle name="Note 3 6 6" xfId="25318"/>
    <cellStyle name="Note 3 6 6 2" xfId="46893"/>
    <cellStyle name="Note 3 6 7" xfId="11665"/>
    <cellStyle name="Note 3 6 7 2" xfId="33288"/>
    <cellStyle name="Note 3 6 8" xfId="6418"/>
    <cellStyle name="Note 3 6 9" xfId="28099"/>
    <cellStyle name="Note 3 7" xfId="3821"/>
    <cellStyle name="Note 3 7 10" xfId="57521"/>
    <cellStyle name="Note 3 7 2" xfId="9585"/>
    <cellStyle name="Note 3 7 2 2" xfId="15147"/>
    <cellStyle name="Note 3 7 2 2 2" xfId="36759"/>
    <cellStyle name="Note 3 7 2 3" xfId="31225"/>
    <cellStyle name="Note 3 7 2 4" xfId="57522"/>
    <cellStyle name="Note 3 7 3" xfId="17594"/>
    <cellStyle name="Note 3 7 3 2" xfId="39187"/>
    <cellStyle name="Note 3 7 4" xfId="20391"/>
    <cellStyle name="Note 3 7 4 2" xfId="41970"/>
    <cellStyle name="Note 3 7 5" xfId="23176"/>
    <cellStyle name="Note 3 7 5 2" xfId="44753"/>
    <cellStyle name="Note 3 7 6" xfId="26029"/>
    <cellStyle name="Note 3 7 6 2" xfId="47604"/>
    <cellStyle name="Note 3 7 7" xfId="12376"/>
    <cellStyle name="Note 3 7 7 2" xfId="33999"/>
    <cellStyle name="Note 3 7 8" xfId="7167"/>
    <cellStyle name="Note 3 7 9" xfId="28810"/>
    <cellStyle name="Note 3 8" xfId="7837"/>
    <cellStyle name="Note 3 8 2" xfId="17939"/>
    <cellStyle name="Note 3 8 2 2" xfId="39532"/>
    <cellStyle name="Note 3 8 2 3" xfId="57524"/>
    <cellStyle name="Note 3 8 3" xfId="20736"/>
    <cellStyle name="Note 3 8 3 2" xfId="42315"/>
    <cellStyle name="Note 3 8 4" xfId="23521"/>
    <cellStyle name="Note 3 8 4 2" xfId="45098"/>
    <cellStyle name="Note 3 8 5" xfId="26374"/>
    <cellStyle name="Note 3 8 5 2" xfId="47949"/>
    <cellStyle name="Note 3 8 6" xfId="12731"/>
    <cellStyle name="Note 3 8 6 2" xfId="34344"/>
    <cellStyle name="Note 3 8 7" xfId="29479"/>
    <cellStyle name="Note 3 8 8" xfId="57523"/>
    <cellStyle name="Note 3 9" xfId="10304"/>
    <cellStyle name="Note 3 9 2" xfId="31929"/>
    <cellStyle name="Note 3 9 2 2" xfId="57526"/>
    <cellStyle name="Note 3 9 3" xfId="57525"/>
    <cellStyle name="Note 4" xfId="1665"/>
    <cellStyle name="Note 4 10" xfId="13404"/>
    <cellStyle name="Note 4 10 2" xfId="35016"/>
    <cellStyle name="Note 4 10 3" xfId="57528"/>
    <cellStyle name="Note 4 11" xfId="15538"/>
    <cellStyle name="Note 4 11 2" xfId="37132"/>
    <cellStyle name="Note 4 12" xfId="18336"/>
    <cellStyle name="Note 4 12 2" xfId="39915"/>
    <cellStyle name="Note 4 13" xfId="21119"/>
    <cellStyle name="Note 4 13 2" xfId="42698"/>
    <cellStyle name="Note 4 14" xfId="23974"/>
    <cellStyle name="Note 4 14 2" xfId="45549"/>
    <cellStyle name="Note 4 15" xfId="9947"/>
    <cellStyle name="Note 4 15 2" xfId="31587"/>
    <cellStyle name="Note 4 16" xfId="5367"/>
    <cellStyle name="Note 4 17" xfId="27066"/>
    <cellStyle name="Note 4 18" xfId="57527"/>
    <cellStyle name="Note 4 2" xfId="1666"/>
    <cellStyle name="Note 4 2 10" xfId="18474"/>
    <cellStyle name="Note 4 2 10 2" xfId="40053"/>
    <cellStyle name="Note 4 2 11" xfId="21257"/>
    <cellStyle name="Note 4 2 11 2" xfId="42836"/>
    <cellStyle name="Note 4 2 12" xfId="24112"/>
    <cellStyle name="Note 4 2 12 2" xfId="45687"/>
    <cellStyle name="Note 4 2 13" xfId="10085"/>
    <cellStyle name="Note 4 2 13 2" xfId="31725"/>
    <cellStyle name="Note 4 2 14" xfId="5368"/>
    <cellStyle name="Note 4 2 15" xfId="27067"/>
    <cellStyle name="Note 4 2 16" xfId="57529"/>
    <cellStyle name="Note 4 2 2" xfId="2864"/>
    <cellStyle name="Note 4 2 2 10" xfId="27238"/>
    <cellStyle name="Note 4 2 2 11" xfId="57530"/>
    <cellStyle name="Note 4 2 2 2" xfId="4497"/>
    <cellStyle name="Note 4 2 2 2 10" xfId="57531"/>
    <cellStyle name="Note 4 2 2 2 2" xfId="9046"/>
    <cellStyle name="Note 4 2 2 2 2 2" xfId="14610"/>
    <cellStyle name="Note 4 2 2 2 2 2 2" xfId="36222"/>
    <cellStyle name="Note 4 2 2 2 2 2 2 2" xfId="57535"/>
    <cellStyle name="Note 4 2 2 2 2 2 2 3" xfId="57534"/>
    <cellStyle name="Note 4 2 2 2 2 2 3" xfId="57536"/>
    <cellStyle name="Note 4 2 2 2 2 2 3 2" xfId="57537"/>
    <cellStyle name="Note 4 2 2 2 2 2 4" xfId="57538"/>
    <cellStyle name="Note 4 2 2 2 2 2 5" xfId="57533"/>
    <cellStyle name="Note 4 2 2 2 2 3" xfId="30688"/>
    <cellStyle name="Note 4 2 2 2 2 3 2" xfId="57540"/>
    <cellStyle name="Note 4 2 2 2 2 3 3" xfId="57539"/>
    <cellStyle name="Note 4 2 2 2 2 4" xfId="57541"/>
    <cellStyle name="Note 4 2 2 2 2 4 2" xfId="57542"/>
    <cellStyle name="Note 4 2 2 2 2 5" xfId="57543"/>
    <cellStyle name="Note 4 2 2 2 2 6" xfId="57532"/>
    <cellStyle name="Note 4 2 2 2 3" xfId="17057"/>
    <cellStyle name="Note 4 2 2 2 3 2" xfId="38650"/>
    <cellStyle name="Note 4 2 2 2 3 2 2" xfId="57546"/>
    <cellStyle name="Note 4 2 2 2 3 2 3" xfId="57545"/>
    <cellStyle name="Note 4 2 2 2 3 3" xfId="57547"/>
    <cellStyle name="Note 4 2 2 2 3 3 2" xfId="57548"/>
    <cellStyle name="Note 4 2 2 2 3 4" xfId="57549"/>
    <cellStyle name="Note 4 2 2 2 3 5" xfId="57544"/>
    <cellStyle name="Note 4 2 2 2 4" xfId="19854"/>
    <cellStyle name="Note 4 2 2 2 4 2" xfId="41433"/>
    <cellStyle name="Note 4 2 2 2 4 2 2" xfId="57551"/>
    <cellStyle name="Note 4 2 2 2 4 3" xfId="57550"/>
    <cellStyle name="Note 4 2 2 2 5" xfId="22639"/>
    <cellStyle name="Note 4 2 2 2 5 2" xfId="44216"/>
    <cellStyle name="Note 4 2 2 2 5 2 2" xfId="57553"/>
    <cellStyle name="Note 4 2 2 2 5 3" xfId="57552"/>
    <cellStyle name="Note 4 2 2 2 6" xfId="25492"/>
    <cellStyle name="Note 4 2 2 2 6 2" xfId="47067"/>
    <cellStyle name="Note 4 2 2 2 6 3" xfId="57554"/>
    <cellStyle name="Note 4 2 2 2 7" xfId="11839"/>
    <cellStyle name="Note 4 2 2 2 7 2" xfId="33462"/>
    <cellStyle name="Note 4 2 2 2 8" xfId="6625"/>
    <cellStyle name="Note 4 2 2 2 9" xfId="28273"/>
    <cellStyle name="Note 4 2 2 3" xfId="8011"/>
    <cellStyle name="Note 4 2 2 3 2" xfId="13575"/>
    <cellStyle name="Note 4 2 2 3 2 2" xfId="35187"/>
    <cellStyle name="Note 4 2 2 3 2 2 2" xfId="57558"/>
    <cellStyle name="Note 4 2 2 3 2 2 3" xfId="57557"/>
    <cellStyle name="Note 4 2 2 3 2 3" xfId="57559"/>
    <cellStyle name="Note 4 2 2 3 2 3 2" xfId="57560"/>
    <cellStyle name="Note 4 2 2 3 2 4" xfId="57561"/>
    <cellStyle name="Note 4 2 2 3 2 5" xfId="57556"/>
    <cellStyle name="Note 4 2 2 3 3" xfId="29653"/>
    <cellStyle name="Note 4 2 2 3 3 2" xfId="57563"/>
    <cellStyle name="Note 4 2 2 3 3 3" xfId="57562"/>
    <cellStyle name="Note 4 2 2 3 4" xfId="57564"/>
    <cellStyle name="Note 4 2 2 3 4 2" xfId="57565"/>
    <cellStyle name="Note 4 2 2 3 5" xfId="57566"/>
    <cellStyle name="Note 4 2 2 3 6" xfId="57555"/>
    <cellStyle name="Note 4 2 2 4" xfId="16022"/>
    <cellStyle name="Note 4 2 2 4 2" xfId="37615"/>
    <cellStyle name="Note 4 2 2 4 2 2" xfId="57569"/>
    <cellStyle name="Note 4 2 2 4 2 3" xfId="57568"/>
    <cellStyle name="Note 4 2 2 4 3" xfId="57570"/>
    <cellStyle name="Note 4 2 2 4 3 2" xfId="57571"/>
    <cellStyle name="Note 4 2 2 4 4" xfId="57572"/>
    <cellStyle name="Note 4 2 2 4 5" xfId="57567"/>
    <cellStyle name="Note 4 2 2 5" xfId="18819"/>
    <cellStyle name="Note 4 2 2 5 2" xfId="40398"/>
    <cellStyle name="Note 4 2 2 5 2 2" xfId="57574"/>
    <cellStyle name="Note 4 2 2 5 3" xfId="57573"/>
    <cellStyle name="Note 4 2 2 6" xfId="21602"/>
    <cellStyle name="Note 4 2 2 6 2" xfId="43181"/>
    <cellStyle name="Note 4 2 2 6 2 2" xfId="57576"/>
    <cellStyle name="Note 4 2 2 6 3" xfId="57575"/>
    <cellStyle name="Note 4 2 2 7" xfId="24457"/>
    <cellStyle name="Note 4 2 2 7 2" xfId="46032"/>
    <cellStyle name="Note 4 2 2 7 3" xfId="57577"/>
    <cellStyle name="Note 4 2 2 8" xfId="10804"/>
    <cellStyle name="Note 4 2 2 8 2" xfId="32427"/>
    <cellStyle name="Note 4 2 2 9" xfId="5541"/>
    <cellStyle name="Note 4 2 3" xfId="3242"/>
    <cellStyle name="Note 4 2 3 10" xfId="27583"/>
    <cellStyle name="Note 4 2 3 11" xfId="57578"/>
    <cellStyle name="Note 4 2 3 2" xfId="4842"/>
    <cellStyle name="Note 4 2 3 2 10" xfId="57579"/>
    <cellStyle name="Note 4 2 3 2 2" xfId="9391"/>
    <cellStyle name="Note 4 2 3 2 2 2" xfId="14955"/>
    <cellStyle name="Note 4 2 3 2 2 2 2" xfId="36567"/>
    <cellStyle name="Note 4 2 3 2 2 2 2 2" xfId="57582"/>
    <cellStyle name="Note 4 2 3 2 2 2 3" xfId="57581"/>
    <cellStyle name="Note 4 2 3 2 2 3" xfId="31033"/>
    <cellStyle name="Note 4 2 3 2 2 3 2" xfId="57584"/>
    <cellStyle name="Note 4 2 3 2 2 3 3" xfId="57583"/>
    <cellStyle name="Note 4 2 3 2 2 4" xfId="57585"/>
    <cellStyle name="Note 4 2 3 2 2 5" xfId="57580"/>
    <cellStyle name="Note 4 2 3 2 3" xfId="17402"/>
    <cellStyle name="Note 4 2 3 2 3 2" xfId="38995"/>
    <cellStyle name="Note 4 2 3 2 3 2 2" xfId="57587"/>
    <cellStyle name="Note 4 2 3 2 3 3" xfId="57586"/>
    <cellStyle name="Note 4 2 3 2 4" xfId="20199"/>
    <cellStyle name="Note 4 2 3 2 4 2" xfId="41778"/>
    <cellStyle name="Note 4 2 3 2 4 2 2" xfId="57589"/>
    <cellStyle name="Note 4 2 3 2 4 3" xfId="57588"/>
    <cellStyle name="Note 4 2 3 2 5" xfId="22984"/>
    <cellStyle name="Note 4 2 3 2 5 2" xfId="44561"/>
    <cellStyle name="Note 4 2 3 2 5 3" xfId="57590"/>
    <cellStyle name="Note 4 2 3 2 6" xfId="25837"/>
    <cellStyle name="Note 4 2 3 2 6 2" xfId="47412"/>
    <cellStyle name="Note 4 2 3 2 7" xfId="12184"/>
    <cellStyle name="Note 4 2 3 2 7 2" xfId="33807"/>
    <cellStyle name="Note 4 2 3 2 8" xfId="6972"/>
    <cellStyle name="Note 4 2 3 2 9" xfId="28618"/>
    <cellStyle name="Note 4 2 3 3" xfId="8356"/>
    <cellStyle name="Note 4 2 3 3 2" xfId="13920"/>
    <cellStyle name="Note 4 2 3 3 2 2" xfId="35532"/>
    <cellStyle name="Note 4 2 3 3 2 2 2" xfId="57593"/>
    <cellStyle name="Note 4 2 3 3 2 3" xfId="57592"/>
    <cellStyle name="Note 4 2 3 3 3" xfId="29998"/>
    <cellStyle name="Note 4 2 3 3 3 2" xfId="57595"/>
    <cellStyle name="Note 4 2 3 3 3 3" xfId="57594"/>
    <cellStyle name="Note 4 2 3 3 4" xfId="57596"/>
    <cellStyle name="Note 4 2 3 3 5" xfId="57591"/>
    <cellStyle name="Note 4 2 3 4" xfId="16367"/>
    <cellStyle name="Note 4 2 3 4 2" xfId="37960"/>
    <cellStyle name="Note 4 2 3 4 2 2" xfId="57598"/>
    <cellStyle name="Note 4 2 3 4 3" xfId="57597"/>
    <cellStyle name="Note 4 2 3 5" xfId="19164"/>
    <cellStyle name="Note 4 2 3 5 2" xfId="40743"/>
    <cellStyle name="Note 4 2 3 5 2 2" xfId="57600"/>
    <cellStyle name="Note 4 2 3 5 3" xfId="57599"/>
    <cellStyle name="Note 4 2 3 6" xfId="21949"/>
    <cellStyle name="Note 4 2 3 6 2" xfId="43526"/>
    <cellStyle name="Note 4 2 3 6 3" xfId="57601"/>
    <cellStyle name="Note 4 2 3 7" xfId="24802"/>
    <cellStyle name="Note 4 2 3 7 2" xfId="46377"/>
    <cellStyle name="Note 4 2 3 8" xfId="11149"/>
    <cellStyle name="Note 4 2 3 8 2" xfId="32772"/>
    <cellStyle name="Note 4 2 3 9" xfId="5886"/>
    <cellStyle name="Note 4 2 4" xfId="2655"/>
    <cellStyle name="Note 4 2 4 10" xfId="57602"/>
    <cellStyle name="Note 4 2 4 2" xfId="4327"/>
    <cellStyle name="Note 4 2 4 2 2" xfId="14440"/>
    <cellStyle name="Note 4 2 4 2 2 2" xfId="36052"/>
    <cellStyle name="Note 4 2 4 2 2 2 2" xfId="57605"/>
    <cellStyle name="Note 4 2 4 2 2 3" xfId="57604"/>
    <cellStyle name="Note 4 2 4 2 3" xfId="8876"/>
    <cellStyle name="Note 4 2 4 2 3 2" xfId="57607"/>
    <cellStyle name="Note 4 2 4 2 3 3" xfId="57606"/>
    <cellStyle name="Note 4 2 4 2 4" xfId="30518"/>
    <cellStyle name="Note 4 2 4 2 4 2" xfId="57608"/>
    <cellStyle name="Note 4 2 4 2 5" xfId="57603"/>
    <cellStyle name="Note 4 2 4 3" xfId="16887"/>
    <cellStyle name="Note 4 2 4 3 2" xfId="38480"/>
    <cellStyle name="Note 4 2 4 3 2 2" xfId="57610"/>
    <cellStyle name="Note 4 2 4 3 3" xfId="57609"/>
    <cellStyle name="Note 4 2 4 4" xfId="19684"/>
    <cellStyle name="Note 4 2 4 4 2" xfId="41263"/>
    <cellStyle name="Note 4 2 4 4 2 2" xfId="57612"/>
    <cellStyle name="Note 4 2 4 4 3" xfId="57611"/>
    <cellStyle name="Note 4 2 4 5" xfId="22469"/>
    <cellStyle name="Note 4 2 4 5 2" xfId="44046"/>
    <cellStyle name="Note 4 2 4 5 3" xfId="57613"/>
    <cellStyle name="Note 4 2 4 6" xfId="25322"/>
    <cellStyle name="Note 4 2 4 6 2" xfId="46897"/>
    <cellStyle name="Note 4 2 4 7" xfId="11669"/>
    <cellStyle name="Note 4 2 4 7 2" xfId="33292"/>
    <cellStyle name="Note 4 2 4 8" xfId="6422"/>
    <cellStyle name="Note 4 2 4 9" xfId="28103"/>
    <cellStyle name="Note 4 2 5" xfId="3825"/>
    <cellStyle name="Note 4 2 5 10" xfId="57614"/>
    <cellStyle name="Note 4 2 5 2" xfId="9738"/>
    <cellStyle name="Note 4 2 5 2 2" xfId="15300"/>
    <cellStyle name="Note 4 2 5 2 2 2" xfId="36912"/>
    <cellStyle name="Note 4 2 5 2 2 3" xfId="57616"/>
    <cellStyle name="Note 4 2 5 2 3" xfId="31378"/>
    <cellStyle name="Note 4 2 5 2 4" xfId="57615"/>
    <cellStyle name="Note 4 2 5 3" xfId="17747"/>
    <cellStyle name="Note 4 2 5 3 2" xfId="39340"/>
    <cellStyle name="Note 4 2 5 3 2 2" xfId="57618"/>
    <cellStyle name="Note 4 2 5 3 3" xfId="57617"/>
    <cellStyle name="Note 4 2 5 4" xfId="20544"/>
    <cellStyle name="Note 4 2 5 4 2" xfId="42123"/>
    <cellStyle name="Note 4 2 5 4 3" xfId="57619"/>
    <cellStyle name="Note 4 2 5 5" xfId="23329"/>
    <cellStyle name="Note 4 2 5 5 2" xfId="44906"/>
    <cellStyle name="Note 4 2 5 6" xfId="26182"/>
    <cellStyle name="Note 4 2 5 6 2" xfId="47757"/>
    <cellStyle name="Note 4 2 5 7" xfId="12529"/>
    <cellStyle name="Note 4 2 5 7 2" xfId="34152"/>
    <cellStyle name="Note 4 2 5 8" xfId="7320"/>
    <cellStyle name="Note 4 2 5 9" xfId="28963"/>
    <cellStyle name="Note 4 2 6" xfId="7841"/>
    <cellStyle name="Note 4 2 6 2" xfId="18092"/>
    <cellStyle name="Note 4 2 6 2 2" xfId="39685"/>
    <cellStyle name="Note 4 2 6 2 3" xfId="57621"/>
    <cellStyle name="Note 4 2 6 3" xfId="20889"/>
    <cellStyle name="Note 4 2 6 3 2" xfId="42468"/>
    <cellStyle name="Note 4 2 6 4" xfId="23674"/>
    <cellStyle name="Note 4 2 6 4 2" xfId="45251"/>
    <cellStyle name="Note 4 2 6 5" xfId="26527"/>
    <cellStyle name="Note 4 2 6 5 2" xfId="48102"/>
    <cellStyle name="Note 4 2 6 6" xfId="12884"/>
    <cellStyle name="Note 4 2 6 6 2" xfId="34497"/>
    <cellStyle name="Note 4 2 6 7" xfId="29483"/>
    <cellStyle name="Note 4 2 6 8" xfId="57620"/>
    <cellStyle name="Note 4 2 7" xfId="10457"/>
    <cellStyle name="Note 4 2 7 2" xfId="32082"/>
    <cellStyle name="Note 4 2 7 2 2" xfId="57623"/>
    <cellStyle name="Note 4 2 7 3" xfId="57622"/>
    <cellStyle name="Note 4 2 8" xfId="13405"/>
    <cellStyle name="Note 4 2 8 2" xfId="35017"/>
    <cellStyle name="Note 4 2 8 3" xfId="57624"/>
    <cellStyle name="Note 4 2 9" xfId="15676"/>
    <cellStyle name="Note 4 2 9 2" xfId="37270"/>
    <cellStyle name="Note 4 3" xfId="1667"/>
    <cellStyle name="Note 4 3 10" xfId="18566"/>
    <cellStyle name="Note 4 3 10 2" xfId="40145"/>
    <cellStyle name="Note 4 3 11" xfId="21349"/>
    <cellStyle name="Note 4 3 11 2" xfId="42928"/>
    <cellStyle name="Note 4 3 12" xfId="24204"/>
    <cellStyle name="Note 4 3 12 2" xfId="45779"/>
    <cellStyle name="Note 4 3 13" xfId="10177"/>
    <cellStyle name="Note 4 3 13 2" xfId="31817"/>
    <cellStyle name="Note 4 3 14" xfId="5369"/>
    <cellStyle name="Note 4 3 15" xfId="27068"/>
    <cellStyle name="Note 4 3 16" xfId="57625"/>
    <cellStyle name="Note 4 3 2" xfId="2956"/>
    <cellStyle name="Note 4 3 2 10" xfId="27330"/>
    <cellStyle name="Note 4 3 2 11" xfId="57626"/>
    <cellStyle name="Note 4 3 2 2" xfId="4589"/>
    <cellStyle name="Note 4 3 2 2 10" xfId="57627"/>
    <cellStyle name="Note 4 3 2 2 2" xfId="9138"/>
    <cellStyle name="Note 4 3 2 2 2 2" xfId="14702"/>
    <cellStyle name="Note 4 3 2 2 2 2 2" xfId="36314"/>
    <cellStyle name="Note 4 3 2 2 2 2 2 2" xfId="57630"/>
    <cellStyle name="Note 4 3 2 2 2 2 3" xfId="57629"/>
    <cellStyle name="Note 4 3 2 2 2 3" xfId="30780"/>
    <cellStyle name="Note 4 3 2 2 2 3 2" xfId="57632"/>
    <cellStyle name="Note 4 3 2 2 2 3 3" xfId="57631"/>
    <cellStyle name="Note 4 3 2 2 2 4" xfId="57633"/>
    <cellStyle name="Note 4 3 2 2 2 5" xfId="57628"/>
    <cellStyle name="Note 4 3 2 2 3" xfId="17149"/>
    <cellStyle name="Note 4 3 2 2 3 2" xfId="38742"/>
    <cellStyle name="Note 4 3 2 2 3 2 2" xfId="57635"/>
    <cellStyle name="Note 4 3 2 2 3 3" xfId="57634"/>
    <cellStyle name="Note 4 3 2 2 4" xfId="19946"/>
    <cellStyle name="Note 4 3 2 2 4 2" xfId="41525"/>
    <cellStyle name="Note 4 3 2 2 4 2 2" xfId="57637"/>
    <cellStyle name="Note 4 3 2 2 4 3" xfId="57636"/>
    <cellStyle name="Note 4 3 2 2 5" xfId="22731"/>
    <cellStyle name="Note 4 3 2 2 5 2" xfId="44308"/>
    <cellStyle name="Note 4 3 2 2 5 3" xfId="57638"/>
    <cellStyle name="Note 4 3 2 2 6" xfId="25584"/>
    <cellStyle name="Note 4 3 2 2 6 2" xfId="47159"/>
    <cellStyle name="Note 4 3 2 2 7" xfId="11931"/>
    <cellStyle name="Note 4 3 2 2 7 2" xfId="33554"/>
    <cellStyle name="Note 4 3 2 2 8" xfId="6717"/>
    <cellStyle name="Note 4 3 2 2 9" xfId="28365"/>
    <cellStyle name="Note 4 3 2 3" xfId="8103"/>
    <cellStyle name="Note 4 3 2 3 2" xfId="13667"/>
    <cellStyle name="Note 4 3 2 3 2 2" xfId="35279"/>
    <cellStyle name="Note 4 3 2 3 2 2 2" xfId="57641"/>
    <cellStyle name="Note 4 3 2 3 2 3" xfId="57640"/>
    <cellStyle name="Note 4 3 2 3 3" xfId="29745"/>
    <cellStyle name="Note 4 3 2 3 3 2" xfId="57643"/>
    <cellStyle name="Note 4 3 2 3 3 3" xfId="57642"/>
    <cellStyle name="Note 4 3 2 3 4" xfId="57644"/>
    <cellStyle name="Note 4 3 2 3 5" xfId="57639"/>
    <cellStyle name="Note 4 3 2 4" xfId="16114"/>
    <cellStyle name="Note 4 3 2 4 2" xfId="37707"/>
    <cellStyle name="Note 4 3 2 4 2 2" xfId="57646"/>
    <cellStyle name="Note 4 3 2 4 3" xfId="57645"/>
    <cellStyle name="Note 4 3 2 5" xfId="18911"/>
    <cellStyle name="Note 4 3 2 5 2" xfId="40490"/>
    <cellStyle name="Note 4 3 2 5 2 2" xfId="57648"/>
    <cellStyle name="Note 4 3 2 5 3" xfId="57647"/>
    <cellStyle name="Note 4 3 2 6" xfId="21694"/>
    <cellStyle name="Note 4 3 2 6 2" xfId="43273"/>
    <cellStyle name="Note 4 3 2 6 3" xfId="57649"/>
    <cellStyle name="Note 4 3 2 7" xfId="24549"/>
    <cellStyle name="Note 4 3 2 7 2" xfId="46124"/>
    <cellStyle name="Note 4 3 2 8" xfId="10896"/>
    <cellStyle name="Note 4 3 2 8 2" xfId="32519"/>
    <cellStyle name="Note 4 3 2 9" xfId="5633"/>
    <cellStyle name="Note 4 3 3" xfId="3334"/>
    <cellStyle name="Note 4 3 3 10" xfId="27675"/>
    <cellStyle name="Note 4 3 3 11" xfId="57650"/>
    <cellStyle name="Note 4 3 3 2" xfId="4934"/>
    <cellStyle name="Note 4 3 3 2 10" xfId="57651"/>
    <cellStyle name="Note 4 3 3 2 2" xfId="9483"/>
    <cellStyle name="Note 4 3 3 2 2 2" xfId="15047"/>
    <cellStyle name="Note 4 3 3 2 2 2 2" xfId="36659"/>
    <cellStyle name="Note 4 3 3 2 2 2 3" xfId="57653"/>
    <cellStyle name="Note 4 3 3 2 2 3" xfId="31125"/>
    <cellStyle name="Note 4 3 3 2 2 4" xfId="57652"/>
    <cellStyle name="Note 4 3 3 2 3" xfId="17494"/>
    <cellStyle name="Note 4 3 3 2 3 2" xfId="39087"/>
    <cellStyle name="Note 4 3 3 2 3 2 2" xfId="57655"/>
    <cellStyle name="Note 4 3 3 2 3 3" xfId="57654"/>
    <cellStyle name="Note 4 3 3 2 4" xfId="20291"/>
    <cellStyle name="Note 4 3 3 2 4 2" xfId="41870"/>
    <cellStyle name="Note 4 3 3 2 4 3" xfId="57656"/>
    <cellStyle name="Note 4 3 3 2 5" xfId="23076"/>
    <cellStyle name="Note 4 3 3 2 5 2" xfId="44653"/>
    <cellStyle name="Note 4 3 3 2 6" xfId="25929"/>
    <cellStyle name="Note 4 3 3 2 6 2" xfId="47504"/>
    <cellStyle name="Note 4 3 3 2 7" xfId="12276"/>
    <cellStyle name="Note 4 3 3 2 7 2" xfId="33899"/>
    <cellStyle name="Note 4 3 3 2 8" xfId="7064"/>
    <cellStyle name="Note 4 3 3 2 9" xfId="28710"/>
    <cellStyle name="Note 4 3 3 3" xfId="8448"/>
    <cellStyle name="Note 4 3 3 3 2" xfId="14012"/>
    <cellStyle name="Note 4 3 3 3 2 2" xfId="35624"/>
    <cellStyle name="Note 4 3 3 3 2 3" xfId="57658"/>
    <cellStyle name="Note 4 3 3 3 3" xfId="30090"/>
    <cellStyle name="Note 4 3 3 3 4" xfId="57657"/>
    <cellStyle name="Note 4 3 3 4" xfId="16459"/>
    <cellStyle name="Note 4 3 3 4 2" xfId="38052"/>
    <cellStyle name="Note 4 3 3 4 2 2" xfId="57660"/>
    <cellStyle name="Note 4 3 3 4 3" xfId="57659"/>
    <cellStyle name="Note 4 3 3 5" xfId="19256"/>
    <cellStyle name="Note 4 3 3 5 2" xfId="40835"/>
    <cellStyle name="Note 4 3 3 5 3" xfId="57661"/>
    <cellStyle name="Note 4 3 3 6" xfId="22041"/>
    <cellStyle name="Note 4 3 3 6 2" xfId="43618"/>
    <cellStyle name="Note 4 3 3 7" xfId="24894"/>
    <cellStyle name="Note 4 3 3 7 2" xfId="46469"/>
    <cellStyle name="Note 4 3 3 8" xfId="11241"/>
    <cellStyle name="Note 4 3 3 8 2" xfId="32864"/>
    <cellStyle name="Note 4 3 3 9" xfId="5978"/>
    <cellStyle name="Note 4 3 4" xfId="2656"/>
    <cellStyle name="Note 4 3 4 10" xfId="57662"/>
    <cellStyle name="Note 4 3 4 2" xfId="4328"/>
    <cellStyle name="Note 4 3 4 2 2" xfId="14441"/>
    <cellStyle name="Note 4 3 4 2 2 2" xfId="36053"/>
    <cellStyle name="Note 4 3 4 2 2 3" xfId="57664"/>
    <cellStyle name="Note 4 3 4 2 3" xfId="8877"/>
    <cellStyle name="Note 4 3 4 2 4" xfId="30519"/>
    <cellStyle name="Note 4 3 4 2 5" xfId="57663"/>
    <cellStyle name="Note 4 3 4 3" xfId="16888"/>
    <cellStyle name="Note 4 3 4 3 2" xfId="38481"/>
    <cellStyle name="Note 4 3 4 3 2 2" xfId="57666"/>
    <cellStyle name="Note 4 3 4 3 3" xfId="57665"/>
    <cellStyle name="Note 4 3 4 4" xfId="19685"/>
    <cellStyle name="Note 4 3 4 4 2" xfId="41264"/>
    <cellStyle name="Note 4 3 4 4 3" xfId="57667"/>
    <cellStyle name="Note 4 3 4 5" xfId="22470"/>
    <cellStyle name="Note 4 3 4 5 2" xfId="44047"/>
    <cellStyle name="Note 4 3 4 6" xfId="25323"/>
    <cellStyle name="Note 4 3 4 6 2" xfId="46898"/>
    <cellStyle name="Note 4 3 4 7" xfId="11670"/>
    <cellStyle name="Note 4 3 4 7 2" xfId="33293"/>
    <cellStyle name="Note 4 3 4 8" xfId="6423"/>
    <cellStyle name="Note 4 3 4 9" xfId="28104"/>
    <cellStyle name="Note 4 3 5" xfId="3826"/>
    <cellStyle name="Note 4 3 5 10" xfId="57668"/>
    <cellStyle name="Note 4 3 5 2" xfId="9830"/>
    <cellStyle name="Note 4 3 5 2 2" xfId="15392"/>
    <cellStyle name="Note 4 3 5 2 2 2" xfId="37004"/>
    <cellStyle name="Note 4 3 5 2 3" xfId="31470"/>
    <cellStyle name="Note 4 3 5 2 4" xfId="57669"/>
    <cellStyle name="Note 4 3 5 3" xfId="17839"/>
    <cellStyle name="Note 4 3 5 3 2" xfId="39432"/>
    <cellStyle name="Note 4 3 5 4" xfId="20636"/>
    <cellStyle name="Note 4 3 5 4 2" xfId="42215"/>
    <cellStyle name="Note 4 3 5 5" xfId="23421"/>
    <cellStyle name="Note 4 3 5 5 2" xfId="44998"/>
    <cellStyle name="Note 4 3 5 6" xfId="26274"/>
    <cellStyle name="Note 4 3 5 6 2" xfId="47849"/>
    <cellStyle name="Note 4 3 5 7" xfId="12621"/>
    <cellStyle name="Note 4 3 5 7 2" xfId="34244"/>
    <cellStyle name="Note 4 3 5 8" xfId="7412"/>
    <cellStyle name="Note 4 3 5 9" xfId="29055"/>
    <cellStyle name="Note 4 3 6" xfId="7842"/>
    <cellStyle name="Note 4 3 6 2" xfId="18184"/>
    <cellStyle name="Note 4 3 6 2 2" xfId="39777"/>
    <cellStyle name="Note 4 3 6 2 3" xfId="57671"/>
    <cellStyle name="Note 4 3 6 3" xfId="20981"/>
    <cellStyle name="Note 4 3 6 3 2" xfId="42560"/>
    <cellStyle name="Note 4 3 6 4" xfId="23766"/>
    <cellStyle name="Note 4 3 6 4 2" xfId="45343"/>
    <cellStyle name="Note 4 3 6 5" xfId="26619"/>
    <cellStyle name="Note 4 3 6 5 2" xfId="48194"/>
    <cellStyle name="Note 4 3 6 6" xfId="12976"/>
    <cellStyle name="Note 4 3 6 6 2" xfId="34589"/>
    <cellStyle name="Note 4 3 6 7" xfId="29484"/>
    <cellStyle name="Note 4 3 6 8" xfId="57670"/>
    <cellStyle name="Note 4 3 7" xfId="10549"/>
    <cellStyle name="Note 4 3 7 2" xfId="32174"/>
    <cellStyle name="Note 4 3 7 3" xfId="57672"/>
    <cellStyle name="Note 4 3 8" xfId="13406"/>
    <cellStyle name="Note 4 3 8 2" xfId="35018"/>
    <cellStyle name="Note 4 3 9" xfId="15768"/>
    <cellStyle name="Note 4 3 9 2" xfId="37362"/>
    <cellStyle name="Note 4 4" xfId="2726"/>
    <cellStyle name="Note 4 4 10" xfId="27100"/>
    <cellStyle name="Note 4 4 11" xfId="57673"/>
    <cellStyle name="Note 4 4 2" xfId="4359"/>
    <cellStyle name="Note 4 4 2 10" xfId="57674"/>
    <cellStyle name="Note 4 4 2 2" xfId="8908"/>
    <cellStyle name="Note 4 4 2 2 2" xfId="14472"/>
    <cellStyle name="Note 4 4 2 2 2 2" xfId="36084"/>
    <cellStyle name="Note 4 4 2 2 2 2 2" xfId="57677"/>
    <cellStyle name="Note 4 4 2 2 2 3" xfId="57676"/>
    <cellStyle name="Note 4 4 2 2 3" xfId="30550"/>
    <cellStyle name="Note 4 4 2 2 3 2" xfId="57679"/>
    <cellStyle name="Note 4 4 2 2 3 3" xfId="57678"/>
    <cellStyle name="Note 4 4 2 2 4" xfId="57680"/>
    <cellStyle name="Note 4 4 2 2 5" xfId="57675"/>
    <cellStyle name="Note 4 4 2 3" xfId="16919"/>
    <cellStyle name="Note 4 4 2 3 2" xfId="38512"/>
    <cellStyle name="Note 4 4 2 3 2 2" xfId="57682"/>
    <cellStyle name="Note 4 4 2 3 3" xfId="57681"/>
    <cellStyle name="Note 4 4 2 4" xfId="19716"/>
    <cellStyle name="Note 4 4 2 4 2" xfId="41295"/>
    <cellStyle name="Note 4 4 2 4 2 2" xfId="57684"/>
    <cellStyle name="Note 4 4 2 4 3" xfId="57683"/>
    <cellStyle name="Note 4 4 2 5" xfId="22501"/>
    <cellStyle name="Note 4 4 2 5 2" xfId="44078"/>
    <cellStyle name="Note 4 4 2 5 3" xfId="57685"/>
    <cellStyle name="Note 4 4 2 6" xfId="25354"/>
    <cellStyle name="Note 4 4 2 6 2" xfId="46929"/>
    <cellStyle name="Note 4 4 2 7" xfId="11701"/>
    <cellStyle name="Note 4 4 2 7 2" xfId="33324"/>
    <cellStyle name="Note 4 4 2 8" xfId="6487"/>
    <cellStyle name="Note 4 4 2 9" xfId="28135"/>
    <cellStyle name="Note 4 4 3" xfId="7873"/>
    <cellStyle name="Note 4 4 3 2" xfId="13437"/>
    <cellStyle name="Note 4 4 3 2 2" xfId="35049"/>
    <cellStyle name="Note 4 4 3 2 2 2" xfId="57688"/>
    <cellStyle name="Note 4 4 3 2 3" xfId="57687"/>
    <cellStyle name="Note 4 4 3 3" xfId="29515"/>
    <cellStyle name="Note 4 4 3 3 2" xfId="57690"/>
    <cellStyle name="Note 4 4 3 3 3" xfId="57689"/>
    <cellStyle name="Note 4 4 3 4" xfId="57691"/>
    <cellStyle name="Note 4 4 3 5" xfId="57686"/>
    <cellStyle name="Note 4 4 4" xfId="15884"/>
    <cellStyle name="Note 4 4 4 2" xfId="37477"/>
    <cellStyle name="Note 4 4 4 2 2" xfId="57693"/>
    <cellStyle name="Note 4 4 4 3" xfId="57692"/>
    <cellStyle name="Note 4 4 5" xfId="18681"/>
    <cellStyle name="Note 4 4 5 2" xfId="40260"/>
    <cellStyle name="Note 4 4 5 2 2" xfId="57695"/>
    <cellStyle name="Note 4 4 5 3" xfId="57694"/>
    <cellStyle name="Note 4 4 6" xfId="21464"/>
    <cellStyle name="Note 4 4 6 2" xfId="43043"/>
    <cellStyle name="Note 4 4 6 3" xfId="57696"/>
    <cellStyle name="Note 4 4 7" xfId="24319"/>
    <cellStyle name="Note 4 4 7 2" xfId="45894"/>
    <cellStyle name="Note 4 4 8" xfId="10666"/>
    <cellStyle name="Note 4 4 8 2" xfId="32289"/>
    <cellStyle name="Note 4 4 9" xfId="5403"/>
    <cellStyle name="Note 4 5" xfId="3084"/>
    <cellStyle name="Note 4 5 10" xfId="27445"/>
    <cellStyle name="Note 4 5 11" xfId="57697"/>
    <cellStyle name="Note 4 5 2" xfId="4704"/>
    <cellStyle name="Note 4 5 2 10" xfId="57698"/>
    <cellStyle name="Note 4 5 2 2" xfId="9253"/>
    <cellStyle name="Note 4 5 2 2 2" xfId="14817"/>
    <cellStyle name="Note 4 5 2 2 2 2" xfId="36429"/>
    <cellStyle name="Note 4 5 2 2 2 3" xfId="57700"/>
    <cellStyle name="Note 4 5 2 2 3" xfId="30895"/>
    <cellStyle name="Note 4 5 2 2 4" xfId="57699"/>
    <cellStyle name="Note 4 5 2 3" xfId="17264"/>
    <cellStyle name="Note 4 5 2 3 2" xfId="38857"/>
    <cellStyle name="Note 4 5 2 3 2 2" xfId="57702"/>
    <cellStyle name="Note 4 5 2 3 3" xfId="57701"/>
    <cellStyle name="Note 4 5 2 4" xfId="20061"/>
    <cellStyle name="Note 4 5 2 4 2" xfId="41640"/>
    <cellStyle name="Note 4 5 2 4 3" xfId="57703"/>
    <cellStyle name="Note 4 5 2 5" xfId="22846"/>
    <cellStyle name="Note 4 5 2 5 2" xfId="44423"/>
    <cellStyle name="Note 4 5 2 6" xfId="25699"/>
    <cellStyle name="Note 4 5 2 6 2" xfId="47274"/>
    <cellStyle name="Note 4 5 2 7" xfId="12046"/>
    <cellStyle name="Note 4 5 2 7 2" xfId="33669"/>
    <cellStyle name="Note 4 5 2 8" xfId="6834"/>
    <cellStyle name="Note 4 5 2 9" xfId="28480"/>
    <cellStyle name="Note 4 5 3" xfId="8218"/>
    <cellStyle name="Note 4 5 3 2" xfId="13782"/>
    <cellStyle name="Note 4 5 3 2 2" xfId="35394"/>
    <cellStyle name="Note 4 5 3 2 3" xfId="57705"/>
    <cellStyle name="Note 4 5 3 3" xfId="29860"/>
    <cellStyle name="Note 4 5 3 4" xfId="57704"/>
    <cellStyle name="Note 4 5 4" xfId="16229"/>
    <cellStyle name="Note 4 5 4 2" xfId="37822"/>
    <cellStyle name="Note 4 5 4 2 2" xfId="57707"/>
    <cellStyle name="Note 4 5 4 3" xfId="57706"/>
    <cellStyle name="Note 4 5 5" xfId="19026"/>
    <cellStyle name="Note 4 5 5 2" xfId="40605"/>
    <cellStyle name="Note 4 5 5 3" xfId="57708"/>
    <cellStyle name="Note 4 5 6" xfId="21811"/>
    <cellStyle name="Note 4 5 6 2" xfId="43388"/>
    <cellStyle name="Note 4 5 7" xfId="24664"/>
    <cellStyle name="Note 4 5 7 2" xfId="46239"/>
    <cellStyle name="Note 4 5 8" xfId="11011"/>
    <cellStyle name="Note 4 5 8 2" xfId="32634"/>
    <cellStyle name="Note 4 5 9" xfId="5748"/>
    <cellStyle name="Note 4 6" xfId="2654"/>
    <cellStyle name="Note 4 6 10" xfId="57709"/>
    <cellStyle name="Note 4 6 2" xfId="4326"/>
    <cellStyle name="Note 4 6 2 2" xfId="14439"/>
    <cellStyle name="Note 4 6 2 2 2" xfId="36051"/>
    <cellStyle name="Note 4 6 2 2 3" xfId="57711"/>
    <cellStyle name="Note 4 6 2 3" xfId="8875"/>
    <cellStyle name="Note 4 6 2 4" xfId="30517"/>
    <cellStyle name="Note 4 6 2 5" xfId="57710"/>
    <cellStyle name="Note 4 6 3" xfId="16886"/>
    <cellStyle name="Note 4 6 3 2" xfId="38479"/>
    <cellStyle name="Note 4 6 3 2 2" xfId="57713"/>
    <cellStyle name="Note 4 6 3 3" xfId="57712"/>
    <cellStyle name="Note 4 6 4" xfId="19683"/>
    <cellStyle name="Note 4 6 4 2" xfId="41262"/>
    <cellStyle name="Note 4 6 4 3" xfId="57714"/>
    <cellStyle name="Note 4 6 5" xfId="22468"/>
    <cellStyle name="Note 4 6 5 2" xfId="44045"/>
    <cellStyle name="Note 4 6 6" xfId="25321"/>
    <cellStyle name="Note 4 6 6 2" xfId="46896"/>
    <cellStyle name="Note 4 6 7" xfId="11668"/>
    <cellStyle name="Note 4 6 7 2" xfId="33291"/>
    <cellStyle name="Note 4 6 8" xfId="6421"/>
    <cellStyle name="Note 4 6 9" xfId="28102"/>
    <cellStyle name="Note 4 7" xfId="3824"/>
    <cellStyle name="Note 4 7 10" xfId="57715"/>
    <cellStyle name="Note 4 7 2" xfId="9600"/>
    <cellStyle name="Note 4 7 2 2" xfId="15162"/>
    <cellStyle name="Note 4 7 2 2 2" xfId="36774"/>
    <cellStyle name="Note 4 7 2 3" xfId="31240"/>
    <cellStyle name="Note 4 7 2 4" xfId="57716"/>
    <cellStyle name="Note 4 7 3" xfId="17609"/>
    <cellStyle name="Note 4 7 3 2" xfId="39202"/>
    <cellStyle name="Note 4 7 4" xfId="20406"/>
    <cellStyle name="Note 4 7 4 2" xfId="41985"/>
    <cellStyle name="Note 4 7 5" xfId="23191"/>
    <cellStyle name="Note 4 7 5 2" xfId="44768"/>
    <cellStyle name="Note 4 7 6" xfId="26044"/>
    <cellStyle name="Note 4 7 6 2" xfId="47619"/>
    <cellStyle name="Note 4 7 7" xfId="12391"/>
    <cellStyle name="Note 4 7 7 2" xfId="34014"/>
    <cellStyle name="Note 4 7 8" xfId="7182"/>
    <cellStyle name="Note 4 7 9" xfId="28825"/>
    <cellStyle name="Note 4 8" xfId="7840"/>
    <cellStyle name="Note 4 8 2" xfId="17954"/>
    <cellStyle name="Note 4 8 2 2" xfId="39547"/>
    <cellStyle name="Note 4 8 2 3" xfId="57718"/>
    <cellStyle name="Note 4 8 3" xfId="20751"/>
    <cellStyle name="Note 4 8 3 2" xfId="42330"/>
    <cellStyle name="Note 4 8 4" xfId="23536"/>
    <cellStyle name="Note 4 8 4 2" xfId="45113"/>
    <cellStyle name="Note 4 8 5" xfId="26389"/>
    <cellStyle name="Note 4 8 5 2" xfId="47964"/>
    <cellStyle name="Note 4 8 6" xfId="12746"/>
    <cellStyle name="Note 4 8 6 2" xfId="34359"/>
    <cellStyle name="Note 4 8 7" xfId="29482"/>
    <cellStyle name="Note 4 8 8" xfId="57717"/>
    <cellStyle name="Note 4 9" xfId="10319"/>
    <cellStyle name="Note 4 9 2" xfId="31944"/>
    <cellStyle name="Note 4 9 2 2" xfId="57720"/>
    <cellStyle name="Note 4 9 3" xfId="57719"/>
    <cellStyle name="note 5" xfId="15505"/>
    <cellStyle name="Note 5 10" xfId="57721"/>
    <cellStyle name="Note 5 2" xfId="57722"/>
    <cellStyle name="Note 5 2 2" xfId="57723"/>
    <cellStyle name="Note 5 2 2 2" xfId="57724"/>
    <cellStyle name="Note 5 2 2 2 2" xfId="57725"/>
    <cellStyle name="Note 5 2 2 2 2 2" xfId="57726"/>
    <cellStyle name="Note 5 2 2 2 2 2 2" xfId="57727"/>
    <cellStyle name="Note 5 2 2 2 2 3" xfId="57728"/>
    <cellStyle name="Note 5 2 2 2 2 3 2" xfId="57729"/>
    <cellStyle name="Note 5 2 2 2 2 4" xfId="57730"/>
    <cellStyle name="Note 5 2 2 2 3" xfId="57731"/>
    <cellStyle name="Note 5 2 2 2 3 2" xfId="57732"/>
    <cellStyle name="Note 5 2 2 2 4" xfId="57733"/>
    <cellStyle name="Note 5 2 2 2 4 2" xfId="57734"/>
    <cellStyle name="Note 5 2 2 2 5" xfId="57735"/>
    <cellStyle name="Note 5 2 2 3" xfId="57736"/>
    <cellStyle name="Note 5 2 2 3 2" xfId="57737"/>
    <cellStyle name="Note 5 2 2 3 2 2" xfId="57738"/>
    <cellStyle name="Note 5 2 2 3 3" xfId="57739"/>
    <cellStyle name="Note 5 2 2 3 3 2" xfId="57740"/>
    <cellStyle name="Note 5 2 2 3 4" xfId="57741"/>
    <cellStyle name="Note 5 2 2 4" xfId="57742"/>
    <cellStyle name="Note 5 2 2 4 2" xfId="57743"/>
    <cellStyle name="Note 5 2 2 5" xfId="57744"/>
    <cellStyle name="Note 5 2 2 5 2" xfId="57745"/>
    <cellStyle name="Note 5 2 2 6" xfId="57746"/>
    <cellStyle name="Note 5 2 3" xfId="57747"/>
    <cellStyle name="Note 5 2 3 2" xfId="57748"/>
    <cellStyle name="Note 5 2 3 2 2" xfId="57749"/>
    <cellStyle name="Note 5 2 3 2 2 2" xfId="57750"/>
    <cellStyle name="Note 5 2 3 2 3" xfId="57751"/>
    <cellStyle name="Note 5 2 3 2 3 2" xfId="57752"/>
    <cellStyle name="Note 5 2 3 2 4" xfId="57753"/>
    <cellStyle name="Note 5 2 3 3" xfId="57754"/>
    <cellStyle name="Note 5 2 3 3 2" xfId="57755"/>
    <cellStyle name="Note 5 2 3 4" xfId="57756"/>
    <cellStyle name="Note 5 2 3 4 2" xfId="57757"/>
    <cellStyle name="Note 5 2 3 5" xfId="57758"/>
    <cellStyle name="Note 5 2 4" xfId="57759"/>
    <cellStyle name="Note 5 2 4 2" xfId="57760"/>
    <cellStyle name="Note 5 2 4 2 2" xfId="57761"/>
    <cellStyle name="Note 5 2 4 3" xfId="57762"/>
    <cellStyle name="Note 5 2 4 3 2" xfId="57763"/>
    <cellStyle name="Note 5 2 4 4" xfId="57764"/>
    <cellStyle name="Note 5 2 5" xfId="57765"/>
    <cellStyle name="Note 5 2 5 2" xfId="57766"/>
    <cellStyle name="Note 5 2 6" xfId="57767"/>
    <cellStyle name="Note 5 2 6 2" xfId="57768"/>
    <cellStyle name="Note 5 2 7" xfId="57769"/>
    <cellStyle name="Note 5 3" xfId="57770"/>
    <cellStyle name="Note 5 3 2" xfId="57771"/>
    <cellStyle name="Note 5 3 2 2" xfId="57772"/>
    <cellStyle name="Note 5 3 2 2 2" xfId="57773"/>
    <cellStyle name="Note 5 3 2 2 2 2" xfId="57774"/>
    <cellStyle name="Note 5 3 2 2 3" xfId="57775"/>
    <cellStyle name="Note 5 3 2 2 3 2" xfId="57776"/>
    <cellStyle name="Note 5 3 2 2 4" xfId="57777"/>
    <cellStyle name="Note 5 3 2 3" xfId="57778"/>
    <cellStyle name="Note 5 3 2 3 2" xfId="57779"/>
    <cellStyle name="Note 5 3 2 4" xfId="57780"/>
    <cellStyle name="Note 5 3 2 4 2" xfId="57781"/>
    <cellStyle name="Note 5 3 2 5" xfId="57782"/>
    <cellStyle name="Note 5 3 3" xfId="57783"/>
    <cellStyle name="Note 5 3 3 2" xfId="57784"/>
    <cellStyle name="Note 5 3 3 2 2" xfId="57785"/>
    <cellStyle name="Note 5 3 3 3" xfId="57786"/>
    <cellStyle name="Note 5 3 3 3 2" xfId="57787"/>
    <cellStyle name="Note 5 3 3 4" xfId="57788"/>
    <cellStyle name="Note 5 3 4" xfId="57789"/>
    <cellStyle name="Note 5 3 4 2" xfId="57790"/>
    <cellStyle name="Note 5 3 5" xfId="57791"/>
    <cellStyle name="Note 5 3 5 2" xfId="57792"/>
    <cellStyle name="Note 5 3 6" xfId="57793"/>
    <cellStyle name="Note 5 4" xfId="57794"/>
    <cellStyle name="Note 5 4 2" xfId="57795"/>
    <cellStyle name="Note 5 4 2 2" xfId="57796"/>
    <cellStyle name="Note 5 4 2 2 2" xfId="57797"/>
    <cellStyle name="Note 5 4 2 3" xfId="57798"/>
    <cellStyle name="Note 5 4 2 3 2" xfId="57799"/>
    <cellStyle name="Note 5 4 2 4" xfId="57800"/>
    <cellStyle name="Note 5 4 3" xfId="57801"/>
    <cellStyle name="Note 5 4 3 2" xfId="57802"/>
    <cellStyle name="Note 5 4 4" xfId="57803"/>
    <cellStyle name="Note 5 4 4 2" xfId="57804"/>
    <cellStyle name="Note 5 4 5" xfId="57805"/>
    <cellStyle name="Note 5 5" xfId="57806"/>
    <cellStyle name="Note 5 5 2" xfId="57807"/>
    <cellStyle name="Note 5 5 2 2" xfId="57808"/>
    <cellStyle name="Note 5 5 3" xfId="57809"/>
    <cellStyle name="Note 5 5 3 2" xfId="57810"/>
    <cellStyle name="Note 5 5 4" xfId="57811"/>
    <cellStyle name="Note 5 6" xfId="57812"/>
    <cellStyle name="Note 5 6 2" xfId="57813"/>
    <cellStyle name="Note 5 7" xfId="57814"/>
    <cellStyle name="Note 5 7 2" xfId="57815"/>
    <cellStyle name="Note 5 8" xfId="57816"/>
    <cellStyle name="Note 5 8 2" xfId="57817"/>
    <cellStyle name="Note 5 9" xfId="57818"/>
    <cellStyle name="note 6" xfId="15504"/>
    <cellStyle name="Note 7" xfId="23861"/>
    <cellStyle name="Note 8" xfId="23863"/>
    <cellStyle name="Note 8 2" xfId="45439"/>
    <cellStyle name="Note 9" xfId="23886"/>
    <cellStyle name="Note 9 2" xfId="45462"/>
    <cellStyle name="Output" xfId="1668" builtinId="21" customBuiltin="1"/>
    <cellStyle name="Output 10" xfId="1669"/>
    <cellStyle name="Output 11" xfId="1670"/>
    <cellStyle name="Output 12" xfId="1671"/>
    <cellStyle name="Output 13" xfId="1672"/>
    <cellStyle name="Output 14" xfId="1673"/>
    <cellStyle name="Output 15" xfId="1674"/>
    <cellStyle name="Output 16" xfId="1675"/>
    <cellStyle name="Output 16 2" xfId="1676"/>
    <cellStyle name="Output 2" xfId="1677"/>
    <cellStyle name="Output 2 10" xfId="1678"/>
    <cellStyle name="Output 2 2" xfId="1679"/>
    <cellStyle name="Output 2 3" xfId="1680"/>
    <cellStyle name="Output 2 4" xfId="1681"/>
    <cellStyle name="Output 2 5" xfId="1682"/>
    <cellStyle name="Output 2 6" xfId="1683"/>
    <cellStyle name="Output 2 7" xfId="1684"/>
    <cellStyle name="Output 2 8" xfId="1685"/>
    <cellStyle name="Output 2 9" xfId="1686"/>
    <cellStyle name="Output 3" xfId="1687"/>
    <cellStyle name="Output 4" xfId="1688"/>
    <cellStyle name="Output 5" xfId="1689"/>
    <cellStyle name="Output 6" xfId="1690"/>
    <cellStyle name="Output 7" xfId="1691"/>
    <cellStyle name="Output 8" xfId="1692"/>
    <cellStyle name="Output 8 2" xfId="57819"/>
    <cellStyle name="Output 9" xfId="1693"/>
    <cellStyle name="Percent [0]" xfId="1694"/>
    <cellStyle name="Percent [0] 2" xfId="2186"/>
    <cellStyle name="Percent [0] 3" xfId="57820"/>
    <cellStyle name="Percent [00]" xfId="1695"/>
    <cellStyle name="Percent [00] 2" xfId="2187"/>
    <cellStyle name="Percent [00] 3" xfId="57821"/>
    <cellStyle name="Percent 10" xfId="1696"/>
    <cellStyle name="Percent 10 2" xfId="3827"/>
    <cellStyle name="Percent 11" xfId="1697"/>
    <cellStyle name="Percent 11 2" xfId="3828"/>
    <cellStyle name="Percent 12" xfId="1698"/>
    <cellStyle name="Percent 12 2" xfId="3829"/>
    <cellStyle name="Percent 13" xfId="1699"/>
    <cellStyle name="Percent 13 2" xfId="3830"/>
    <cellStyle name="Percent 14" xfId="1700"/>
    <cellStyle name="Percent 14 2" xfId="3831"/>
    <cellStyle name="Percent 15" xfId="1701"/>
    <cellStyle name="Percent 15 2" xfId="3832"/>
    <cellStyle name="Percent 16" xfId="1702"/>
    <cellStyle name="Percent 16 2" xfId="3833"/>
    <cellStyle name="Percent 17" xfId="1703"/>
    <cellStyle name="Percent 17 2" xfId="3834"/>
    <cellStyle name="Percent 18" xfId="1704"/>
    <cellStyle name="Percent 18 2" xfId="3835"/>
    <cellStyle name="Percent 19" xfId="1705"/>
    <cellStyle name="Percent 19 2" xfId="3836"/>
    <cellStyle name="Percent 2" xfId="1706"/>
    <cellStyle name="Percent 2 2" xfId="1707"/>
    <cellStyle name="Percent 2 2 2" xfId="2235"/>
    <cellStyle name="Percent 2 3" xfId="2188"/>
    <cellStyle name="Percent 20" xfId="1708"/>
    <cellStyle name="Percent 20 2" xfId="3837"/>
    <cellStyle name="Percent 21" xfId="1709"/>
    <cellStyle name="Percent 21 2" xfId="3838"/>
    <cellStyle name="Percent 22" xfId="1710"/>
    <cellStyle name="Percent 22 2" xfId="3839"/>
    <cellStyle name="Percent 23" xfId="1711"/>
    <cellStyle name="Percent 23 2" xfId="3840"/>
    <cellStyle name="Percent 24" xfId="1712"/>
    <cellStyle name="Percent 24 2" xfId="3841"/>
    <cellStyle name="Percent 25" xfId="1713"/>
    <cellStyle name="Percent 25 2" xfId="3842"/>
    <cellStyle name="Percent 26" xfId="1714"/>
    <cellStyle name="Percent 26 2" xfId="3843"/>
    <cellStyle name="Percent 27" xfId="1715"/>
    <cellStyle name="Percent 27 2" xfId="3844"/>
    <cellStyle name="Percent 28" xfId="1716"/>
    <cellStyle name="Percent 28 2" xfId="3845"/>
    <cellStyle name="Percent 3" xfId="1717"/>
    <cellStyle name="Percent 3 2" xfId="3846"/>
    <cellStyle name="Percent 4" xfId="1718"/>
    <cellStyle name="Percent 4 2" xfId="3847"/>
    <cellStyle name="Percent 5" xfId="1719"/>
    <cellStyle name="Percent 5 2" xfId="3848"/>
    <cellStyle name="Percent 6" xfId="1720"/>
    <cellStyle name="Percent 6 2" xfId="3849"/>
    <cellStyle name="Percent 7" xfId="1721"/>
    <cellStyle name="Percent 7 2" xfId="3850"/>
    <cellStyle name="Percent 8" xfId="1722"/>
    <cellStyle name="Percent 8 2" xfId="3851"/>
    <cellStyle name="Percent 9" xfId="1723"/>
    <cellStyle name="Percent 9 2" xfId="3852"/>
    <cellStyle name="PrePop Currency (0)" xfId="1724"/>
    <cellStyle name="PrePop Currency (0) 2" xfId="2189"/>
    <cellStyle name="PrePop Currency (0) 3" xfId="57822"/>
    <cellStyle name="PrePop Currency (2)" xfId="1725"/>
    <cellStyle name="PrePop Currency (2) 2" xfId="2190"/>
    <cellStyle name="PrePop Currency (2) 3" xfId="57823"/>
    <cellStyle name="PrePop Units (0)" xfId="1726"/>
    <cellStyle name="PrePop Units (0) 2" xfId="2191"/>
    <cellStyle name="PrePop Units (0) 3" xfId="57824"/>
    <cellStyle name="PrePop Units (1)" xfId="1727"/>
    <cellStyle name="PrePop Units (1) 2" xfId="2192"/>
    <cellStyle name="PrePop Units (1) 3" xfId="57825"/>
    <cellStyle name="PrePop Units (2)" xfId="1728"/>
    <cellStyle name="PrePop Units (2) 2" xfId="2193"/>
    <cellStyle name="PrePop Units (2) 3" xfId="57826"/>
    <cellStyle name="PSChar" xfId="1729"/>
    <cellStyle name="PSDec" xfId="1730"/>
    <cellStyle name="PSHeading" xfId="1731"/>
    <cellStyle name="PSSpacer" xfId="1732"/>
    <cellStyle name="QSP_ACCT" xfId="1733"/>
    <cellStyle name="Report" xfId="1734"/>
    <cellStyle name="Report 2" xfId="2657"/>
    <cellStyle name="result" xfId="1735"/>
    <cellStyle name="SAPBEXaggData" xfId="1736"/>
    <cellStyle name="SAPBEXaggDataEmph" xfId="1737"/>
    <cellStyle name="SAPBEXaggItem" xfId="1738"/>
    <cellStyle name="SAPBEXaggItemX" xfId="1739"/>
    <cellStyle name="SAPBEXchaText" xfId="1740"/>
    <cellStyle name="SAPBEXexcBad7" xfId="1741"/>
    <cellStyle name="SAPBEXexcBad8" xfId="1742"/>
    <cellStyle name="SAPBEXexcBad9" xfId="1743"/>
    <cellStyle name="SAPBEXexcCritical4" xfId="1744"/>
    <cellStyle name="SAPBEXexcCritical5" xfId="1745"/>
    <cellStyle name="SAPBEXexcCritical6" xfId="1746"/>
    <cellStyle name="SAPBEXexcGood1" xfId="1747"/>
    <cellStyle name="SAPBEXexcGood2" xfId="1748"/>
    <cellStyle name="SAPBEXexcGood3" xfId="1749"/>
    <cellStyle name="SAPBEXfilterDrill" xfId="1750"/>
    <cellStyle name="SAPBEXfilterDrill 2" xfId="1751"/>
    <cellStyle name="SAPBEXfilterDrill 2 2" xfId="6424"/>
    <cellStyle name="SAPBEXfilterDrill 3" xfId="2658"/>
    <cellStyle name="SAPBEXfilterDrill 3 2" xfId="6425"/>
    <cellStyle name="SAPBEXfilterDrill 4" xfId="2659"/>
    <cellStyle name="SAPBEXfilterDrill 4 2" xfId="6426"/>
    <cellStyle name="SAPBEXfilterDrill 5" xfId="3423"/>
    <cellStyle name="SAPBEXfilterItem" xfId="1752"/>
    <cellStyle name="SAPBEXfilterText" xfId="1753"/>
    <cellStyle name="SAPBEXformats" xfId="1754"/>
    <cellStyle name="SAPBEXheaderItem" xfId="1755"/>
    <cellStyle name="SAPBEXheaderItem 10" xfId="57827"/>
    <cellStyle name="SAPBEXheaderItem 2" xfId="57828"/>
    <cellStyle name="SAPBEXheaderItem 3" xfId="57829"/>
    <cellStyle name="SAPBEXheaderItem 4" xfId="57830"/>
    <cellStyle name="SAPBEXheaderItem 5" xfId="57831"/>
    <cellStyle name="SAPBEXheaderItem 6" xfId="57832"/>
    <cellStyle name="SAPBEXheaderItem 7" xfId="57833"/>
    <cellStyle name="SAPBEXheaderItem 8" xfId="57834"/>
    <cellStyle name="SAPBEXheaderItem 9" xfId="57835"/>
    <cellStyle name="SAPBEXheaderText" xfId="1756"/>
    <cellStyle name="SAPBEXheaderText 10" xfId="57836"/>
    <cellStyle name="SAPBEXheaderText 2" xfId="57837"/>
    <cellStyle name="SAPBEXheaderText 3" xfId="57838"/>
    <cellStyle name="SAPBEXheaderText 4" xfId="57839"/>
    <cellStyle name="SAPBEXheaderText 5" xfId="57840"/>
    <cellStyle name="SAPBEXheaderText 6" xfId="57841"/>
    <cellStyle name="SAPBEXheaderText 7" xfId="57842"/>
    <cellStyle name="SAPBEXheaderText 8" xfId="57843"/>
    <cellStyle name="SAPBEXheaderText 9" xfId="57844"/>
    <cellStyle name="SAPBEXHLevel0" xfId="1757"/>
    <cellStyle name="SAPBEXHLevel0 10" xfId="57845"/>
    <cellStyle name="SAPBEXHLevel0 11" xfId="57846"/>
    <cellStyle name="SAPBEXHLevel0 2" xfId="2194"/>
    <cellStyle name="SAPBEXHLevel0 2 2" xfId="6427"/>
    <cellStyle name="SAPBEXHLevel0 3" xfId="57847"/>
    <cellStyle name="SAPBEXHLevel0 4" xfId="57848"/>
    <cellStyle name="SAPBEXHLevel0 5" xfId="57849"/>
    <cellStyle name="SAPBEXHLevel0 6" xfId="57850"/>
    <cellStyle name="SAPBEXHLevel0 7" xfId="57851"/>
    <cellStyle name="SAPBEXHLevel0 8" xfId="57852"/>
    <cellStyle name="SAPBEXHLevel0 9" xfId="57853"/>
    <cellStyle name="SAPBEXHLevel0X" xfId="1758"/>
    <cellStyle name="SAPBEXHLevel0X 10" xfId="57854"/>
    <cellStyle name="SAPBEXHLevel0X 11" xfId="57855"/>
    <cellStyle name="SAPBEXHLevel0X 2" xfId="2195"/>
    <cellStyle name="SAPBEXHLevel0X 2 2" xfId="6428"/>
    <cellStyle name="SAPBEXHLevel0X 3" xfId="57856"/>
    <cellStyle name="SAPBEXHLevel0X 4" xfId="57857"/>
    <cellStyle name="SAPBEXHLevel0X 5" xfId="57858"/>
    <cellStyle name="SAPBEXHLevel0X 6" xfId="57859"/>
    <cellStyle name="SAPBEXHLevel0X 7" xfId="57860"/>
    <cellStyle name="SAPBEXHLevel0X 8" xfId="57861"/>
    <cellStyle name="SAPBEXHLevel0X 9" xfId="57862"/>
    <cellStyle name="SAPBEXHLevel1" xfId="1759"/>
    <cellStyle name="SAPBEXHLevel1 10" xfId="57863"/>
    <cellStyle name="SAPBEXHLevel1 11" xfId="57864"/>
    <cellStyle name="SAPBEXHLevel1 2" xfId="2196"/>
    <cellStyle name="SAPBEXHLevel1 2 2" xfId="6429"/>
    <cellStyle name="SAPBEXHLevel1 3" xfId="57865"/>
    <cellStyle name="SAPBEXHLevel1 4" xfId="57866"/>
    <cellStyle name="SAPBEXHLevel1 5" xfId="57867"/>
    <cellStyle name="SAPBEXHLevel1 6" xfId="57868"/>
    <cellStyle name="SAPBEXHLevel1 7" xfId="57869"/>
    <cellStyle name="SAPBEXHLevel1 8" xfId="57870"/>
    <cellStyle name="SAPBEXHLevel1 9" xfId="57871"/>
    <cellStyle name="SAPBEXHLevel1X" xfId="1760"/>
    <cellStyle name="SAPBEXHLevel1X 10" xfId="57872"/>
    <cellStyle name="SAPBEXHLevel1X 11" xfId="57873"/>
    <cellStyle name="SAPBEXHLevel1X 2" xfId="2197"/>
    <cellStyle name="SAPBEXHLevel1X 2 2" xfId="6430"/>
    <cellStyle name="SAPBEXHLevel1X 3" xfId="57874"/>
    <cellStyle name="SAPBEXHLevel1X 4" xfId="57875"/>
    <cellStyle name="SAPBEXHLevel1X 5" xfId="57876"/>
    <cellStyle name="SAPBEXHLevel1X 6" xfId="57877"/>
    <cellStyle name="SAPBEXHLevel1X 7" xfId="57878"/>
    <cellStyle name="SAPBEXHLevel1X 8" xfId="57879"/>
    <cellStyle name="SAPBEXHLevel1X 9" xfId="57880"/>
    <cellStyle name="SAPBEXHLevel2" xfId="1761"/>
    <cellStyle name="SAPBEXHLevel2 10" xfId="57881"/>
    <cellStyle name="SAPBEXHLevel2 11" xfId="57882"/>
    <cellStyle name="SAPBEXHLevel2 2" xfId="2198"/>
    <cellStyle name="SAPBEXHLevel2 2 2" xfId="6431"/>
    <cellStyle name="SAPBEXHLevel2 3" xfId="57883"/>
    <cellStyle name="SAPBEXHLevel2 4" xfId="57884"/>
    <cellStyle name="SAPBEXHLevel2 5" xfId="57885"/>
    <cellStyle name="SAPBEXHLevel2 6" xfId="57886"/>
    <cellStyle name="SAPBEXHLevel2 7" xfId="57887"/>
    <cellStyle name="SAPBEXHLevel2 8" xfId="57888"/>
    <cellStyle name="SAPBEXHLevel2 9" xfId="57889"/>
    <cellStyle name="SAPBEXHLevel2X" xfId="1762"/>
    <cellStyle name="SAPBEXHLevel2X 10" xfId="57890"/>
    <cellStyle name="SAPBEXHLevel2X 11" xfId="57891"/>
    <cellStyle name="SAPBEXHLevel2X 2" xfId="2199"/>
    <cellStyle name="SAPBEXHLevel2X 2 2" xfId="6432"/>
    <cellStyle name="SAPBEXHLevel2X 3" xfId="57892"/>
    <cellStyle name="SAPBEXHLevel2X 4" xfId="57893"/>
    <cellStyle name="SAPBEXHLevel2X 5" xfId="57894"/>
    <cellStyle name="SAPBEXHLevel2X 6" xfId="57895"/>
    <cellStyle name="SAPBEXHLevel2X 7" xfId="57896"/>
    <cellStyle name="SAPBEXHLevel2X 8" xfId="57897"/>
    <cellStyle name="SAPBEXHLevel2X 9" xfId="57898"/>
    <cellStyle name="SAPBEXHLevel3" xfId="1763"/>
    <cellStyle name="SAPBEXHLevel3 10" xfId="57899"/>
    <cellStyle name="SAPBEXHLevel3 11" xfId="57900"/>
    <cellStyle name="SAPBEXHLevel3 2" xfId="2200"/>
    <cellStyle name="SAPBEXHLevel3 2 2" xfId="6433"/>
    <cellStyle name="SAPBEXHLevel3 3" xfId="57901"/>
    <cellStyle name="SAPBEXHLevel3 4" xfId="57902"/>
    <cellStyle name="SAPBEXHLevel3 5" xfId="57903"/>
    <cellStyle name="SAPBEXHLevel3 6" xfId="57904"/>
    <cellStyle name="SAPBEXHLevel3 7" xfId="57905"/>
    <cellStyle name="SAPBEXHLevel3 8" xfId="57906"/>
    <cellStyle name="SAPBEXHLevel3 9" xfId="57907"/>
    <cellStyle name="SAPBEXHLevel3X" xfId="1764"/>
    <cellStyle name="SAPBEXHLevel3X 10" xfId="57908"/>
    <cellStyle name="SAPBEXHLevel3X 11" xfId="57909"/>
    <cellStyle name="SAPBEXHLevel3X 2" xfId="2201"/>
    <cellStyle name="SAPBEXHLevel3X 2 2" xfId="6434"/>
    <cellStyle name="SAPBEXHLevel3X 3" xfId="57910"/>
    <cellStyle name="SAPBEXHLevel3X 4" xfId="57911"/>
    <cellStyle name="SAPBEXHLevel3X 5" xfId="57912"/>
    <cellStyle name="SAPBEXHLevel3X 6" xfId="57913"/>
    <cellStyle name="SAPBEXHLevel3X 7" xfId="57914"/>
    <cellStyle name="SAPBEXHLevel3X 8" xfId="57915"/>
    <cellStyle name="SAPBEXHLevel3X 9" xfId="57916"/>
    <cellStyle name="SAPBEXresData" xfId="1765"/>
    <cellStyle name="SAPBEXresDataEmph" xfId="1766"/>
    <cellStyle name="SAPBEXresItem" xfId="1767"/>
    <cellStyle name="SAPBEXresItemX" xfId="1768"/>
    <cellStyle name="SAPBEXstdData" xfId="1769"/>
    <cellStyle name="SAPBEXstdDataEmph" xfId="1770"/>
    <cellStyle name="SAPBEXstdItem" xfId="1771"/>
    <cellStyle name="SAPBEXstdItemX" xfId="1772"/>
    <cellStyle name="SAPBEXtitle" xfId="1773"/>
    <cellStyle name="SAPBEXundefined" xfId="1774"/>
    <cellStyle name="section" xfId="1775"/>
    <cellStyle name="Style 1" xfId="1776"/>
    <cellStyle name="Style 1 10" xfId="15484"/>
    <cellStyle name="Style 1 10 2" xfId="18285"/>
    <cellStyle name="Style 1 2" xfId="1777"/>
    <cellStyle name="Style 1 2 2" xfId="2202"/>
    <cellStyle name="Style 1 2 3" xfId="15853"/>
    <cellStyle name="Style 1 3" xfId="15477"/>
    <cellStyle name="Style 1 3 2" xfId="18288"/>
    <cellStyle name="Style 1 4" xfId="15478"/>
    <cellStyle name="Style 1 4 2" xfId="18271"/>
    <cellStyle name="Style 1 5" xfId="15479"/>
    <cellStyle name="Style 1 5 2" xfId="18291"/>
    <cellStyle name="Style 1 6" xfId="15480"/>
    <cellStyle name="Style 1 6 2" xfId="15506"/>
    <cellStyle name="Style 1 7" xfId="15481"/>
    <cellStyle name="Style 1 7 2" xfId="18282"/>
    <cellStyle name="Style 1 8" xfId="15482"/>
    <cellStyle name="Style 1 8 2" xfId="18284"/>
    <cellStyle name="Style 1 9" xfId="15483"/>
    <cellStyle name="Style 1 9 2" xfId="18276"/>
    <cellStyle name="STYLE1" xfId="1778"/>
    <cellStyle name="STYLE1 10" xfId="57917"/>
    <cellStyle name="STYLE1 2" xfId="57918"/>
    <cellStyle name="STYLE1 3" xfId="57919"/>
    <cellStyle name="STYLE1 4" xfId="57920"/>
    <cellStyle name="STYLE1 5" xfId="57921"/>
    <cellStyle name="STYLE1 6" xfId="57922"/>
    <cellStyle name="STYLE1 7" xfId="57923"/>
    <cellStyle name="STYLE1 8" xfId="57924"/>
    <cellStyle name="STYLE1 9" xfId="57925"/>
    <cellStyle name="Table Footnotes" xfId="1779"/>
    <cellStyle name="Table Footnotes 10" xfId="1780"/>
    <cellStyle name="Table Footnotes 11" xfId="1781"/>
    <cellStyle name="Table Footnotes 12" xfId="1782"/>
    <cellStyle name="Table Footnotes 13" xfId="1783"/>
    <cellStyle name="Table Footnotes 14" xfId="1784"/>
    <cellStyle name="Table Footnotes 15" xfId="1785"/>
    <cellStyle name="Table Footnotes 16" xfId="1786"/>
    <cellStyle name="Table Footnotes 17" xfId="1787"/>
    <cellStyle name="Table Footnotes 18" xfId="1788"/>
    <cellStyle name="Table Footnotes 19" xfId="1789"/>
    <cellStyle name="Table Footnotes 2" xfId="1790"/>
    <cellStyle name="Table Footnotes 2 2" xfId="3060"/>
    <cellStyle name="Table Footnotes 20" xfId="1791"/>
    <cellStyle name="Table Footnotes 21" xfId="1792"/>
    <cellStyle name="Table Footnotes 22" xfId="1793"/>
    <cellStyle name="Table Footnotes 23" xfId="1794"/>
    <cellStyle name="Table Footnotes 24" xfId="1795"/>
    <cellStyle name="Table Footnotes 25" xfId="1796"/>
    <cellStyle name="Table Footnotes 26" xfId="1797"/>
    <cellStyle name="Table Footnotes 3" xfId="1798"/>
    <cellStyle name="Table Footnotes 3 2" xfId="3061"/>
    <cellStyle name="Table Footnotes 4" xfId="1799"/>
    <cellStyle name="Table Footnotes 4 2" xfId="3062"/>
    <cellStyle name="Table Footnotes 5" xfId="1800"/>
    <cellStyle name="Table Footnotes 5 2" xfId="3063"/>
    <cellStyle name="Table Footnotes 6" xfId="1801"/>
    <cellStyle name="Table Footnotes 6 2" xfId="3064"/>
    <cellStyle name="Table Footnotes 7" xfId="1802"/>
    <cellStyle name="Table Footnotes 7 2" xfId="3065"/>
    <cellStyle name="Table Footnotes 8" xfId="1803"/>
    <cellStyle name="Table Footnotes 8 2" xfId="6435"/>
    <cellStyle name="Table Footnotes 9" xfId="1804"/>
    <cellStyle name="Table Heading" xfId="1805"/>
    <cellStyle name="Table Heading 10" xfId="1806"/>
    <cellStyle name="Table Heading 11" xfId="1807"/>
    <cellStyle name="Table Heading 12" xfId="1808"/>
    <cellStyle name="Table Heading 13" xfId="1809"/>
    <cellStyle name="Table Heading 14" xfId="1810"/>
    <cellStyle name="Table Heading 15" xfId="1811"/>
    <cellStyle name="Table Heading 16" xfId="1812"/>
    <cellStyle name="Table Heading 17" xfId="1813"/>
    <cellStyle name="Table Heading 18" xfId="1814"/>
    <cellStyle name="Table Heading 19" xfId="1815"/>
    <cellStyle name="Table Heading 2" xfId="1816"/>
    <cellStyle name="Table Heading 2 2" xfId="57926"/>
    <cellStyle name="Table Heading 20" xfId="1817"/>
    <cellStyle name="Table Heading 21" xfId="1818"/>
    <cellStyle name="Table Heading 22" xfId="1819"/>
    <cellStyle name="Table Heading 23" xfId="1820"/>
    <cellStyle name="Table Heading 24" xfId="1821"/>
    <cellStyle name="Table Heading 25" xfId="1822"/>
    <cellStyle name="Table Heading 26" xfId="1823"/>
    <cellStyle name="Table Heading 27" xfId="1824"/>
    <cellStyle name="Table Heading 28" xfId="1825"/>
    <cellStyle name="Table Heading 29" xfId="1826"/>
    <cellStyle name="Table Heading 3" xfId="1827"/>
    <cellStyle name="Table Heading 3 2" xfId="57927"/>
    <cellStyle name="Table Heading 30" xfId="1828"/>
    <cellStyle name="Table Heading 31" xfId="1829"/>
    <cellStyle name="Table Heading 32" xfId="1830"/>
    <cellStyle name="Table Heading 33" xfId="1831"/>
    <cellStyle name="Table Heading 34" xfId="1832"/>
    <cellStyle name="Table Heading 35" xfId="1833"/>
    <cellStyle name="Table Heading 36" xfId="1834"/>
    <cellStyle name="Table Heading 37" xfId="1835"/>
    <cellStyle name="Table Heading 38" xfId="1836"/>
    <cellStyle name="Table Heading 39" xfId="1837"/>
    <cellStyle name="Table Heading 4" xfId="1838"/>
    <cellStyle name="Table Heading 4 2" xfId="57928"/>
    <cellStyle name="Table Heading 40" xfId="1839"/>
    <cellStyle name="Table Heading 41" xfId="1840"/>
    <cellStyle name="Table Heading 42" xfId="1841"/>
    <cellStyle name="Table Heading 43" xfId="1842"/>
    <cellStyle name="Table Heading 44" xfId="1843"/>
    <cellStyle name="Table Heading 45" xfId="1844"/>
    <cellStyle name="Table Heading 46" xfId="1845"/>
    <cellStyle name="Table Heading 47" xfId="1846"/>
    <cellStyle name="Table Heading 48" xfId="1847"/>
    <cellStyle name="Table Heading 49" xfId="1848"/>
    <cellStyle name="Table Heading 5" xfId="1849"/>
    <cellStyle name="Table Heading 5 2" xfId="57929"/>
    <cellStyle name="Table Heading 50" xfId="1850"/>
    <cellStyle name="Table Heading 51" xfId="1851"/>
    <cellStyle name="Table Heading 52" xfId="1852"/>
    <cellStyle name="Table Heading 53" xfId="1853"/>
    <cellStyle name="Table Heading 54" xfId="1854"/>
    <cellStyle name="Table Heading 55" xfId="1855"/>
    <cellStyle name="Table Heading 56" xfId="1856"/>
    <cellStyle name="Table Heading 57" xfId="1857"/>
    <cellStyle name="Table Heading 58" xfId="1858"/>
    <cellStyle name="Table Heading 59" xfId="1859"/>
    <cellStyle name="Table Heading 6" xfId="1860"/>
    <cellStyle name="Table Heading 6 2" xfId="57930"/>
    <cellStyle name="Table Heading 60" xfId="1861"/>
    <cellStyle name="Table Heading 61" xfId="1862"/>
    <cellStyle name="Table Heading 62" xfId="1863"/>
    <cellStyle name="Table Heading 63" xfId="1864"/>
    <cellStyle name="Table Heading 64" xfId="1865"/>
    <cellStyle name="Table Heading 65" xfId="1866"/>
    <cellStyle name="Table Heading 66" xfId="1867"/>
    <cellStyle name="Table Heading 67" xfId="1868"/>
    <cellStyle name="Table Heading 68" xfId="1869"/>
    <cellStyle name="Table Heading 69" xfId="1870"/>
    <cellStyle name="Table Heading 7" xfId="1871"/>
    <cellStyle name="Table Heading 7 2" xfId="57931"/>
    <cellStyle name="Table Heading 70" xfId="1872"/>
    <cellStyle name="Table Heading 8" xfId="1873"/>
    <cellStyle name="Table Heading 9" xfId="1874"/>
    <cellStyle name="Table Heading_091007 Budget-MYEFO comparison" xfId="1875"/>
    <cellStyle name="Table Main Heading" xfId="1876"/>
    <cellStyle name="Table Main Heading 2" xfId="1877"/>
    <cellStyle name="Text Indent A" xfId="1878"/>
    <cellStyle name="Text Indent A 2" xfId="2660"/>
    <cellStyle name="Text Indent B" xfId="1879"/>
    <cellStyle name="Text Indent B 2" xfId="2204"/>
    <cellStyle name="Text Indent B 3" xfId="57932"/>
    <cellStyle name="Text Indent C" xfId="1880"/>
    <cellStyle name="Text Indent C 2" xfId="2205"/>
    <cellStyle name="Text Indent C 3" xfId="57933"/>
    <cellStyle name="Title" xfId="1881" builtinId="15" customBuiltin="1"/>
    <cellStyle name="Title 10" xfId="1882"/>
    <cellStyle name="Title 11" xfId="1883"/>
    <cellStyle name="Title 12" xfId="1884"/>
    <cellStyle name="Title 13" xfId="1885"/>
    <cellStyle name="Title 14" xfId="1886"/>
    <cellStyle name="Title 15" xfId="1887"/>
    <cellStyle name="Title 16" xfId="1888"/>
    <cellStyle name="Title 16 2" xfId="2661"/>
    <cellStyle name="Title 2" xfId="1889"/>
    <cellStyle name="Title 2 2" xfId="1890"/>
    <cellStyle name="Title 2 3" xfId="1891"/>
    <cellStyle name="Title 2 4" xfId="1892"/>
    <cellStyle name="Title 2 5" xfId="1893"/>
    <cellStyle name="Title 2 6" xfId="1894"/>
    <cellStyle name="Title 2 7" xfId="1895"/>
    <cellStyle name="Title 2 8" xfId="1896"/>
    <cellStyle name="Title 3" xfId="1897"/>
    <cellStyle name="Title 4" xfId="1898"/>
    <cellStyle name="Title 5" xfId="1899"/>
    <cellStyle name="Title 6" xfId="1900"/>
    <cellStyle name="Title 7" xfId="1901"/>
    <cellStyle name="Title 8" xfId="1902"/>
    <cellStyle name="Title 8 2" xfId="57934"/>
    <cellStyle name="Title 9" xfId="1903"/>
    <cellStyle name="total" xfId="1904"/>
    <cellStyle name="total 10" xfId="57935"/>
    <cellStyle name="Total 11" xfId="57936"/>
    <cellStyle name="Total 12" xfId="57937"/>
    <cellStyle name="Total 13" xfId="57938"/>
    <cellStyle name="Total 14" xfId="57939"/>
    <cellStyle name="total 15" xfId="57940"/>
    <cellStyle name="Total 16" xfId="57941"/>
    <cellStyle name="Total 17" xfId="57942"/>
    <cellStyle name="Total 2" xfId="1905"/>
    <cellStyle name="total 2 2" xfId="1906"/>
    <cellStyle name="Total 2 2 2" xfId="57944"/>
    <cellStyle name="Total 2 3" xfId="2662"/>
    <cellStyle name="total 2 3 2" xfId="57945"/>
    <cellStyle name="Total 2 4" xfId="3425"/>
    <cellStyle name="total 2 4 2" xfId="57946"/>
    <cellStyle name="Total 2 5" xfId="5370"/>
    <cellStyle name="total 2 5 2" xfId="57947"/>
    <cellStyle name="Total 2 6" xfId="26720"/>
    <cellStyle name="total 2 6 2" xfId="57948"/>
    <cellStyle name="Total 2 7" xfId="27069"/>
    <cellStyle name="total 2 7 2" xfId="57949"/>
    <cellStyle name="Total 2 8" xfId="57943"/>
    <cellStyle name="Total 3" xfId="1907"/>
    <cellStyle name="Total 3 2" xfId="2663"/>
    <cellStyle name="total 3 3" xfId="57950"/>
    <cellStyle name="total 3 4" xfId="57951"/>
    <cellStyle name="total 3 5" xfId="57952"/>
    <cellStyle name="total 3 6" xfId="57953"/>
    <cellStyle name="total 3 7" xfId="57954"/>
    <cellStyle name="Total 4" xfId="1908"/>
    <cellStyle name="Total 4 2" xfId="2664"/>
    <cellStyle name="total 4 3" xfId="57955"/>
    <cellStyle name="total 4 4" xfId="57956"/>
    <cellStyle name="total 4 5" xfId="57957"/>
    <cellStyle name="total 4 6" xfId="57958"/>
    <cellStyle name="total 4 7" xfId="57959"/>
    <cellStyle name="total 5" xfId="18290"/>
    <cellStyle name="total 6" xfId="15502"/>
    <cellStyle name="total 7" xfId="57960"/>
    <cellStyle name="total 8" xfId="57961"/>
    <cellStyle name="total 9" xfId="57962"/>
    <cellStyle name="UNDERLINE" xfId="1909"/>
    <cellStyle name="Warning Text" xfId="1910" builtinId="11" customBuiltin="1"/>
    <cellStyle name="Warning Text 10" xfId="1911"/>
    <cellStyle name="Warning Text 11" xfId="1912"/>
    <cellStyle name="Warning Text 12" xfId="1913"/>
    <cellStyle name="Warning Text 13" xfId="1914"/>
    <cellStyle name="Warning Text 14" xfId="1915"/>
    <cellStyle name="Warning Text 15" xfId="1916"/>
    <cellStyle name="Warning Text 16" xfId="1917"/>
    <cellStyle name="Warning Text 2" xfId="1918"/>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3" xfId="1926"/>
    <cellStyle name="Warning Text 4" xfId="1927"/>
    <cellStyle name="Warning Text 5" xfId="1928"/>
    <cellStyle name="Warning Text 6" xfId="1929"/>
    <cellStyle name="Warning Text 7" xfId="1930"/>
    <cellStyle name="Warning Text 8" xfId="1931"/>
    <cellStyle name="Warning Text 8 2" xfId="57963"/>
    <cellStyle name="Warning Text 9" xfId="1932"/>
  </cellStyles>
  <dxfs count="16">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0"/>
      </font>
    </dxf>
    <dxf>
      <font>
        <condense val="0"/>
        <extend val="0"/>
        <color indexed="48"/>
      </font>
    </dxf>
    <dxf>
      <font>
        <b/>
        <i val="0"/>
        <condense val="0"/>
        <extend val="0"/>
        <color indexed="11"/>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A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6EAE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1857375</xdr:colOff>
      <xdr:row>36</xdr:row>
      <xdr:rowOff>38100</xdr:rowOff>
    </xdr:from>
    <xdr:to>
      <xdr:col>3</xdr:col>
      <xdr:colOff>0</xdr:colOff>
      <xdr:row>36</xdr:row>
      <xdr:rowOff>38100</xdr:rowOff>
    </xdr:to>
    <xdr:sp macro="" textlink="">
      <xdr:nvSpPr>
        <xdr:cNvPr id="231568" name="Line 1"/>
        <xdr:cNvSpPr>
          <a:spLocks noChangeShapeType="1"/>
        </xdr:cNvSpPr>
      </xdr:nvSpPr>
      <xdr:spPr bwMode="auto">
        <a:xfrm>
          <a:off x="1857375" y="4772025"/>
          <a:ext cx="2771775" cy="0"/>
        </a:xfrm>
        <a:prstGeom prst="line">
          <a:avLst/>
        </a:prstGeom>
        <a:noFill/>
        <a:ln w="9525">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07-08%20MYEFO\Revenue%20Figures\2007-08%20MYEFO%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rg_h$\TAD\RAU\Estimates%20Updates\2004-05%20FBO\Master%20Tables\New%20Mother-%20FBO%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udget\Budget%20Coordination\Budget%20and%20MYEFO\2001-02%20FBO\gfs%20tables%20etc\Tables%20FBO%2001-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tractio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MG/FRACM/FRB/gfs/2014-15%20Budget/BP1%20Tables%20Budget%20201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Rec"/>
      <sheetName val="Note 4 - Indirect taxation"/>
      <sheetName val="Note 16 - Taxation receipts"/>
      <sheetName val="Table F2"/>
      <sheetName val="Table F3"/>
      <sheetName val="Table F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2 BREAD summary"/>
      <sheetName val="ATO TLM-rec"/>
      <sheetName val="4) DoFAs consolidated data"/>
      <sheetName val="5) Checks &amp; reconcilliations"/>
      <sheetName val="Cash CT - Budget to FBO"/>
      <sheetName val="Accrual CT - Budget to FBO"/>
      <sheetName val="Accrual Wedge - Budget to FBO"/>
      <sheetName val="Budget 05-06 Rev"/>
      <sheetName val="MYEFO 04-05 Rev"/>
      <sheetName val="Budget 04-05 Rev"/>
      <sheetName val="1)next AIMS advice "/>
      <sheetName val="Source 1 BREAD summary"/>
      <sheetName val="Parameters"/>
      <sheetName val="Dialog"/>
    </sheetNames>
    <sheetDataSet>
      <sheetData sheetId="0" refreshError="1">
        <row r="4">
          <cell r="B4">
            <v>863721</v>
          </cell>
        </row>
        <row r="20">
          <cell r="B20">
            <v>97303.943262091037</v>
          </cell>
        </row>
        <row r="36">
          <cell r="B36">
            <v>22553.522096079112</v>
          </cell>
        </row>
        <row r="52">
          <cell r="B52">
            <v>13734.395</v>
          </cell>
        </row>
        <row r="68">
          <cell r="B68">
            <v>40404.489465716943</v>
          </cell>
        </row>
        <row r="84">
          <cell r="B84">
            <v>5014.3942161359064</v>
          </cell>
        </row>
        <row r="100">
          <cell r="B100">
            <v>1233.4698321330991</v>
          </cell>
        </row>
        <row r="116">
          <cell r="B116">
            <v>1458.65821643</v>
          </cell>
        </row>
        <row r="132">
          <cell r="B132">
            <v>7329.8120548580009</v>
          </cell>
        </row>
        <row r="148">
          <cell r="B148">
            <v>6131</v>
          </cell>
        </row>
        <row r="164">
          <cell r="B164">
            <v>147</v>
          </cell>
        </row>
        <row r="180">
          <cell r="B180">
            <v>668</v>
          </cell>
        </row>
        <row r="196">
          <cell r="B196">
            <v>1653</v>
          </cell>
        </row>
        <row r="212">
          <cell r="B212">
            <v>739</v>
          </cell>
        </row>
        <row r="244">
          <cell r="B244">
            <v>5220</v>
          </cell>
        </row>
        <row r="260">
          <cell r="B260">
            <v>682.10661656433456</v>
          </cell>
        </row>
        <row r="276">
          <cell r="B276">
            <v>297.91277992197951</v>
          </cell>
        </row>
        <row r="292">
          <cell r="B292">
            <v>-10.043803220000003</v>
          </cell>
        </row>
        <row r="308">
          <cell r="B308">
            <v>3316.1139448394151</v>
          </cell>
        </row>
        <row r="327">
          <cell r="B327">
            <v>35062.574000000022</v>
          </cell>
        </row>
        <row r="343">
          <cell r="B343">
            <v>45.414000000000016</v>
          </cell>
        </row>
        <row r="359">
          <cell r="B359">
            <v>866.34852145671402</v>
          </cell>
        </row>
        <row r="375">
          <cell r="B375">
            <v>965.90646682224803</v>
          </cell>
        </row>
        <row r="391">
          <cell r="B391">
            <v>1788.7219079502099</v>
          </cell>
        </row>
        <row r="407">
          <cell r="B407">
            <v>1697.3669128208301</v>
          </cell>
        </row>
        <row r="471">
          <cell r="B471">
            <v>306.10947441000002</v>
          </cell>
        </row>
        <row r="511">
          <cell r="B511">
            <v>583.94900000000007</v>
          </cell>
        </row>
        <row r="518">
          <cell r="B518">
            <v>1229.1779838101852</v>
          </cell>
        </row>
        <row r="528">
          <cell r="B528">
            <v>75.218999999999994</v>
          </cell>
        </row>
        <row r="538">
          <cell r="B538">
            <v>16294.3739537724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 1"/>
      <sheetName val="Table 3"/>
      <sheetName val="Table 4"/>
      <sheetName val="Table 5"/>
      <sheetName val="Table 6"/>
      <sheetName val="Table 7"/>
      <sheetName val="Table 8"/>
      <sheetName val="Table 9"/>
      <sheetName val="Table 10"/>
      <sheetName val="Table 13"/>
      <sheetName val="Table 14"/>
      <sheetName val="Table 15"/>
      <sheetName val="Table 16"/>
      <sheetName val="Table 17"/>
      <sheetName val="Table 18"/>
      <sheetName val="Table 19"/>
      <sheetName val="Table 20"/>
      <sheetName val="Table 21"/>
      <sheetName val="Table 23"/>
      <sheetName val="Table 24"/>
      <sheetName val="Table 25"/>
      <sheetName val="Note 2"/>
      <sheetName val="Note 5"/>
      <sheetName val="Note 6"/>
      <sheetName val="Note 7"/>
      <sheetName val="Note 8"/>
      <sheetName val="Note 9"/>
      <sheetName val="Note 10"/>
      <sheetName val="Note 11"/>
      <sheetName val="Note 12"/>
      <sheetName val="Note 13"/>
      <sheetName val="Note 14"/>
      <sheetName val="Table A2"/>
      <sheetName val="Table A3"/>
      <sheetName val="Table B1 "/>
      <sheetName val="Tables FBO 01-02"/>
      <sheetName val="#REF"/>
    </sheetNames>
    <sheetDataSet>
      <sheetData sheetId="0" refreshError="1">
        <row r="16">
          <cell r="A16" t="str">
            <v>Headline Cash Balance</v>
          </cell>
        </row>
        <row r="17">
          <cell r="A17" t="str">
            <v>Table 6</v>
          </cell>
          <cell r="B17">
            <v>-1.8185779999999885</v>
          </cell>
          <cell r="C17">
            <v>2.1628710010999601</v>
          </cell>
        </row>
        <row r="18">
          <cell r="A18" t="str">
            <v>Table 1</v>
          </cell>
          <cell r="B18">
            <v>-1.8185779999999885</v>
          </cell>
          <cell r="C18">
            <v>2.1628710010999601</v>
          </cell>
        </row>
        <row r="19">
          <cell r="B19">
            <v>0</v>
          </cell>
          <cell r="C19">
            <v>0</v>
          </cell>
        </row>
        <row r="21">
          <cell r="A21" t="str">
            <v>Revenue</v>
          </cell>
        </row>
        <row r="22">
          <cell r="A22" t="str">
            <v>Table 1</v>
          </cell>
          <cell r="B22">
            <v>163.16111999999998</v>
          </cell>
          <cell r="C22">
            <v>162.38779600000001</v>
          </cell>
        </row>
        <row r="23">
          <cell r="A23" t="str">
            <v>Table A2</v>
          </cell>
          <cell r="C23">
            <v>162.38779600000001</v>
          </cell>
        </row>
        <row r="24">
          <cell r="C24">
            <v>0</v>
          </cell>
        </row>
        <row r="26">
          <cell r="A26" t="str">
            <v>Expenses</v>
          </cell>
        </row>
        <row r="27">
          <cell r="A27" t="str">
            <v>Table 1</v>
          </cell>
          <cell r="B27">
            <v>166.756359</v>
          </cell>
          <cell r="C27">
            <v>166.48210716656999</v>
          </cell>
        </row>
        <row r="28">
          <cell r="A28" t="str">
            <v>Table 3</v>
          </cell>
          <cell r="B28">
            <v>166.756159</v>
          </cell>
          <cell r="C28">
            <v>166.48211016657001</v>
          </cell>
        </row>
        <row r="29">
          <cell r="A29" t="str">
            <v>Table A2</v>
          </cell>
          <cell r="C29">
            <v>166.48210716656999</v>
          </cell>
        </row>
        <row r="30">
          <cell r="A30" t="str">
            <v>Table B1</v>
          </cell>
          <cell r="B30">
            <v>166.75615900000003</v>
          </cell>
          <cell r="C30">
            <v>166.48211016656998</v>
          </cell>
        </row>
        <row r="31">
          <cell r="B31">
            <v>6.6666666640458061E-5</v>
          </cell>
          <cell r="C31">
            <v>-1.4999999677911546E-6</v>
          </cell>
        </row>
        <row r="33">
          <cell r="A33" t="str">
            <v>Net Debt</v>
          </cell>
        </row>
        <row r="34">
          <cell r="A34" t="str">
            <v>Table 5</v>
          </cell>
          <cell r="B34">
            <v>38.844588000000002</v>
          </cell>
          <cell r="C34">
            <v>35.567850999999997</v>
          </cell>
        </row>
        <row r="35">
          <cell r="A35" t="str">
            <v>Table 8</v>
          </cell>
          <cell r="B35">
            <v>38.844588000000002</v>
          </cell>
          <cell r="C35">
            <v>35.567851000000005</v>
          </cell>
        </row>
        <row r="36">
          <cell r="B36">
            <v>0</v>
          </cell>
          <cell r="C36">
            <v>0</v>
          </cell>
        </row>
        <row r="38">
          <cell r="A38" t="str">
            <v>Net Capital Investment</v>
          </cell>
        </row>
        <row r="39">
          <cell r="A39" t="str">
            <v>Table 4 (by function)</v>
          </cell>
          <cell r="B39">
            <v>-0.54974800000000001</v>
          </cell>
          <cell r="C39">
            <v>-0.36870099999999978</v>
          </cell>
        </row>
        <row r="40">
          <cell r="A40" t="str">
            <v>Table 7</v>
          </cell>
          <cell r="B40">
            <v>-0.54974800000000001</v>
          </cell>
          <cell r="C40">
            <v>-0.36870155548000083</v>
          </cell>
        </row>
        <row r="41">
          <cell r="A41" t="str">
            <v>Table 1</v>
          </cell>
          <cell r="B41">
            <v>-0.54974800000000024</v>
          </cell>
          <cell r="C41">
            <v>-0.3687015554800005</v>
          </cell>
        </row>
        <row r="42">
          <cell r="B42">
            <v>0</v>
          </cell>
          <cell r="C42">
            <v>1.8516000016566281E-7</v>
          </cell>
        </row>
        <row r="44">
          <cell r="A44" t="str">
            <v>Net Increase / Decrease in cash</v>
          </cell>
        </row>
        <row r="45">
          <cell r="A45" t="str">
            <v>Table 9</v>
          </cell>
          <cell r="B45">
            <v>666.27200000000005</v>
          </cell>
          <cell r="C45">
            <v>1052.0360000000019</v>
          </cell>
        </row>
        <row r="46">
          <cell r="A46" t="str">
            <v>Table 25</v>
          </cell>
          <cell r="B46">
            <v>666.27200000000005</v>
          </cell>
          <cell r="C46">
            <v>1052.036000000001</v>
          </cell>
        </row>
        <row r="47">
          <cell r="A47" t="str">
            <v>Note 2</v>
          </cell>
          <cell r="B47">
            <v>666.27200000000005</v>
          </cell>
          <cell r="C47">
            <v>1052.036000000001</v>
          </cell>
        </row>
        <row r="48">
          <cell r="B48">
            <v>0</v>
          </cell>
          <cell r="C48">
            <v>0</v>
          </cell>
        </row>
        <row r="75">
          <cell r="B75">
            <v>0</v>
          </cell>
        </row>
        <row r="129">
          <cell r="B129">
            <v>0</v>
          </cell>
        </row>
        <row r="142">
          <cell r="B142">
            <v>13259.046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FS Statements"/>
      <sheetName val="Grants"/>
      <sheetName val="PB by function"/>
      <sheetName val="GFS BS"/>
      <sheetName val="GFS OS"/>
      <sheetName val="GFS Exp by function"/>
      <sheetName val="Dividend Adj"/>
    </sheetNames>
    <sheetDataSet>
      <sheetData sheetId="0">
        <row r="3">
          <cell r="F3">
            <v>1524044</v>
          </cell>
          <cell r="G3">
            <v>1586168</v>
          </cell>
        </row>
        <row r="10">
          <cell r="B10" t="str">
            <v>2012-13</v>
          </cell>
          <cell r="C10" t="str">
            <v>2013-14</v>
          </cell>
          <cell r="D10" t="str">
            <v>2014-15</v>
          </cell>
        </row>
      </sheetData>
      <sheetData sheetId="1">
        <row r="2">
          <cell r="A2" t="str">
            <v>Table 1: Australian Government general government sector operating statement</v>
          </cell>
        </row>
        <row r="4">
          <cell r="C4" t="str">
            <v>FBO</v>
          </cell>
          <cell r="D4" t="str">
            <v>Budget 2014-15</v>
          </cell>
          <cell r="E4" t="str">
            <v>Difference</v>
          </cell>
        </row>
        <row r="5">
          <cell r="B5" t="str">
            <v>Note</v>
          </cell>
          <cell r="C5" t="str">
            <v>2013-14</v>
          </cell>
          <cell r="D5" t="str">
            <v>2013-14</v>
          </cell>
        </row>
        <row r="6">
          <cell r="A6" t="str">
            <v>Revenue</v>
          </cell>
        </row>
        <row r="7">
          <cell r="A7" t="str">
            <v>Taxation revenue</v>
          </cell>
          <cell r="B7">
            <v>3</v>
          </cell>
          <cell r="C7">
            <v>351087796</v>
          </cell>
          <cell r="D7">
            <v>350956320</v>
          </cell>
          <cell r="E7">
            <v>131476</v>
          </cell>
        </row>
        <row r="8">
          <cell r="A8" t="str">
            <v>Sales of goods and services</v>
          </cell>
          <cell r="B8">
            <v>4</v>
          </cell>
          <cell r="C8">
            <v>8573391</v>
          </cell>
          <cell r="D8">
            <v>8853107</v>
          </cell>
          <cell r="E8">
            <v>-279716</v>
          </cell>
        </row>
        <row r="9">
          <cell r="A9" t="str">
            <v>Interest income</v>
          </cell>
          <cell r="B9">
            <v>5</v>
          </cell>
          <cell r="C9">
            <v>3340794</v>
          </cell>
          <cell r="D9">
            <v>3444643</v>
          </cell>
          <cell r="E9">
            <v>-103849</v>
          </cell>
        </row>
        <row r="10">
          <cell r="A10" t="str">
            <v>Dividend income</v>
          </cell>
          <cell r="B10">
            <v>5</v>
          </cell>
          <cell r="C10">
            <v>4105020</v>
          </cell>
          <cell r="D10">
            <v>4288187</v>
          </cell>
          <cell r="E10">
            <v>-183167</v>
          </cell>
        </row>
        <row r="11">
          <cell r="A11" t="str">
            <v>Other</v>
          </cell>
          <cell r="B11">
            <v>6</v>
          </cell>
          <cell r="C11">
            <v>6842585</v>
          </cell>
          <cell r="D11">
            <v>6724449</v>
          </cell>
          <cell r="E11">
            <v>118136</v>
          </cell>
        </row>
        <row r="12">
          <cell r="A12" t="str">
            <v>Total revenue</v>
          </cell>
          <cell r="C12">
            <v>373949586</v>
          </cell>
          <cell r="D12">
            <v>374266706</v>
          </cell>
          <cell r="E12">
            <v>-317120</v>
          </cell>
        </row>
        <row r="14">
          <cell r="A14" t="str">
            <v>Expenses</v>
          </cell>
        </row>
        <row r="15">
          <cell r="A15" t="str">
            <v>Gross operating expenses</v>
          </cell>
        </row>
        <row r="16">
          <cell r="A16" t="str">
            <v>Wages and salaries(a)</v>
          </cell>
          <cell r="B16">
            <v>7</v>
          </cell>
          <cell r="C16">
            <v>18822803</v>
          </cell>
          <cell r="D16">
            <v>19531969</v>
          </cell>
          <cell r="E16">
            <v>-709166</v>
          </cell>
        </row>
        <row r="17">
          <cell r="A17" t="str">
            <v>Superannuation</v>
          </cell>
          <cell r="B17">
            <v>7</v>
          </cell>
          <cell r="C17">
            <v>6372221</v>
          </cell>
          <cell r="D17">
            <v>6234706</v>
          </cell>
          <cell r="E17">
            <v>137515</v>
          </cell>
        </row>
        <row r="18">
          <cell r="A18" t="str">
            <v>Depreciation and amortisation</v>
          </cell>
          <cell r="B18">
            <v>8</v>
          </cell>
          <cell r="C18">
            <v>6340634</v>
          </cell>
          <cell r="D18">
            <v>6474211</v>
          </cell>
          <cell r="E18">
            <v>-133577</v>
          </cell>
        </row>
        <row r="19">
          <cell r="A19" t="str">
            <v>Payment for supply of goods and services</v>
          </cell>
          <cell r="B19">
            <v>9</v>
          </cell>
          <cell r="C19">
            <v>75303546.576559991</v>
          </cell>
          <cell r="D19">
            <v>74552485.918558612</v>
          </cell>
          <cell r="E19">
            <v>751060.65800137818</v>
          </cell>
        </row>
        <row r="20">
          <cell r="A20" t="str">
            <v>Other operating expenses(a)</v>
          </cell>
          <cell r="B20">
            <v>7</v>
          </cell>
          <cell r="C20">
            <v>6022914</v>
          </cell>
          <cell r="D20">
            <v>6039488</v>
          </cell>
          <cell r="E20">
            <v>-16574</v>
          </cell>
        </row>
        <row r="21">
          <cell r="A21" t="str">
            <v>Total gross operating expenses</v>
          </cell>
          <cell r="C21">
            <v>112862118.57655999</v>
          </cell>
          <cell r="D21">
            <v>112832859.91855861</v>
          </cell>
          <cell r="E21">
            <v>29258.658001378179</v>
          </cell>
        </row>
        <row r="23">
          <cell r="A23" t="str">
            <v>Superannuation interest expense</v>
          </cell>
          <cell r="B23">
            <v>7</v>
          </cell>
          <cell r="C23">
            <v>8214049</v>
          </cell>
          <cell r="D23">
            <v>8320359</v>
          </cell>
          <cell r="E23">
            <v>-106310</v>
          </cell>
        </row>
        <row r="24">
          <cell r="A24" t="str">
            <v>Interest expenses</v>
          </cell>
          <cell r="B24">
            <v>10</v>
          </cell>
          <cell r="C24">
            <v>14596859</v>
          </cell>
          <cell r="D24">
            <v>14396180</v>
          </cell>
          <cell r="E24">
            <v>200679</v>
          </cell>
        </row>
        <row r="25">
          <cell r="A25" t="str">
            <v>Current transfers</v>
          </cell>
        </row>
        <row r="26">
          <cell r="A26" t="str">
            <v>Current grants</v>
          </cell>
          <cell r="B26">
            <v>11</v>
          </cell>
          <cell r="C26">
            <v>115911110.76000001</v>
          </cell>
          <cell r="D26">
            <v>117436844.88</v>
          </cell>
          <cell r="E26">
            <v>-1525734.1199999899</v>
          </cell>
        </row>
        <row r="27">
          <cell r="A27" t="str">
            <v>Subsidy expenses</v>
          </cell>
          <cell r="C27">
            <v>15728171</v>
          </cell>
          <cell r="D27">
            <v>15533843</v>
          </cell>
          <cell r="E27">
            <v>194328</v>
          </cell>
        </row>
        <row r="28">
          <cell r="A28" t="str">
            <v>Personal benefits</v>
          </cell>
          <cell r="B28">
            <v>12</v>
          </cell>
          <cell r="C28">
            <v>125173523.42343999</v>
          </cell>
          <cell r="D28">
            <v>124943987.08144139</v>
          </cell>
          <cell r="E28">
            <v>229536.34199860692</v>
          </cell>
        </row>
        <row r="29">
          <cell r="A29" t="str">
            <v>Total current transfers</v>
          </cell>
          <cell r="C29">
            <v>256812805.18344</v>
          </cell>
          <cell r="D29">
            <v>257914674.9614414</v>
          </cell>
          <cell r="E29">
            <v>-1101869.7780013978</v>
          </cell>
        </row>
        <row r="31">
          <cell r="A31" t="str">
            <v>Capital transfers</v>
          </cell>
          <cell r="B31">
            <v>11</v>
          </cell>
        </row>
        <row r="32">
          <cell r="A32" t="str">
            <v>Mutually agreed write-downs</v>
          </cell>
          <cell r="C32">
            <v>2627354.6906774724</v>
          </cell>
          <cell r="D32">
            <v>3093879</v>
          </cell>
          <cell r="E32">
            <v>-466524.30932252761</v>
          </cell>
        </row>
        <row r="33">
          <cell r="A33" t="str">
            <v>Other capital grants</v>
          </cell>
          <cell r="C33">
            <v>18732087.239999998</v>
          </cell>
          <cell r="D33">
            <v>18736251.120000001</v>
          </cell>
          <cell r="E33">
            <v>-4163.8800000026822</v>
          </cell>
        </row>
        <row r="34">
          <cell r="A34" t="str">
            <v>Total capital transfers</v>
          </cell>
          <cell r="C34">
            <v>21359441.93067747</v>
          </cell>
          <cell r="D34">
            <v>21830130.120000001</v>
          </cell>
          <cell r="E34">
            <v>-470688.18932253122</v>
          </cell>
        </row>
        <row r="36">
          <cell r="A36" t="str">
            <v>Total expenses</v>
          </cell>
          <cell r="C36">
            <v>413845273.69067746</v>
          </cell>
          <cell r="D36">
            <v>415294204</v>
          </cell>
          <cell r="E36">
            <v>-1448930.309322536</v>
          </cell>
        </row>
        <row r="38">
          <cell r="A38" t="str">
            <v>Net operating balance</v>
          </cell>
          <cell r="C38">
            <v>-39895687.690677464</v>
          </cell>
          <cell r="D38">
            <v>-41027498</v>
          </cell>
          <cell r="E38">
            <v>1131810.309322536</v>
          </cell>
        </row>
        <row r="39">
          <cell r="A39" t="str">
            <v>Check</v>
          </cell>
        </row>
        <row r="42">
          <cell r="A42" t="str">
            <v>Other economic flows - included in operating result</v>
          </cell>
        </row>
        <row r="43">
          <cell r="A43" t="str">
            <v>Net write-downs of assets  (including bad and doubtful debts)</v>
          </cell>
          <cell r="C43">
            <v>-8822271.3093225285</v>
          </cell>
          <cell r="D43">
            <v>-5277563</v>
          </cell>
          <cell r="E43">
            <v>-3544708.3093225285</v>
          </cell>
        </row>
        <row r="44">
          <cell r="A44" t="str">
            <v>Assets recognised for the first time</v>
          </cell>
          <cell r="C44">
            <v>309688</v>
          </cell>
          <cell r="D44">
            <v>330242</v>
          </cell>
          <cell r="E44">
            <v>-20554</v>
          </cell>
        </row>
        <row r="45">
          <cell r="A45" t="str">
            <v xml:space="preserve">Liabilities recognised for the first time </v>
          </cell>
          <cell r="C45">
            <v>0</v>
          </cell>
          <cell r="D45">
            <v>0</v>
          </cell>
          <cell r="E45">
            <v>0</v>
          </cell>
        </row>
        <row r="46">
          <cell r="A46" t="str">
            <v>Actuarial revaluations</v>
          </cell>
          <cell r="C46">
            <v>-210.51</v>
          </cell>
          <cell r="D46">
            <v>-79.825000000000003</v>
          </cell>
          <cell r="E46">
            <v>-130.685</v>
          </cell>
        </row>
        <row r="47">
          <cell r="A47" t="str">
            <v>Net foreign exchange gains</v>
          </cell>
          <cell r="C47">
            <v>-402230</v>
          </cell>
          <cell r="D47">
            <v>-446837</v>
          </cell>
          <cell r="E47">
            <v>44607</v>
          </cell>
        </row>
        <row r="48">
          <cell r="A48" t="str">
            <v>Net swap interest received</v>
          </cell>
          <cell r="C48">
            <v>-330219</v>
          </cell>
          <cell r="D48">
            <v>-662633</v>
          </cell>
          <cell r="E48">
            <v>332414</v>
          </cell>
        </row>
        <row r="49">
          <cell r="A49" t="str">
            <v>Market valuation of debt</v>
          </cell>
          <cell r="C49">
            <v>-3685166.5910000005</v>
          </cell>
          <cell r="D49">
            <v>2410398.4089999995</v>
          </cell>
          <cell r="E49">
            <v>-6095565</v>
          </cell>
        </row>
        <row r="50">
          <cell r="A50" t="str">
            <v>Other gains/(losses)</v>
          </cell>
          <cell r="C50">
            <v>2611111.1010000007</v>
          </cell>
          <cell r="D50">
            <v>9301569.4160000011</v>
          </cell>
          <cell r="E50">
            <v>-6690458.3150000004</v>
          </cell>
        </row>
        <row r="51">
          <cell r="A51" t="str">
            <v>Total other economic flows - included in operating result</v>
          </cell>
          <cell r="C51">
            <v>-10319298.309322529</v>
          </cell>
          <cell r="D51">
            <v>5655097</v>
          </cell>
          <cell r="E51">
            <v>-15974395.309322529</v>
          </cell>
        </row>
        <row r="52">
          <cell r="A52" t="str">
            <v>Operating Result</v>
          </cell>
          <cell r="C52">
            <v>-50214985.999999993</v>
          </cell>
          <cell r="D52">
            <v>-35372401</v>
          </cell>
          <cell r="E52">
            <v>-14842584.999999993</v>
          </cell>
        </row>
        <row r="53">
          <cell r="A53" t="str">
            <v>Non-owner movements in equity</v>
          </cell>
        </row>
        <row r="54">
          <cell r="A54" t="str">
            <v>Revaluation of equity investments</v>
          </cell>
          <cell r="C54">
            <v>8111044</v>
          </cell>
          <cell r="D54">
            <v>7184803</v>
          </cell>
          <cell r="E54">
            <v>926241</v>
          </cell>
        </row>
        <row r="55">
          <cell r="A55" t="str">
            <v>Actuarial revaluations</v>
          </cell>
          <cell r="C55">
            <v>-5191377.9999999991</v>
          </cell>
          <cell r="D55">
            <v>-6720076.0000000009</v>
          </cell>
          <cell r="E55">
            <v>1528698.0000000019</v>
          </cell>
        </row>
        <row r="56">
          <cell r="A56" t="str">
            <v>Other economic revaluations</v>
          </cell>
          <cell r="C56">
            <v>9738855.5998299513</v>
          </cell>
          <cell r="D56">
            <v>703671.59982997645</v>
          </cell>
          <cell r="E56">
            <v>9035183.9999999739</v>
          </cell>
        </row>
        <row r="57">
          <cell r="A57" t="str">
            <v>Total other economic flows - included in equity</v>
          </cell>
          <cell r="C57">
            <v>12658521.599829953</v>
          </cell>
          <cell r="D57">
            <v>1168398.5998299755</v>
          </cell>
          <cell r="E57">
            <v>11490122.999999978</v>
          </cell>
        </row>
        <row r="58">
          <cell r="A58" t="str">
            <v>Comprehensive Result</v>
          </cell>
        </row>
        <row r="59">
          <cell r="A59" t="str">
            <v>Total change in net worth</v>
          </cell>
          <cell r="C59">
            <v>-37556464.400170028</v>
          </cell>
          <cell r="D59">
            <v>-34204002.400170028</v>
          </cell>
          <cell r="E59">
            <v>-3352462</v>
          </cell>
        </row>
        <row r="60">
          <cell r="A60" t="str">
            <v>Check</v>
          </cell>
        </row>
        <row r="62">
          <cell r="C62" t="str">
            <v>FBO</v>
          </cell>
          <cell r="D62" t="str">
            <v>Budget 2014-15</v>
          </cell>
          <cell r="E62" t="str">
            <v>Difference</v>
          </cell>
        </row>
        <row r="63">
          <cell r="B63">
            <v>0</v>
          </cell>
          <cell r="C63" t="str">
            <v>2013-14</v>
          </cell>
          <cell r="D63" t="str">
            <v>2013-14</v>
          </cell>
        </row>
        <row r="66">
          <cell r="A66" t="str">
            <v>Net operating balance</v>
          </cell>
          <cell r="C66">
            <v>-39895687.690677464</v>
          </cell>
          <cell r="D66">
            <v>-41027498</v>
          </cell>
          <cell r="E66">
            <v>1131810.309322536</v>
          </cell>
        </row>
        <row r="68">
          <cell r="A68" t="str">
            <v>Net acquisition of non-financial assets</v>
          </cell>
          <cell r="E68">
            <v>0</v>
          </cell>
        </row>
        <row r="69">
          <cell r="A69" t="str">
            <v>Purchases of non-financial assets</v>
          </cell>
          <cell r="C69">
            <v>9613364</v>
          </cell>
          <cell r="D69">
            <v>10239617</v>
          </cell>
          <cell r="E69">
            <v>-626253</v>
          </cell>
        </row>
        <row r="70">
          <cell r="A70" t="str">
            <v>less Sales of non-financial assets</v>
          </cell>
          <cell r="C70">
            <v>241443</v>
          </cell>
          <cell r="D70">
            <v>273121</v>
          </cell>
          <cell r="E70">
            <v>-31678</v>
          </cell>
        </row>
        <row r="71">
          <cell r="A71" t="str">
            <v>less Depreciation</v>
          </cell>
          <cell r="C71">
            <v>6340634</v>
          </cell>
          <cell r="D71">
            <v>6474211</v>
          </cell>
          <cell r="E71">
            <v>-133577</v>
          </cell>
        </row>
        <row r="72">
          <cell r="A72" t="str">
            <v>plus change in inventories</v>
          </cell>
          <cell r="C72">
            <v>703949</v>
          </cell>
          <cell r="D72">
            <v>429657</v>
          </cell>
          <cell r="E72">
            <v>274292</v>
          </cell>
        </row>
        <row r="73">
          <cell r="A73" t="str">
            <v xml:space="preserve">plus other movements in non-financial assets </v>
          </cell>
          <cell r="C73">
            <v>114627</v>
          </cell>
          <cell r="D73">
            <v>105375</v>
          </cell>
          <cell r="E73">
            <v>9252</v>
          </cell>
        </row>
        <row r="74">
          <cell r="A74" t="str">
            <v xml:space="preserve">Total net acquisition of </v>
          </cell>
        </row>
        <row r="75">
          <cell r="A75" t="str">
            <v>non-financial assets</v>
          </cell>
          <cell r="C75">
            <v>3849863</v>
          </cell>
          <cell r="D75">
            <v>4027317</v>
          </cell>
          <cell r="E75">
            <v>-177454</v>
          </cell>
        </row>
        <row r="78">
          <cell r="A78" t="str">
            <v>Fiscal balance (Net lending/borrowing)(d)</v>
          </cell>
          <cell r="C78">
            <v>-43745550.690677464</v>
          </cell>
          <cell r="D78">
            <v>-45054815</v>
          </cell>
          <cell r="E78">
            <v>1309264.309322536</v>
          </cell>
        </row>
        <row r="81">
          <cell r="A81" t="str">
            <v>Table 2: Australian Government general government sector balance sheet</v>
          </cell>
        </row>
        <row r="83">
          <cell r="C83" t="str">
            <v>FBO</v>
          </cell>
          <cell r="D83" t="str">
            <v>Budget 2014-15</v>
          </cell>
          <cell r="E83" t="str">
            <v>Difference</v>
          </cell>
        </row>
        <row r="84">
          <cell r="C84" t="str">
            <v>2013-14</v>
          </cell>
          <cell r="D84" t="str">
            <v>2013-14</v>
          </cell>
        </row>
        <row r="85">
          <cell r="A85" t="str">
            <v>Assets</v>
          </cell>
        </row>
        <row r="86">
          <cell r="A86" t="str">
            <v>Financial assets</v>
          </cell>
        </row>
        <row r="87">
          <cell r="A87" t="str">
            <v>Cash and deposits</v>
          </cell>
          <cell r="C87">
            <v>3844327</v>
          </cell>
          <cell r="D87">
            <v>3003524</v>
          </cell>
          <cell r="E87">
            <v>840803</v>
          </cell>
        </row>
        <row r="88">
          <cell r="A88" t="str">
            <v>Advances paid</v>
          </cell>
          <cell r="C88">
            <v>39590972.659999996</v>
          </cell>
          <cell r="D88">
            <v>39736857.659999996</v>
          </cell>
          <cell r="E88">
            <v>-145885</v>
          </cell>
        </row>
        <row r="89">
          <cell r="A89" t="str">
            <v>Investments, loans and placements</v>
          </cell>
          <cell r="C89">
            <v>117507364</v>
          </cell>
          <cell r="D89">
            <v>117371111</v>
          </cell>
          <cell r="E89">
            <v>136253</v>
          </cell>
        </row>
        <row r="90">
          <cell r="A90" t="str">
            <v>Other Receivables</v>
          </cell>
          <cell r="C90">
            <v>45249310</v>
          </cell>
          <cell r="D90">
            <v>46050913</v>
          </cell>
          <cell r="E90">
            <v>-801603</v>
          </cell>
        </row>
        <row r="91">
          <cell r="A91" t="str">
            <v>Equity</v>
          </cell>
          <cell r="C91">
            <v>75575460</v>
          </cell>
          <cell r="D91">
            <v>73629533</v>
          </cell>
          <cell r="E91">
            <v>1945927</v>
          </cell>
        </row>
        <row r="92">
          <cell r="A92" t="str">
            <v>Investments in other public sector entities</v>
          </cell>
          <cell r="C92">
            <v>35956220</v>
          </cell>
          <cell r="D92">
            <v>35780520</v>
          </cell>
          <cell r="E92">
            <v>175700</v>
          </cell>
        </row>
        <row r="93">
          <cell r="A93" t="str">
            <v>Equity accounted investments</v>
          </cell>
          <cell r="C93">
            <v>323689</v>
          </cell>
          <cell r="D93">
            <v>300477</v>
          </cell>
          <cell r="E93">
            <v>23212</v>
          </cell>
        </row>
        <row r="94">
          <cell r="A94" t="str">
            <v>Investments - shares</v>
          </cell>
          <cell r="C94">
            <v>39295551</v>
          </cell>
          <cell r="D94">
            <v>37548536</v>
          </cell>
          <cell r="E94">
            <v>1747015</v>
          </cell>
        </row>
        <row r="95">
          <cell r="A95" t="str">
            <v>Other assets</v>
          </cell>
        </row>
        <row r="96">
          <cell r="A96" t="str">
            <v>Total financial assets</v>
          </cell>
          <cell r="C96">
            <v>281767433.65999997</v>
          </cell>
          <cell r="D96">
            <v>279791938.65999997</v>
          </cell>
          <cell r="E96">
            <v>1975495</v>
          </cell>
        </row>
        <row r="99">
          <cell r="A99" t="str">
            <v>Non-financial assets</v>
          </cell>
        </row>
        <row r="100">
          <cell r="A100" t="str">
            <v xml:space="preserve">Land </v>
          </cell>
          <cell r="C100">
            <v>9331241</v>
          </cell>
          <cell r="D100">
            <v>8928635</v>
          </cell>
          <cell r="E100">
            <v>402606</v>
          </cell>
        </row>
        <row r="101">
          <cell r="A101" t="str">
            <v>Buildings</v>
          </cell>
          <cell r="C101">
            <v>24723072</v>
          </cell>
          <cell r="D101">
            <v>24335243</v>
          </cell>
          <cell r="E101">
            <v>387829</v>
          </cell>
        </row>
        <row r="102">
          <cell r="A102" t="str">
            <v>Plant, equipment and infrastructure</v>
          </cell>
          <cell r="C102">
            <v>54293099</v>
          </cell>
          <cell r="D102">
            <v>54874543</v>
          </cell>
          <cell r="E102">
            <v>-581444</v>
          </cell>
        </row>
        <row r="103">
          <cell r="A103" t="str">
            <v>Inventories</v>
          </cell>
          <cell r="C103">
            <v>8252986</v>
          </cell>
          <cell r="D103">
            <v>7941662</v>
          </cell>
          <cell r="E103">
            <v>311324</v>
          </cell>
        </row>
        <row r="104">
          <cell r="A104" t="str">
            <v>Intangibles</v>
          </cell>
          <cell r="C104">
            <v>6137887</v>
          </cell>
          <cell r="D104">
            <v>5810192</v>
          </cell>
          <cell r="E104">
            <v>327695</v>
          </cell>
        </row>
        <row r="105">
          <cell r="A105" t="str">
            <v>Investment properties</v>
          </cell>
          <cell r="C105">
            <v>183265</v>
          </cell>
          <cell r="D105">
            <v>196250</v>
          </cell>
          <cell r="E105">
            <v>-12985</v>
          </cell>
        </row>
        <row r="106">
          <cell r="A106" t="str">
            <v>Biological assets</v>
          </cell>
          <cell r="C106">
            <v>35701</v>
          </cell>
          <cell r="D106">
            <v>35098</v>
          </cell>
          <cell r="E106">
            <v>603</v>
          </cell>
        </row>
        <row r="107">
          <cell r="A107" t="str">
            <v>Assets held for sale</v>
          </cell>
          <cell r="C107">
            <v>94516</v>
          </cell>
          <cell r="D107">
            <v>136162</v>
          </cell>
          <cell r="E107">
            <v>-41646</v>
          </cell>
        </row>
        <row r="108">
          <cell r="A108" t="str">
            <v>Heritage and cultural assets</v>
          </cell>
          <cell r="C108">
            <v>10825231</v>
          </cell>
          <cell r="D108">
            <v>10573083</v>
          </cell>
          <cell r="E108">
            <v>252148</v>
          </cell>
        </row>
        <row r="109">
          <cell r="A109" t="str">
            <v>Other non-financial assets</v>
          </cell>
          <cell r="C109">
            <v>408771</v>
          </cell>
          <cell r="D109">
            <v>397220</v>
          </cell>
          <cell r="E109">
            <v>11551</v>
          </cell>
        </row>
        <row r="110">
          <cell r="A110" t="str">
            <v>Total non-financial assets</v>
          </cell>
          <cell r="C110">
            <v>114285769</v>
          </cell>
          <cell r="D110">
            <v>113228088</v>
          </cell>
          <cell r="E110">
            <v>1057681</v>
          </cell>
        </row>
        <row r="112">
          <cell r="A112" t="str">
            <v>Total assets</v>
          </cell>
          <cell r="C112">
            <v>396053202.65999997</v>
          </cell>
          <cell r="D112">
            <v>393020026.65999997</v>
          </cell>
          <cell r="E112">
            <v>3033176</v>
          </cell>
        </row>
        <row r="115">
          <cell r="A115" t="str">
            <v>Liabilities</v>
          </cell>
        </row>
        <row r="116">
          <cell r="A116" t="str">
            <v>Interest bearing liabilities</v>
          </cell>
        </row>
        <row r="117">
          <cell r="A117" t="str">
            <v>Deposits held</v>
          </cell>
          <cell r="C117">
            <v>210838</v>
          </cell>
          <cell r="D117">
            <v>182313</v>
          </cell>
          <cell r="E117">
            <v>28525</v>
          </cell>
        </row>
        <row r="118">
          <cell r="A118" t="str">
            <v>Advances received</v>
          </cell>
          <cell r="C118">
            <v>0</v>
          </cell>
          <cell r="D118">
            <v>0</v>
          </cell>
          <cell r="E118">
            <v>0</v>
          </cell>
        </row>
        <row r="119">
          <cell r="A119" t="str">
            <v>Government securities</v>
          </cell>
          <cell r="C119">
            <v>351285060</v>
          </cell>
          <cell r="D119">
            <v>346648231</v>
          </cell>
          <cell r="E119">
            <v>4636829</v>
          </cell>
        </row>
        <row r="120">
          <cell r="A120" t="str">
            <v>Loans</v>
          </cell>
          <cell r="C120">
            <v>10237147</v>
          </cell>
          <cell r="D120">
            <v>9607822</v>
          </cell>
          <cell r="E120">
            <v>629325</v>
          </cell>
        </row>
        <row r="121">
          <cell r="A121" t="str">
            <v>Other borrowing</v>
          </cell>
          <cell r="C121">
            <v>1672806</v>
          </cell>
          <cell r="D121">
            <v>1524174</v>
          </cell>
          <cell r="E121">
            <v>148632</v>
          </cell>
        </row>
        <row r="122">
          <cell r="A122" t="str">
            <v>Total interest bearing liabilities</v>
          </cell>
          <cell r="C122">
            <v>363405851</v>
          </cell>
          <cell r="D122">
            <v>357962540</v>
          </cell>
          <cell r="E122">
            <v>5443311</v>
          </cell>
        </row>
        <row r="123">
          <cell r="A123" t="str">
            <v>Provisions and Payables</v>
          </cell>
        </row>
        <row r="124">
          <cell r="A124" t="str">
            <v>Superannuation liability</v>
          </cell>
          <cell r="C124">
            <v>221746311</v>
          </cell>
          <cell r="D124">
            <v>157066905</v>
          </cell>
          <cell r="E124">
            <v>64679406</v>
          </cell>
        </row>
        <row r="125">
          <cell r="A125" t="str">
            <v xml:space="preserve">Other employee liabilities </v>
          </cell>
          <cell r="C125">
            <v>15930826</v>
          </cell>
          <cell r="D125">
            <v>15102449</v>
          </cell>
          <cell r="E125">
            <v>828377</v>
          </cell>
        </row>
        <row r="126">
          <cell r="A126" t="str">
            <v>Suppliers payable</v>
          </cell>
          <cell r="C126">
            <v>4879624</v>
          </cell>
          <cell r="D126">
            <v>4632133</v>
          </cell>
          <cell r="E126">
            <v>247491</v>
          </cell>
        </row>
        <row r="127">
          <cell r="A127" t="str">
            <v>Personal benefits payable</v>
          </cell>
          <cell r="C127">
            <v>13136753</v>
          </cell>
          <cell r="D127">
            <v>12383775</v>
          </cell>
          <cell r="E127">
            <v>752978</v>
          </cell>
        </row>
        <row r="128">
          <cell r="A128" t="str">
            <v>Subsidies payable</v>
          </cell>
          <cell r="C128">
            <v>4517257</v>
          </cell>
          <cell r="D128">
            <v>4242267</v>
          </cell>
          <cell r="E128">
            <v>274990</v>
          </cell>
        </row>
        <row r="129">
          <cell r="A129" t="str">
            <v>Grants payable</v>
          </cell>
          <cell r="C129">
            <v>14200630</v>
          </cell>
          <cell r="D129">
            <v>14170127</v>
          </cell>
          <cell r="E129">
            <v>30503</v>
          </cell>
        </row>
        <row r="130">
          <cell r="A130" t="str">
            <v>Other provisions and payables</v>
          </cell>
          <cell r="C130">
            <v>14281271</v>
          </cell>
          <cell r="D130">
            <v>13878965</v>
          </cell>
          <cell r="E130">
            <v>402306</v>
          </cell>
        </row>
        <row r="131">
          <cell r="A131" t="str">
            <v>Total provisions and payables</v>
          </cell>
          <cell r="C131">
            <v>288692672</v>
          </cell>
          <cell r="D131">
            <v>221476621</v>
          </cell>
          <cell r="E131">
            <v>67216051</v>
          </cell>
        </row>
        <row r="132">
          <cell r="A132" t="str">
            <v>Total liabilities</v>
          </cell>
          <cell r="C132">
            <v>652098523</v>
          </cell>
          <cell r="D132">
            <v>579439161</v>
          </cell>
          <cell r="E132">
            <v>72659362</v>
          </cell>
        </row>
        <row r="136">
          <cell r="A136" t="str">
            <v>Accumulated Results</v>
          </cell>
          <cell r="C136">
            <v>-256045320.34000003</v>
          </cell>
          <cell r="D136">
            <v>-186419134.34000003</v>
          </cell>
          <cell r="E136">
            <v>-69626186</v>
          </cell>
        </row>
        <row r="137">
          <cell r="A137" t="str">
            <v>Reserves</v>
          </cell>
          <cell r="C137">
            <v>0</v>
          </cell>
          <cell r="D137">
            <v>0</v>
          </cell>
          <cell r="E137">
            <v>0</v>
          </cell>
        </row>
        <row r="138">
          <cell r="A138" t="str">
            <v>Net worth(a)</v>
          </cell>
          <cell r="C138">
            <v>-256045320.34000003</v>
          </cell>
          <cell r="D138">
            <v>-186419134.34000003</v>
          </cell>
          <cell r="E138">
            <v>-69626186</v>
          </cell>
        </row>
        <row r="141">
          <cell r="A141" t="str">
            <v>Net financial worth(b)</v>
          </cell>
          <cell r="C141">
            <v>-370331089.34000003</v>
          </cell>
          <cell r="D141">
            <v>-299647222.34000003</v>
          </cell>
          <cell r="E141">
            <v>-70683867</v>
          </cell>
        </row>
        <row r="143">
          <cell r="A143" t="str">
            <v xml:space="preserve">Net financial liabilities(c) </v>
          </cell>
          <cell r="C143">
            <v>406287309.34000003</v>
          </cell>
          <cell r="D143">
            <v>335427742.34000003</v>
          </cell>
          <cell r="E143">
            <v>70859567</v>
          </cell>
        </row>
        <row r="144">
          <cell r="A144" t="str">
            <v>Net debt(d)</v>
          </cell>
          <cell r="C144">
            <v>202463187.34</v>
          </cell>
          <cell r="D144">
            <v>197851047.34</v>
          </cell>
          <cell r="E144">
            <v>4612140</v>
          </cell>
        </row>
        <row r="146">
          <cell r="A146" t="str">
            <v>Edit</v>
          </cell>
          <cell r="C146">
            <v>0</v>
          </cell>
          <cell r="D146">
            <v>0</v>
          </cell>
          <cell r="E146">
            <v>0</v>
          </cell>
        </row>
        <row r="148">
          <cell r="A148" t="str">
            <v>Table 3: Australian Government general government sector cash flow statement</v>
          </cell>
        </row>
        <row r="150">
          <cell r="C150" t="str">
            <v>FBO</v>
          </cell>
          <cell r="D150" t="str">
            <v>Budget 2014-15</v>
          </cell>
          <cell r="E150" t="str">
            <v>Difference</v>
          </cell>
        </row>
        <row r="151">
          <cell r="C151" t="str">
            <v>2013-14</v>
          </cell>
          <cell r="D151" t="str">
            <v>2013-14</v>
          </cell>
        </row>
        <row r="152">
          <cell r="A152" t="str">
            <v>Cash receipts from operating activities</v>
          </cell>
        </row>
        <row r="153">
          <cell r="A153" t="str">
            <v>Taxes received</v>
          </cell>
          <cell r="C153">
            <v>338367997</v>
          </cell>
          <cell r="D153">
            <v>341642505</v>
          </cell>
          <cell r="E153">
            <v>-3274508</v>
          </cell>
        </row>
        <row r="154">
          <cell r="A154" t="str">
            <v>Receipts from sales of goods and services</v>
          </cell>
          <cell r="C154">
            <v>8579111</v>
          </cell>
          <cell r="D154">
            <v>8764143</v>
          </cell>
          <cell r="E154">
            <v>-185032</v>
          </cell>
        </row>
        <row r="155">
          <cell r="A155" t="str">
            <v>Interest receipts</v>
          </cell>
          <cell r="C155">
            <v>3128362.4085118952</v>
          </cell>
          <cell r="D155">
            <v>3209714.6809999999</v>
          </cell>
          <cell r="E155">
            <v>-81352.272488104645</v>
          </cell>
        </row>
        <row r="156">
          <cell r="A156" t="str">
            <v>Dividends and income tax equivalents</v>
          </cell>
          <cell r="C156">
            <v>2977904</v>
          </cell>
          <cell r="D156">
            <v>3039822</v>
          </cell>
          <cell r="E156">
            <v>-61918</v>
          </cell>
        </row>
        <row r="157">
          <cell r="A157" t="str">
            <v>Other receipts</v>
          </cell>
          <cell r="C157">
            <v>6811314</v>
          </cell>
          <cell r="D157">
            <v>6375797</v>
          </cell>
          <cell r="E157">
            <v>435517</v>
          </cell>
        </row>
        <row r="158">
          <cell r="A158" t="str">
            <v>Total operating receipts</v>
          </cell>
          <cell r="C158">
            <v>359864688.40851188</v>
          </cell>
          <cell r="D158">
            <v>363031981.68099999</v>
          </cell>
          <cell r="E158">
            <v>-3167293.2724881172</v>
          </cell>
        </row>
        <row r="161">
          <cell r="A161" t="str">
            <v>Cash payments for operating activities</v>
          </cell>
        </row>
        <row r="162">
          <cell r="A162" t="str">
            <v>Payments for employees</v>
          </cell>
          <cell r="C162">
            <v>-25889070</v>
          </cell>
          <cell r="D162">
            <v>-26586792</v>
          </cell>
          <cell r="E162">
            <v>697722</v>
          </cell>
        </row>
        <row r="163">
          <cell r="A163" t="str">
            <v>Payments for goods and services</v>
          </cell>
          <cell r="C163">
            <v>-75845037.576559991</v>
          </cell>
          <cell r="D163">
            <v>-74438178.918558612</v>
          </cell>
          <cell r="E163">
            <v>-1406858.6580013782</v>
          </cell>
        </row>
        <row r="164">
          <cell r="A164" t="str">
            <v>Grants and subsidies paid</v>
          </cell>
          <cell r="C164">
            <v>-148989828</v>
          </cell>
          <cell r="D164">
            <v>-152953135</v>
          </cell>
          <cell r="E164">
            <v>3963307</v>
          </cell>
        </row>
        <row r="165">
          <cell r="A165" t="str">
            <v>Interest paid</v>
          </cell>
          <cell r="C165">
            <v>-13971855.533529192</v>
          </cell>
          <cell r="D165">
            <v>-13934994.62366882</v>
          </cell>
          <cell r="E165">
            <v>-36860.909860372543</v>
          </cell>
        </row>
        <row r="166">
          <cell r="A166" t="str">
            <v>Personal benefit payments</v>
          </cell>
          <cell r="C166">
            <v>-126367072.68023469</v>
          </cell>
          <cell r="D166">
            <v>-126397631.08144139</v>
          </cell>
          <cell r="E166">
            <v>30558.401206701994</v>
          </cell>
        </row>
        <row r="167">
          <cell r="A167" t="str">
            <v>Other payments</v>
          </cell>
          <cell r="C167">
            <v>-5769474</v>
          </cell>
          <cell r="D167">
            <v>-6055748</v>
          </cell>
          <cell r="E167">
            <v>286274</v>
          </cell>
        </row>
        <row r="168">
          <cell r="A168" t="str">
            <v>Total operating payments</v>
          </cell>
          <cell r="C168">
            <v>-396832337.79032385</v>
          </cell>
          <cell r="D168">
            <v>-400366479.62366879</v>
          </cell>
          <cell r="E168">
            <v>3534141.8333449364</v>
          </cell>
        </row>
        <row r="171">
          <cell r="A171" t="str">
            <v>Net cash flows from operating activities</v>
          </cell>
          <cell r="C171">
            <v>-36967649.381811976</v>
          </cell>
          <cell r="D171">
            <v>-37334497.942668796</v>
          </cell>
          <cell r="E171">
            <v>366848.56085681915</v>
          </cell>
        </row>
        <row r="174">
          <cell r="A174" t="str">
            <v>Cash flows from investments in</v>
          </cell>
        </row>
        <row r="175">
          <cell r="A175" t="str">
            <v xml:space="preserve"> non-financial assets</v>
          </cell>
        </row>
        <row r="176">
          <cell r="A176" t="str">
            <v>Sales of non-financial assets</v>
          </cell>
          <cell r="C176">
            <v>457173</v>
          </cell>
          <cell r="D176">
            <v>464221</v>
          </cell>
          <cell r="E176">
            <v>-7048</v>
          </cell>
        </row>
        <row r="177">
          <cell r="A177" t="str">
            <v>Purchases of non-financial assets</v>
          </cell>
          <cell r="C177">
            <v>-9011569</v>
          </cell>
          <cell r="D177">
            <v>-9827362</v>
          </cell>
          <cell r="E177">
            <v>815793</v>
          </cell>
        </row>
        <row r="178">
          <cell r="A178" t="str">
            <v>Net cash flows from investments in</v>
          </cell>
        </row>
        <row r="179">
          <cell r="A179" t="str">
            <v xml:space="preserve"> non-financial assets</v>
          </cell>
          <cell r="C179">
            <v>-8554396</v>
          </cell>
          <cell r="D179">
            <v>-9363141</v>
          </cell>
          <cell r="E179">
            <v>808745</v>
          </cell>
        </row>
        <row r="182">
          <cell r="A182" t="str">
            <v>Net cash flows from investments in</v>
          </cell>
        </row>
        <row r="183">
          <cell r="A183" t="str">
            <v>financial assets for policy purposes</v>
          </cell>
          <cell r="C183">
            <v>-6370944.4707171954</v>
          </cell>
          <cell r="D183">
            <v>-6574744</v>
          </cell>
          <cell r="E183">
            <v>203799.52928280458</v>
          </cell>
        </row>
        <row r="186">
          <cell r="A186" t="str">
            <v>Cash flows from investments in financial  assets for liquidity purposes</v>
          </cell>
        </row>
        <row r="188">
          <cell r="A188" t="str">
            <v>Increase in investments</v>
          </cell>
          <cell r="C188">
            <v>-7718229.4750000015</v>
          </cell>
          <cell r="D188">
            <v>-8591903.4749999996</v>
          </cell>
          <cell r="E188">
            <v>873673.99999999814</v>
          </cell>
        </row>
        <row r="189">
          <cell r="A189" t="str">
            <v>Net cash flows from investments in</v>
          </cell>
          <cell r="E189">
            <v>0</v>
          </cell>
        </row>
        <row r="190">
          <cell r="A190" t="str">
            <v>financial assets for liquidity purposes</v>
          </cell>
          <cell r="C190">
            <v>-7718229.4750000015</v>
          </cell>
          <cell r="D190">
            <v>-8591903.4749999996</v>
          </cell>
          <cell r="E190">
            <v>873673.99999999814</v>
          </cell>
        </row>
        <row r="193">
          <cell r="A193" t="str">
            <v>Cash receipts from financing activities</v>
          </cell>
        </row>
        <row r="194">
          <cell r="A194" t="str">
            <v>Borrowing(net)</v>
          </cell>
          <cell r="C194">
            <v>63217923.340999998</v>
          </cell>
          <cell r="D194">
            <v>64689087.655720003</v>
          </cell>
          <cell r="E194">
            <v>-1471164.3147200048</v>
          </cell>
        </row>
        <row r="195">
          <cell r="A195" t="str">
            <v>Other financing</v>
          </cell>
          <cell r="C195">
            <v>7659</v>
          </cell>
          <cell r="D195">
            <v>16977</v>
          </cell>
          <cell r="E195">
            <v>-9318</v>
          </cell>
        </row>
        <row r="196">
          <cell r="A196" t="str">
            <v>Total cash receipts from financing activities</v>
          </cell>
          <cell r="C196">
            <v>63225582.340999998</v>
          </cell>
          <cell r="D196">
            <v>64706064.655720003</v>
          </cell>
          <cell r="E196">
            <v>-1480482.3147200048</v>
          </cell>
        </row>
        <row r="198">
          <cell r="A198" t="str">
            <v>Cash payments from financing activities</v>
          </cell>
        </row>
        <row r="199">
          <cell r="A199" t="str">
            <v>Borrowing(net)</v>
          </cell>
          <cell r="C199">
            <v>0</v>
          </cell>
          <cell r="D199">
            <v>0</v>
          </cell>
          <cell r="E199">
            <v>0</v>
          </cell>
        </row>
        <row r="200">
          <cell r="A200" t="str">
            <v>Other financing</v>
          </cell>
          <cell r="C200">
            <v>-1845404.0794708077</v>
          </cell>
          <cell r="D200">
            <v>-1913622.3040511822</v>
          </cell>
          <cell r="E200">
            <v>68218.224580374546</v>
          </cell>
        </row>
        <row r="201">
          <cell r="A201" t="str">
            <v>Total cash payments for financing activities</v>
          </cell>
          <cell r="C201">
            <v>-1845404.0794708077</v>
          </cell>
          <cell r="D201">
            <v>-1913622.3040511822</v>
          </cell>
          <cell r="E201">
            <v>68218.224580374546</v>
          </cell>
        </row>
        <row r="203">
          <cell r="A203" t="str">
            <v>Net cash flows from financing activities</v>
          </cell>
          <cell r="C203">
            <v>61380178.261529192</v>
          </cell>
          <cell r="D203">
            <v>62792442.35166882</v>
          </cell>
          <cell r="E203">
            <v>-1412264.0901396275</v>
          </cell>
        </row>
        <row r="206">
          <cell r="A206" t="str">
            <v>Net increase/(decrease) in cash held</v>
          </cell>
          <cell r="C206">
            <v>1768958.9340000115</v>
          </cell>
          <cell r="D206">
            <v>928155.93399998546</v>
          </cell>
          <cell r="E206">
            <v>840803.00000002608</v>
          </cell>
        </row>
        <row r="214">
          <cell r="C214" t="str">
            <v>FBO</v>
          </cell>
          <cell r="D214" t="str">
            <v>Budget 2014-15</v>
          </cell>
          <cell r="E214" t="str">
            <v>Difference</v>
          </cell>
        </row>
        <row r="215">
          <cell r="C215" t="str">
            <v>2013-14</v>
          </cell>
          <cell r="D215" t="str">
            <v>2013-14</v>
          </cell>
        </row>
        <row r="216">
          <cell r="A216" t="str">
            <v>Net cash flows from operating activities</v>
          </cell>
        </row>
        <row r="217">
          <cell r="A217" t="str">
            <v>and investments in non-financial assets</v>
          </cell>
        </row>
        <row r="218">
          <cell r="A218" t="str">
            <v xml:space="preserve"> (surplus(+)/deficit(-))</v>
          </cell>
          <cell r="C218">
            <v>-45522045.381811976</v>
          </cell>
          <cell r="D218">
            <v>-46697638.942668833</v>
          </cell>
          <cell r="E218">
            <v>1175593.5608568564</v>
          </cell>
        </row>
        <row r="219">
          <cell r="A219" t="str">
            <v>Finance leases and similar arrangements(b)</v>
          </cell>
          <cell r="C219">
            <v>-585945</v>
          </cell>
          <cell r="D219">
            <v>-468552</v>
          </cell>
          <cell r="E219">
            <v>-117393</v>
          </cell>
        </row>
        <row r="220">
          <cell r="A220" t="str">
            <v>GFS cash surplus(+)/deficit(-)</v>
          </cell>
          <cell r="C220">
            <v>-46107990.381811976</v>
          </cell>
          <cell r="D220">
            <v>-47166190.942668833</v>
          </cell>
          <cell r="E220">
            <v>1058200.5608568564</v>
          </cell>
        </row>
        <row r="221">
          <cell r="A221" t="str">
            <v>less Future Fund earnings</v>
          </cell>
          <cell r="C221">
            <v>2348236</v>
          </cell>
          <cell r="D221">
            <v>2689152</v>
          </cell>
          <cell r="E221">
            <v>-340916</v>
          </cell>
        </row>
        <row r="222">
          <cell r="A222" t="str">
            <v xml:space="preserve">Equals underlying cash balance(c) </v>
          </cell>
          <cell r="C222">
            <v>-48456226.381811976</v>
          </cell>
          <cell r="D222">
            <v>-49855342.942668833</v>
          </cell>
          <cell r="E222">
            <v>1399116.5608568564</v>
          </cell>
        </row>
        <row r="224">
          <cell r="A224" t="str">
            <v>plus net cash flows from investments in</v>
          </cell>
        </row>
        <row r="225">
          <cell r="A225" t="str">
            <v xml:space="preserve"> financial assets for policy purposes</v>
          </cell>
          <cell r="C225">
            <v>-6370944.4707171954</v>
          </cell>
          <cell r="D225">
            <v>-6574744</v>
          </cell>
          <cell r="E225">
            <v>203799.52928280458</v>
          </cell>
        </row>
        <row r="226">
          <cell r="A226" t="str">
            <v>plus Future Fund earnings</v>
          </cell>
          <cell r="C226">
            <v>2348236</v>
          </cell>
          <cell r="D226">
            <v>2689152</v>
          </cell>
          <cell r="E226">
            <v>-340916</v>
          </cell>
        </row>
        <row r="227">
          <cell r="A227" t="str">
            <v>Equals headline cash balance</v>
          </cell>
          <cell r="C227">
            <v>-52478934.852529168</v>
          </cell>
          <cell r="D227">
            <v>-53740934.942668833</v>
          </cell>
          <cell r="E227">
            <v>1262000.0901396647</v>
          </cell>
        </row>
        <row r="233">
          <cell r="A233" t="str">
            <v>Note 13: Comprehensive result - Total change in net worth</v>
          </cell>
        </row>
        <row r="235">
          <cell r="C235" t="str">
            <v>FBO</v>
          </cell>
          <cell r="D235" t="str">
            <v>Budget 2013-14</v>
          </cell>
          <cell r="E235" t="str">
            <v>Difference</v>
          </cell>
        </row>
        <row r="236">
          <cell r="C236" t="str">
            <v>2012-13</v>
          </cell>
          <cell r="D236" t="str">
            <v>2012-13</v>
          </cell>
        </row>
        <row r="238">
          <cell r="A238" t="str">
            <v>Opening net worth</v>
          </cell>
          <cell r="C238">
            <v>0</v>
          </cell>
          <cell r="D238">
            <v>-202650.13193983003</v>
          </cell>
          <cell r="E238">
            <v>202650.13193983003</v>
          </cell>
        </row>
        <row r="240">
          <cell r="A240" t="str">
            <v>Opening net worth adjustments</v>
          </cell>
          <cell r="C240">
            <v>0</v>
          </cell>
          <cell r="D240">
            <v>-15838.724</v>
          </cell>
          <cell r="E240">
            <v>15838.724</v>
          </cell>
        </row>
        <row r="242">
          <cell r="A242" t="str">
            <v>Adjusted opening net worth</v>
          </cell>
          <cell r="C242">
            <v>0</v>
          </cell>
          <cell r="D242">
            <v>-218488.85593983001</v>
          </cell>
          <cell r="E242">
            <v>218488.85593983001</v>
          </cell>
        </row>
        <row r="244">
          <cell r="A244" t="str">
            <v>Net operating balance</v>
          </cell>
          <cell r="C244">
            <v>0</v>
          </cell>
          <cell r="D244">
            <v>-39895.687690677463</v>
          </cell>
          <cell r="E244">
            <v>39895.687690677463</v>
          </cell>
        </row>
        <row r="246">
          <cell r="A246" t="str">
            <v>Other economic flows – Included</v>
          </cell>
        </row>
        <row r="247">
          <cell r="A247" t="str">
            <v>in operating result</v>
          </cell>
        </row>
        <row r="248">
          <cell r="A248" t="str">
            <v>Net foreign exchange gains</v>
          </cell>
          <cell r="C248">
            <v>0</v>
          </cell>
          <cell r="D248">
            <v>318.11599999999999</v>
          </cell>
          <cell r="E248">
            <v>-318.11599999999999</v>
          </cell>
        </row>
        <row r="249">
          <cell r="A249" t="str">
            <v>Net gains from sale of assets</v>
          </cell>
          <cell r="C249">
            <v>0</v>
          </cell>
          <cell r="D249">
            <v>6302.0129999999999</v>
          </cell>
          <cell r="E249">
            <v>-6302.0129999999999</v>
          </cell>
        </row>
        <row r="250">
          <cell r="A250" t="str">
            <v>Other gains</v>
          </cell>
          <cell r="C250">
            <v>0</v>
          </cell>
          <cell r="D250">
            <v>-6896.4820000000091</v>
          </cell>
          <cell r="E250">
            <v>6896.4820000000091</v>
          </cell>
        </row>
        <row r="251">
          <cell r="A251" t="str">
            <v>Swap interest</v>
          </cell>
          <cell r="C251">
            <v>0</v>
          </cell>
          <cell r="D251">
            <v>612.16399999999999</v>
          </cell>
          <cell r="E251">
            <v>-612.16399999999999</v>
          </cell>
        </row>
        <row r="252">
          <cell r="A252" t="str">
            <v>Net write-down and impairment of assets</v>
          </cell>
        </row>
        <row r="253">
          <cell r="A253" t="str">
            <v>and fair value losses</v>
          </cell>
          <cell r="C253">
            <v>0</v>
          </cell>
          <cell r="D253">
            <v>-8803.7663093225274</v>
          </cell>
          <cell r="E253">
            <v>8803.7663093225274</v>
          </cell>
        </row>
        <row r="254">
          <cell r="A254" t="str">
            <v>Receivables</v>
          </cell>
          <cell r="C254">
            <v>0</v>
          </cell>
          <cell r="D254" t="str">
            <v>x</v>
          </cell>
        </row>
        <row r="255">
          <cell r="A255" t="str">
            <v>Non-financial assets</v>
          </cell>
          <cell r="C255">
            <v>0</v>
          </cell>
          <cell r="D255" t="str">
            <v>x</v>
          </cell>
        </row>
        <row r="256">
          <cell r="A256" t="str">
            <v>Net foreign exchange losses</v>
          </cell>
          <cell r="C256">
            <v>0</v>
          </cell>
          <cell r="D256">
            <v>-720.346</v>
          </cell>
          <cell r="E256">
            <v>720.346</v>
          </cell>
        </row>
        <row r="257">
          <cell r="A257" t="str">
            <v>Net losses from sale of assets</v>
          </cell>
          <cell r="C257">
            <v>0</v>
          </cell>
          <cell r="D257">
            <v>-188.614</v>
          </cell>
          <cell r="E257">
            <v>188.614</v>
          </cell>
        </row>
        <row r="258">
          <cell r="A258" t="str">
            <v>Swap interest expense</v>
          </cell>
          <cell r="C258">
            <v>0</v>
          </cell>
          <cell r="D258">
            <v>-942.38300000000004</v>
          </cell>
          <cell r="E258">
            <v>942.38300000000004</v>
          </cell>
        </row>
        <row r="259">
          <cell r="A259" t="str">
            <v>Total other economic flows</v>
          </cell>
          <cell r="C259">
            <v>0</v>
          </cell>
          <cell r="D259">
            <v>-10319.298309322536</v>
          </cell>
          <cell r="E259">
            <v>10319.298309322536</v>
          </cell>
        </row>
        <row r="261">
          <cell r="A261" t="str">
            <v>Operating result</v>
          </cell>
          <cell r="C261">
            <v>0</v>
          </cell>
          <cell r="D261">
            <v>-50214.985999999997</v>
          </cell>
          <cell r="E261">
            <v>50214.985999999997</v>
          </cell>
        </row>
        <row r="263">
          <cell r="A263" t="str">
            <v xml:space="preserve">Other economic flows - </v>
          </cell>
        </row>
        <row r="264">
          <cell r="A264" t="str">
            <v>other movements in equity</v>
          </cell>
          <cell r="C264">
            <v>0</v>
          </cell>
          <cell r="D264">
            <v>12658.521599829968</v>
          </cell>
          <cell r="E264">
            <v>-12658.521599829968</v>
          </cell>
        </row>
        <row r="266">
          <cell r="A266" t="str">
            <v>Comprehensive result</v>
          </cell>
          <cell r="C266">
            <v>0</v>
          </cell>
          <cell r="D266">
            <v>-37556.464400170029</v>
          </cell>
          <cell r="E266">
            <v>37556.464400170029</v>
          </cell>
        </row>
      </sheetData>
      <sheetData sheetId="2">
        <row r="25">
          <cell r="B25" t="str">
            <v>FBO 13-14</v>
          </cell>
        </row>
      </sheetData>
      <sheetData sheetId="3">
        <row r="2">
          <cell r="B2" t="str">
            <v>GFS Accounts</v>
          </cell>
        </row>
      </sheetData>
      <sheetData sheetId="4">
        <row r="2">
          <cell r="A2" t="str">
            <v>GFS Accounts</v>
          </cell>
        </row>
      </sheetData>
      <sheetData sheetId="5">
        <row r="2">
          <cell r="A2" t="str">
            <v>GFS Accounts</v>
          </cell>
        </row>
      </sheetData>
      <sheetData sheetId="6">
        <row r="3">
          <cell r="B3" t="str">
            <v>All</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St1 T2"/>
      <sheetName val="St3 T1"/>
      <sheetName val="St3 T3 new format"/>
      <sheetName val="St3 T4"/>
      <sheetName val="St3 T5 new format"/>
      <sheetName val="St3 T6"/>
      <sheetName val="St3 T7"/>
      <sheetName val="St5 T3"/>
      <sheetName val="New table UC and HCB reco"/>
      <sheetName val="St5 T16 new"/>
      <sheetName val="St5 T6"/>
      <sheetName val="St5 T8"/>
      <sheetName val="St5 T9"/>
      <sheetName val="St5 T10"/>
      <sheetName val="St5 T13"/>
      <sheetName val="St5 T14"/>
      <sheetName val="St5 T15"/>
      <sheetName val="St5 TA2"/>
      <sheetName val="St5 TB3"/>
      <sheetName val="St5 TB4"/>
      <sheetName val="St6 T1"/>
      <sheetName val="St6 T2 "/>
      <sheetName val="St6 T3"/>
      <sheetName val="St6 T4 GPS"/>
      <sheetName val="St6 T5 Def"/>
      <sheetName val="St6 T6 POS"/>
      <sheetName val="St6 T7 Edu"/>
      <sheetName val="St6 T8 Hlth"/>
      <sheetName val="St6 T9 SS"/>
      <sheetName val="St6 T10 Hsing"/>
      <sheetName val="St6 T11 R&amp;C"/>
      <sheetName val="St6 12 F&amp;E"/>
      <sheetName val="St6 T13 Agr"/>
      <sheetName val="St6 T14 Mining"/>
      <sheetName val="St6 T15 Trans"/>
      <sheetName val="St6 T16 Other econ"/>
      <sheetName val="St6 T17 Other Purpo"/>
      <sheetName val="St6 T18"/>
      <sheetName val="St6 T19 "/>
      <sheetName val="St6 T20"/>
      <sheetName val="St6 T21"/>
      <sheetName val="St6 AppA TA1"/>
      <sheetName val="St6 AppC TC1old"/>
      <sheetName val="St6 AppC TC1"/>
      <sheetName val="St6 AppC TC2 "/>
      <sheetName val="St6 AppC TC4old"/>
      <sheetName val="St9 T1 GGS"/>
      <sheetName val="St9 T1 GGS new SOEF"/>
      <sheetName val="St9 T2 GGS"/>
      <sheetName val="St9 T2 GGS (CIV)"/>
      <sheetName val="St 9 T3 GGS"/>
      <sheetName val="St9 Table 4 PNFC"/>
      <sheetName val="St9 Table 5 PNFC"/>
      <sheetName val="St9 Table 6 PNFC"/>
      <sheetName val="St9 Table 7 Total NFPS"/>
      <sheetName val="St9 Table 8 Total NFPS"/>
      <sheetName val="St9 Table 9 Total NFPS"/>
      <sheetName val="N3"/>
      <sheetName val="N3(a)"/>
      <sheetName val="N4"/>
      <sheetName val="N5"/>
      <sheetName val="N6"/>
      <sheetName val="N7"/>
      <sheetName val="N8"/>
      <sheetName val="N9 "/>
      <sheetName val="N10"/>
      <sheetName val="N11"/>
      <sheetName val="N12"/>
      <sheetName val="N13"/>
      <sheetName val="N14"/>
      <sheetName val="N15 CIV"/>
      <sheetName val="N15"/>
      <sheetName val="N16"/>
      <sheetName val="N17"/>
      <sheetName val="N18"/>
      <sheetName val="N19"/>
      <sheetName val="N19(a)"/>
      <sheetName val="Old Tables &gt;&gt;&gt;"/>
      <sheetName val="N13 old"/>
      <sheetName val="Table B1"/>
    </sheetNames>
    <sheetDataSet>
      <sheetData sheetId="0"/>
      <sheetData sheetId="1"/>
      <sheetData sheetId="2"/>
      <sheetData sheetId="3">
        <row r="1">
          <cell r="B1" t="str">
            <v>Table 3: Australian Government general government sector budget aggregates</v>
          </cell>
        </row>
        <row r="2">
          <cell r="C2" t="str">
            <v>Actual</v>
          </cell>
          <cell r="E2" t="str">
            <v>Estimates</v>
          </cell>
        </row>
        <row r="3">
          <cell r="C3" t="str">
            <v>2012-13</v>
          </cell>
          <cell r="E3" t="str">
            <v>2013-14</v>
          </cell>
        </row>
        <row r="4">
          <cell r="C4" t="str">
            <v>$b</v>
          </cell>
          <cell r="E4" t="str">
            <v>$b</v>
          </cell>
        </row>
        <row r="5">
          <cell r="A5" t="str">
            <v>Total operating receipts</v>
          </cell>
          <cell r="E5">
            <v>360.34282968100001</v>
          </cell>
        </row>
        <row r="6">
          <cell r="A6" t="str">
            <v>plus Future Fund earnings</v>
          </cell>
          <cell r="E6">
            <v>2.689152</v>
          </cell>
        </row>
        <row r="7">
          <cell r="A7" t="str">
            <v>Sales of non-financial assets</v>
          </cell>
          <cell r="E7">
            <v>0.46422099999999999</v>
          </cell>
        </row>
        <row r="8">
          <cell r="B8" t="str">
            <v>Receipts</v>
          </cell>
          <cell r="C8">
            <v>351.05237917999523</v>
          </cell>
          <cell r="E8">
            <v>363.496202681</v>
          </cell>
        </row>
        <row r="9">
          <cell r="B9" t="str">
            <v>Per cent of GDP</v>
          </cell>
          <cell r="C9">
            <v>23.051964849356889</v>
          </cell>
          <cell r="E9">
            <v>22.956497671482833</v>
          </cell>
        </row>
        <row r="11">
          <cell r="A11" t="str">
            <v>Total operating payments</v>
          </cell>
          <cell r="E11">
            <v>400.36647962366879</v>
          </cell>
        </row>
        <row r="12">
          <cell r="A12" t="str">
            <v>Purchases of non-financial assets</v>
          </cell>
          <cell r="E12">
            <v>9.8273620000000008</v>
          </cell>
        </row>
        <row r="13">
          <cell r="A13" t="str">
            <v>Finance leases and similar arrangements(b)</v>
          </cell>
          <cell r="E13">
            <v>0.46855200000000002</v>
          </cell>
        </row>
        <row r="14">
          <cell r="B14" t="str">
            <v>Payments(b)</v>
          </cell>
          <cell r="C14">
            <v>367.2043822226255</v>
          </cell>
          <cell r="E14">
            <v>410.66239362366878</v>
          </cell>
        </row>
        <row r="15">
          <cell r="B15" t="str">
            <v>Per cent of GDP</v>
          </cell>
          <cell r="C15">
            <v>24.112591207324144</v>
          </cell>
          <cell r="E15">
            <v>25.935264834831489</v>
          </cell>
        </row>
        <row r="17">
          <cell r="A17" t="str">
            <v>plus Future Fund earnings</v>
          </cell>
          <cell r="B17" t="str">
            <v>Net Future Fund earnings</v>
          </cell>
          <cell r="C17">
            <v>2.6818680000000001</v>
          </cell>
          <cell r="E17">
            <v>2.689152</v>
          </cell>
        </row>
        <row r="19">
          <cell r="A19" t="str">
            <v xml:space="preserve">Equals underlying cash balance(c) </v>
          </cell>
          <cell r="B19" t="str">
            <v>Underlying cash balance(c)</v>
          </cell>
          <cell r="C19">
            <v>-18.833871042630314</v>
          </cell>
          <cell r="E19">
            <v>-49.855342942668834</v>
          </cell>
        </row>
        <row r="20">
          <cell r="B20" t="str">
            <v>Per cent of GDP</v>
          </cell>
          <cell r="C20">
            <v>-1.2367320633637657</v>
          </cell>
          <cell r="E20">
            <v>-3.1485997810512441</v>
          </cell>
        </row>
        <row r="22">
          <cell r="A22" t="str">
            <v>Total revenue</v>
          </cell>
          <cell r="B22" t="str">
            <v>Revenue</v>
          </cell>
          <cell r="C22">
            <v>360.15968600000002</v>
          </cell>
          <cell r="E22">
            <v>374.266706</v>
          </cell>
        </row>
        <row r="23">
          <cell r="B23" t="str">
            <v>Per cent of GDP</v>
          </cell>
          <cell r="C23">
            <v>23.649999015020285</v>
          </cell>
          <cell r="E23">
            <v>23.636705697150454</v>
          </cell>
        </row>
        <row r="25">
          <cell r="A25" t="str">
            <v>Total expenses</v>
          </cell>
          <cell r="B25" t="str">
            <v>Expenses</v>
          </cell>
          <cell r="C25">
            <v>382.64429761849522</v>
          </cell>
          <cell r="E25">
            <v>415.29420399999998</v>
          </cell>
        </row>
        <row r="26">
          <cell r="B26" t="str">
            <v>Per cent of GDP</v>
          </cell>
          <cell r="C26">
            <v>25.126458106087256</v>
          </cell>
          <cell r="E26">
            <v>26.227785481085142</v>
          </cell>
        </row>
        <row r="28">
          <cell r="A28" t="str">
            <v>Net operating balance</v>
          </cell>
          <cell r="B28" t="str">
            <v>Net operating balance</v>
          </cell>
          <cell r="C28">
            <v>-22.484611618495226</v>
          </cell>
          <cell r="E28">
            <v>-41.027498000000001</v>
          </cell>
        </row>
        <row r="29">
          <cell r="A29" t="str">
            <v>Total net acquisition of non-financial assets</v>
          </cell>
          <cell r="B29" t="str">
            <v>Net capital investment</v>
          </cell>
          <cell r="C29">
            <v>0.98716199999999998</v>
          </cell>
          <cell r="E29">
            <v>4.027317</v>
          </cell>
        </row>
        <row r="31">
          <cell r="A31" t="str">
            <v>Fiscal balance (Net lending/borrowing)(d)</v>
          </cell>
          <cell r="B31" t="str">
            <v xml:space="preserve">Fiscal balance </v>
          </cell>
          <cell r="C31">
            <v>-23.471773618495227</v>
          </cell>
          <cell r="E31">
            <v>-45.054814999999998</v>
          </cell>
        </row>
        <row r="32">
          <cell r="B32" t="str">
            <v>Per cent of GDP</v>
          </cell>
          <cell r="C32">
            <v>-1.5412813941596761</v>
          </cell>
          <cell r="E32">
            <v>-2.8454238256356144</v>
          </cell>
        </row>
        <row r="34">
          <cell r="B34" t="str">
            <v>Memorandum item:</v>
          </cell>
        </row>
        <row r="35">
          <cell r="A35" t="str">
            <v>Equals headline cash balance</v>
          </cell>
          <cell r="B35" t="str">
            <v xml:space="preserve">Headline cash balance </v>
          </cell>
          <cell r="C35">
            <v>-20.953748222625517</v>
          </cell>
          <cell r="E35">
            <v>-53.740934942668829</v>
          </cell>
        </row>
        <row r="36">
          <cell r="B36" t="str">
            <v>(a) Total is equal to the sum of amounts from 2013-14 to 2017-18.</v>
          </cell>
        </row>
        <row r="37">
          <cell r="B37" t="str">
            <v xml:space="preserve">(b) Equivalent to cash payments for operating activities, purchases of non-financial assets and </v>
          </cell>
        </row>
        <row r="38">
          <cell r="B38" t="str">
            <v xml:space="preserve">      net acquisition of assets under finance leases.</v>
          </cell>
        </row>
        <row r="39">
          <cell r="B39" t="str">
            <v>(c) Excludes net Future Fund earnings</v>
          </cell>
        </row>
        <row r="42">
          <cell r="B42" t="str">
            <v>net operating balance (sum)</v>
          </cell>
          <cell r="C42">
            <v>-22.484611618495194</v>
          </cell>
          <cell r="E42">
            <v>-41.02749799999998</v>
          </cell>
        </row>
        <row r="43">
          <cell r="B43" t="str">
            <v>net operating balance (above)</v>
          </cell>
          <cell r="C43">
            <v>-22.484611618495226</v>
          </cell>
          <cell r="E43">
            <v>-41.027498000000001</v>
          </cell>
        </row>
        <row r="44">
          <cell r="C44">
            <v>3.1974423109204508E-14</v>
          </cell>
          <cell r="E44">
            <v>0</v>
          </cell>
        </row>
        <row r="46">
          <cell r="B46" t="str">
            <v>fiscal balance (sum)</v>
          </cell>
          <cell r="C46">
            <v>-23.471773618495227</v>
          </cell>
          <cell r="E46">
            <v>-45.054815000000005</v>
          </cell>
        </row>
        <row r="47">
          <cell r="B47" t="str">
            <v>fiscal balance (above)</v>
          </cell>
          <cell r="C47">
            <v>-23.471773618495227</v>
          </cell>
          <cell r="E47">
            <v>-45.054814999999998</v>
          </cell>
        </row>
        <row r="48">
          <cell r="C48">
            <v>0</v>
          </cell>
          <cell r="E48">
            <v>0</v>
          </cell>
        </row>
        <row r="50">
          <cell r="B50" t="str">
            <v>Underlying cash balances</v>
          </cell>
          <cell r="C50">
            <v>0</v>
          </cell>
          <cell r="D50">
            <v>0</v>
          </cell>
          <cell r="E50">
            <v>0</v>
          </cell>
        </row>
        <row r="51">
          <cell r="C51">
            <v>0</v>
          </cell>
          <cell r="D51">
            <v>0</v>
          </cell>
          <cell r="E51">
            <v>0</v>
          </cell>
        </row>
        <row r="53">
          <cell r="B53" t="str">
            <v>Fiscal Balance</v>
          </cell>
          <cell r="C53">
            <v>0</v>
          </cell>
          <cell r="E53">
            <v>0</v>
          </cell>
        </row>
        <row r="54">
          <cell r="C54">
            <v>0</v>
          </cell>
          <cell r="E54">
            <v>0</v>
          </cell>
        </row>
        <row r="56">
          <cell r="B56" t="str">
            <v>future fund earnings</v>
          </cell>
          <cell r="E56">
            <v>0</v>
          </cell>
        </row>
        <row r="58">
          <cell r="B58" t="str">
            <v>Receipts</v>
          </cell>
          <cell r="E58">
            <v>0</v>
          </cell>
        </row>
        <row r="60">
          <cell r="B60" t="str">
            <v>Payments</v>
          </cell>
          <cell r="E60">
            <v>0</v>
          </cell>
        </row>
        <row r="62">
          <cell r="B62" t="str">
            <v>Underlying cash balances</v>
          </cell>
          <cell r="C62">
            <v>4.2632564145606011E-14</v>
          </cell>
          <cell r="D62">
            <v>0</v>
          </cell>
          <cell r="E62">
            <v>5.6843418860808015E-14</v>
          </cell>
        </row>
        <row r="64">
          <cell r="B64" t="str">
            <v>UCB</v>
          </cell>
          <cell r="E64">
            <v>0</v>
          </cell>
        </row>
        <row r="65">
          <cell r="B65" t="str">
            <v>revenue</v>
          </cell>
          <cell r="E65">
            <v>0</v>
          </cell>
        </row>
        <row r="66">
          <cell r="B66" t="str">
            <v>expenses</v>
          </cell>
          <cell r="E66">
            <v>0</v>
          </cell>
        </row>
        <row r="67">
          <cell r="B67" t="str">
            <v>net operating balance</v>
          </cell>
          <cell r="E67">
            <v>0</v>
          </cell>
        </row>
        <row r="68">
          <cell r="B68" t="str">
            <v>net capital investment</v>
          </cell>
          <cell r="E68">
            <v>0</v>
          </cell>
        </row>
        <row r="69">
          <cell r="B69" t="str">
            <v>fiscal balance</v>
          </cell>
          <cell r="E69">
            <v>0</v>
          </cell>
        </row>
        <row r="70">
          <cell r="B70" t="str">
            <v>headline cash balances</v>
          </cell>
          <cell r="E70">
            <v>0</v>
          </cell>
        </row>
      </sheetData>
      <sheetData sheetId="4">
        <row r="7">
          <cell r="C7">
            <v>360.34282968100001</v>
          </cell>
        </row>
      </sheetData>
      <sheetData sheetId="5"/>
      <sheetData sheetId="6"/>
      <sheetData sheetId="7">
        <row r="6">
          <cell r="C6">
            <v>279.79193865999997</v>
          </cell>
        </row>
      </sheetData>
      <sheetData sheetId="8"/>
      <sheetData sheetId="9">
        <row r="5">
          <cell r="B5">
            <v>-49855.342942668831</v>
          </cell>
        </row>
      </sheetData>
      <sheetData sheetId="10"/>
      <sheetData sheetId="11"/>
      <sheetData sheetId="12"/>
      <sheetData sheetId="13"/>
      <sheetData sheetId="14"/>
      <sheetData sheetId="15"/>
      <sheetData sheetId="16"/>
      <sheetData sheetId="17"/>
      <sheetData sheetId="18">
        <row r="6">
          <cell r="E6">
            <v>158300</v>
          </cell>
        </row>
      </sheetData>
      <sheetData sheetId="19"/>
      <sheetData sheetId="20"/>
      <sheetData sheetId="21"/>
      <sheetData sheetId="22"/>
      <sheetData sheetId="23"/>
      <sheetData sheetId="24">
        <row r="3">
          <cell r="C3" t="str">
            <v>2013-14</v>
          </cell>
        </row>
      </sheetData>
      <sheetData sheetId="25">
        <row r="3">
          <cell r="C3" t="str">
            <v>2013-14</v>
          </cell>
        </row>
      </sheetData>
      <sheetData sheetId="26">
        <row r="3">
          <cell r="C3" t="str">
            <v>2013-14</v>
          </cell>
        </row>
      </sheetData>
      <sheetData sheetId="27">
        <row r="5">
          <cell r="B5" t="str">
            <v>Higher education</v>
          </cell>
        </row>
      </sheetData>
      <sheetData sheetId="28">
        <row r="5">
          <cell r="A5" t="str">
            <v>Medical services and benefits</v>
          </cell>
        </row>
      </sheetData>
      <sheetData sheetId="29">
        <row r="3">
          <cell r="C3" t="str">
            <v>2013-14</v>
          </cell>
        </row>
      </sheetData>
      <sheetData sheetId="30">
        <row r="5">
          <cell r="C5">
            <v>3284.1480000000001</v>
          </cell>
        </row>
      </sheetData>
      <sheetData sheetId="31">
        <row r="5">
          <cell r="C5">
            <v>1539.43</v>
          </cell>
        </row>
      </sheetData>
      <sheetData sheetId="32">
        <row r="5">
          <cell r="C5">
            <v>7047.4390000000003</v>
          </cell>
        </row>
      </sheetData>
      <sheetData sheetId="33">
        <row r="3">
          <cell r="C3" t="str">
            <v>2013-14</v>
          </cell>
        </row>
      </sheetData>
      <sheetData sheetId="34">
        <row r="5">
          <cell r="C5">
            <v>3138.5279999999998</v>
          </cell>
        </row>
      </sheetData>
      <sheetData sheetId="35">
        <row r="5">
          <cell r="C5">
            <v>731.78</v>
          </cell>
        </row>
      </sheetData>
      <sheetData sheetId="36">
        <row r="5">
          <cell r="B5" t="str">
            <v>Tourism and area promotion</v>
          </cell>
        </row>
      </sheetData>
      <sheetData sheetId="37">
        <row r="5">
          <cell r="B5" t="str">
            <v>Public debt interest</v>
          </cell>
        </row>
      </sheetData>
      <sheetData sheetId="38"/>
      <sheetData sheetId="39"/>
      <sheetData sheetId="40">
        <row r="3">
          <cell r="B3" t="str">
            <v>2013-14</v>
          </cell>
        </row>
      </sheetData>
      <sheetData sheetId="41">
        <row r="4">
          <cell r="B4" t="str">
            <v>2013-14</v>
          </cell>
        </row>
      </sheetData>
      <sheetData sheetId="42"/>
      <sheetData sheetId="43"/>
      <sheetData sheetId="44"/>
      <sheetData sheetId="45"/>
      <sheetData sheetId="46"/>
      <sheetData sheetId="47">
        <row r="5">
          <cell r="B5" t="str">
            <v>Revenue</v>
          </cell>
        </row>
      </sheetData>
      <sheetData sheetId="48"/>
      <sheetData sheetId="49">
        <row r="7">
          <cell r="B7" t="str">
            <v>Cash and deposits</v>
          </cell>
        </row>
      </sheetData>
      <sheetData sheetId="50"/>
      <sheetData sheetId="51">
        <row r="2">
          <cell r="C2" t="str">
            <v>Estimates</v>
          </cell>
        </row>
      </sheetData>
      <sheetData sheetId="52">
        <row r="5">
          <cell r="A5" t="str">
            <v>Revenue</v>
          </cell>
        </row>
      </sheetData>
      <sheetData sheetId="53">
        <row r="5">
          <cell r="A5" t="str">
            <v>Assets</v>
          </cell>
        </row>
      </sheetData>
      <sheetData sheetId="54">
        <row r="3">
          <cell r="B3" t="str">
            <v>2013-14</v>
          </cell>
        </row>
      </sheetData>
      <sheetData sheetId="55">
        <row r="2">
          <cell r="B2" t="str">
            <v>Estimates</v>
          </cell>
        </row>
      </sheetData>
      <sheetData sheetId="56">
        <row r="2">
          <cell r="B2" t="str">
            <v>Estimates</v>
          </cell>
        </row>
      </sheetData>
      <sheetData sheetId="57">
        <row r="3">
          <cell r="B3" t="str">
            <v>2013-14</v>
          </cell>
        </row>
      </sheetData>
      <sheetData sheetId="58">
        <row r="3">
          <cell r="C3" t="str">
            <v>2013-14</v>
          </cell>
        </row>
      </sheetData>
      <sheetData sheetId="59">
        <row r="3">
          <cell r="C3" t="str">
            <v>2013-14</v>
          </cell>
        </row>
      </sheetData>
      <sheetData sheetId="60">
        <row r="2">
          <cell r="C2" t="str">
            <v>Estimates</v>
          </cell>
        </row>
      </sheetData>
      <sheetData sheetId="61">
        <row r="3">
          <cell r="C3" t="str">
            <v>2013-14</v>
          </cell>
        </row>
      </sheetData>
      <sheetData sheetId="62">
        <row r="3">
          <cell r="C3" t="str">
            <v>2013-14</v>
          </cell>
        </row>
      </sheetData>
      <sheetData sheetId="63">
        <row r="2">
          <cell r="C2" t="str">
            <v>Estimates</v>
          </cell>
        </row>
      </sheetData>
      <sheetData sheetId="64">
        <row r="3">
          <cell r="C3" t="str">
            <v>2013-14</v>
          </cell>
        </row>
      </sheetData>
      <sheetData sheetId="65">
        <row r="2">
          <cell r="C2" t="str">
            <v>Estimates</v>
          </cell>
        </row>
      </sheetData>
      <sheetData sheetId="66">
        <row r="3">
          <cell r="C3" t="str">
            <v>2013-14</v>
          </cell>
        </row>
      </sheetData>
      <sheetData sheetId="67">
        <row r="6">
          <cell r="C6">
            <v>88473.434999999998</v>
          </cell>
        </row>
      </sheetData>
      <sheetData sheetId="68">
        <row r="1">
          <cell r="A1" t="str">
            <v>Note 12: Personal benefits expense</v>
          </cell>
        </row>
      </sheetData>
      <sheetData sheetId="69">
        <row r="3">
          <cell r="C3" t="str">
            <v>2013-14</v>
          </cell>
        </row>
        <row r="5">
          <cell r="B5" t="str">
            <v>Advances paid</v>
          </cell>
        </row>
        <row r="6">
          <cell r="A6" t="str">
            <v>5232200 - Loans to State and Territory Governments (Admin only)</v>
          </cell>
          <cell r="B6" t="str">
            <v>Loans to State and Territory governments</v>
          </cell>
        </row>
        <row r="7">
          <cell r="A7" t="str">
            <v>5232009 - HECS Receivable - Total</v>
          </cell>
          <cell r="B7" t="str">
            <v>Higher Education Loan Program</v>
          </cell>
        </row>
        <row r="8">
          <cell r="A8" t="str">
            <v>5232010 - Student Supplement Scheme Loan Receivable</v>
          </cell>
          <cell r="B8" t="str">
            <v>Student Financial Supplement Scheme</v>
          </cell>
        </row>
        <row r="9">
          <cell r="A9" t="str">
            <v>5232004 - Loans Receivable (Excl State &amp; Territory Govts)</v>
          </cell>
        </row>
        <row r="10">
          <cell r="A10" t="str">
            <v>5232005 - Receivables - Advances</v>
          </cell>
        </row>
        <row r="11">
          <cell r="A11" t="str">
            <v>5232006 - Loans to Agencies (Finance only)</v>
          </cell>
        </row>
        <row r="12">
          <cell r="A12" t="str">
            <v>5232011 - IDA-ADF Receivables</v>
          </cell>
        </row>
        <row r="13">
          <cell r="A13" t="str">
            <v>5233006 - Interest Receivable</v>
          </cell>
        </row>
        <row r="14">
          <cell r="A14" t="str">
            <v>5240019 - IDA/ADF Investment</v>
          </cell>
        </row>
        <row r="15">
          <cell r="A15" t="str">
            <v>5250004 - Accrued Interest Revenue</v>
          </cell>
        </row>
        <row r="16">
          <cell r="B16" t="str">
            <v>Other</v>
          </cell>
        </row>
        <row r="17">
          <cell r="A17" t="str">
            <v>5232023 - Provn for Doubtful Debts - Advances and Loans Receivable</v>
          </cell>
          <cell r="B17" t="str">
            <v>less Provision for doubtful debts</v>
          </cell>
        </row>
        <row r="18">
          <cell r="B18" t="str">
            <v>Total advances paid</v>
          </cell>
        </row>
        <row r="19">
          <cell r="A19" t="str">
            <v>5233006 - Interest Receivable</v>
          </cell>
        </row>
        <row r="20">
          <cell r="B20" t="str">
            <v>Other receivables</v>
          </cell>
        </row>
        <row r="21">
          <cell r="A21" t="str">
            <v>5233002 - Goods and Services (Trade debtors)</v>
          </cell>
          <cell r="B21" t="str">
            <v>Goods and services receivable</v>
          </cell>
        </row>
        <row r="22">
          <cell r="A22" t="str">
            <v>5233009 - Recoveries of benefit payments</v>
          </cell>
          <cell r="B22" t="str">
            <v>Recoveries of benefit payments</v>
          </cell>
        </row>
        <row r="23">
          <cell r="A23" t="str">
            <v>5231000 - Taxes Receivable</v>
          </cell>
          <cell r="B23" t="str">
            <v>Taxes receivable</v>
          </cell>
        </row>
        <row r="24">
          <cell r="A24" t="str">
            <v>5360002 - Prepayments</v>
          </cell>
          <cell r="B24" t="str">
            <v>Prepayments</v>
          </cell>
        </row>
        <row r="25">
          <cell r="A25" t="str">
            <v>5233008 - Dividends Receivable</v>
          </cell>
        </row>
        <row r="26">
          <cell r="A26" t="str">
            <v>5233011 - Subsidies Receivable</v>
          </cell>
        </row>
        <row r="27">
          <cell r="A27" t="str">
            <v>5233013 - Grants Receivable</v>
          </cell>
        </row>
        <row r="28">
          <cell r="A28" t="str">
            <v>5233015 - IMF related monies</v>
          </cell>
        </row>
        <row r="29">
          <cell r="A29" t="str">
            <v>5233022 - Asset Sales Program Receivable</v>
          </cell>
        </row>
        <row r="30">
          <cell r="A30" t="str">
            <v>5233025 - Appropriations Receivable</v>
          </cell>
        </row>
        <row r="31">
          <cell r="A31" t="str">
            <v>5233031 - Worker's compensation receivable</v>
          </cell>
        </row>
        <row r="32">
          <cell r="A32" t="str">
            <v>5233032 - Super contributions receivable</v>
          </cell>
        </row>
      </sheetData>
      <sheetData sheetId="70">
        <row r="3">
          <cell r="C3" t="str">
            <v>2013-14</v>
          </cell>
        </row>
      </sheetData>
      <sheetData sheetId="71"/>
      <sheetData sheetId="72">
        <row r="3">
          <cell r="C3" t="str">
            <v>2013-14</v>
          </cell>
        </row>
      </sheetData>
      <sheetData sheetId="73">
        <row r="3">
          <cell r="C3" t="str">
            <v>2013-14</v>
          </cell>
        </row>
      </sheetData>
      <sheetData sheetId="74">
        <row r="2">
          <cell r="C2" t="str">
            <v>Estimates</v>
          </cell>
        </row>
      </sheetData>
      <sheetData sheetId="75">
        <row r="3">
          <cell r="C3" t="str">
            <v>2013-14</v>
          </cell>
        </row>
      </sheetData>
      <sheetData sheetId="76">
        <row r="3">
          <cell r="B3" t="str">
            <v>2013-14</v>
          </cell>
        </row>
      </sheetData>
      <sheetData sheetId="77">
        <row r="3">
          <cell r="B3" t="str">
            <v>2013-14</v>
          </cell>
        </row>
      </sheetData>
      <sheetData sheetId="78"/>
      <sheetData sheetId="79"/>
      <sheetData sheetId="8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enableFormatConditionsCalculation="0">
    <tabColor indexed="13"/>
  </sheetPr>
  <dimension ref="A1:L4751"/>
  <sheetViews>
    <sheetView showGridLines="0" workbookViewId="0">
      <pane ySplit="2" topLeftCell="A459" activePane="bottomLeft" state="frozenSplit"/>
      <selection activeCell="C348" sqref="C348"/>
      <selection pane="bottomLeft" activeCell="G19" sqref="G19"/>
    </sheetView>
  </sheetViews>
  <sheetFormatPr defaultRowHeight="12.75"/>
  <cols>
    <col min="1" max="1" width="29.5703125" style="26" customWidth="1"/>
    <col min="2" max="2" width="10.140625" style="26" customWidth="1"/>
    <col min="3" max="3" width="9.85546875" style="27" bestFit="1" customWidth="1"/>
    <col min="4" max="4" width="9.140625" style="27"/>
    <col min="5" max="5" width="9.85546875" style="26" customWidth="1"/>
    <col min="6" max="6" width="9.140625" style="26"/>
    <col min="7" max="7" width="18" style="26" customWidth="1"/>
    <col min="8" max="8" width="14.85546875" style="26" customWidth="1"/>
    <col min="9" max="16384" width="9.140625" style="26"/>
  </cols>
  <sheetData>
    <row r="1" spans="1:8">
      <c r="A1" s="35"/>
      <c r="B1" s="18"/>
      <c r="C1" s="40"/>
      <c r="D1" s="40"/>
      <c r="E1" s="18"/>
      <c r="G1" s="42">
        <f ca="1">NOW()</f>
        <v>41915.641518634256</v>
      </c>
      <c r="H1" s="42"/>
    </row>
    <row r="2" spans="1:8" ht="33.75">
      <c r="A2" s="36"/>
      <c r="B2" s="380" t="s">
        <v>251</v>
      </c>
      <c r="C2" s="405" t="s">
        <v>355</v>
      </c>
      <c r="D2" s="406" t="s">
        <v>356</v>
      </c>
      <c r="E2" s="37"/>
    </row>
    <row r="3" spans="1:8">
      <c r="A3" s="36"/>
      <c r="B3" s="37"/>
      <c r="C3" s="407"/>
      <c r="D3" s="407"/>
      <c r="E3" s="37"/>
    </row>
    <row r="4" spans="1:8">
      <c r="A4" s="36" t="s">
        <v>128</v>
      </c>
      <c r="B4" s="37"/>
      <c r="C4" s="407"/>
      <c r="D4" s="407"/>
      <c r="E4" s="37"/>
    </row>
    <row r="5" spans="1:8">
      <c r="A5" s="37"/>
      <c r="B5" s="37"/>
      <c r="C5" s="407"/>
      <c r="D5" s="407"/>
      <c r="E5" s="37"/>
    </row>
    <row r="6" spans="1:8">
      <c r="A6" s="35" t="s">
        <v>92</v>
      </c>
      <c r="B6" s="18"/>
      <c r="C6" s="40"/>
      <c r="D6" s="40"/>
      <c r="E6" s="18"/>
    </row>
    <row r="7" spans="1:8" ht="12.75" customHeight="1">
      <c r="A7" s="18" t="s">
        <v>391</v>
      </c>
      <c r="B7" s="38" t="e">
        <f>#REF!</f>
        <v>#REF!</v>
      </c>
      <c r="C7" s="408" t="e">
        <f>#REF!</f>
        <v>#REF!</v>
      </c>
      <c r="D7" s="408" t="e">
        <f>#REF!</f>
        <v>#REF!</v>
      </c>
      <c r="E7" s="18"/>
    </row>
    <row r="8" spans="1:8" ht="12.75" customHeight="1">
      <c r="A8" s="18" t="s">
        <v>50</v>
      </c>
      <c r="B8" s="38"/>
      <c r="C8" s="408">
        <f>'Table 2'!B25</f>
        <v>-3.1</v>
      </c>
      <c r="D8" s="408">
        <f>'Table 2'!C25</f>
        <v>-3.1</v>
      </c>
      <c r="E8" s="18"/>
    </row>
    <row r="9" spans="1:8" ht="12.75" customHeight="1">
      <c r="A9" s="18"/>
      <c r="B9" s="43" t="e">
        <f>SUM(B7:B8)/1-B7</f>
        <v>#REF!</v>
      </c>
      <c r="C9" s="409" t="e">
        <f>SUM(C7:C8)/2-C7</f>
        <v>#REF!</v>
      </c>
      <c r="D9" s="409" t="e">
        <f>SUM(D7:D8)/2-D7</f>
        <v>#REF!</v>
      </c>
      <c r="E9" s="18"/>
    </row>
    <row r="10" spans="1:8" ht="12.75" customHeight="1">
      <c r="A10" s="18"/>
      <c r="B10" s="34"/>
      <c r="C10" s="40"/>
      <c r="D10" s="40"/>
      <c r="E10" s="18"/>
    </row>
    <row r="11" spans="1:8">
      <c r="A11" s="35" t="s">
        <v>222</v>
      </c>
      <c r="B11" s="18"/>
      <c r="C11" s="410"/>
      <c r="D11" s="40"/>
      <c r="E11" s="18"/>
    </row>
    <row r="12" spans="1:8">
      <c r="A12" s="18" t="s">
        <v>391</v>
      </c>
      <c r="B12" s="34" t="e">
        <f>#REF!</f>
        <v>#REF!</v>
      </c>
      <c r="C12" s="410" t="e">
        <f>#REF!</f>
        <v>#REF!</v>
      </c>
      <c r="D12" s="40" t="e">
        <f>#REF!</f>
        <v>#REF!</v>
      </c>
      <c r="E12" s="18"/>
    </row>
    <row r="13" spans="1:8">
      <c r="A13" s="18" t="s">
        <v>50</v>
      </c>
      <c r="B13" s="34"/>
      <c r="C13" s="410">
        <f>'Table 2'!B24</f>
        <v>-49.9</v>
      </c>
      <c r="D13" s="40">
        <f>+'Table 2'!C24</f>
        <v>-48.5</v>
      </c>
      <c r="E13" s="18"/>
    </row>
    <row r="14" spans="1:8">
      <c r="A14" s="18" t="s">
        <v>362</v>
      </c>
      <c r="B14" s="18"/>
      <c r="C14" s="410">
        <f>'Table 12'!B61/1000</f>
        <v>-49.854999999999997</v>
      </c>
      <c r="D14" s="410">
        <f>'Table 12'!D61/1000</f>
        <v>-48.456000000000003</v>
      </c>
    </row>
    <row r="15" spans="1:8">
      <c r="A15" s="18"/>
      <c r="B15" s="43" t="e">
        <f>SUM(B12:B14)/1-B12</f>
        <v>#REF!</v>
      </c>
      <c r="C15" s="409" t="e">
        <f>SUM(C12:C14)/3-C12</f>
        <v>#REF!</v>
      </c>
      <c r="D15" s="409" t="e">
        <f>SUM(D12:D14)/3-D12</f>
        <v>#REF!</v>
      </c>
      <c r="E15" s="18"/>
    </row>
    <row r="16" spans="1:8">
      <c r="A16" s="18"/>
      <c r="B16" s="18"/>
      <c r="C16" s="410"/>
      <c r="D16" s="40"/>
      <c r="E16" s="18"/>
    </row>
    <row r="17" spans="1:5">
      <c r="A17" s="35" t="s">
        <v>308</v>
      </c>
      <c r="B17" s="18"/>
      <c r="C17" s="410"/>
      <c r="D17" s="40"/>
      <c r="E17" s="18"/>
    </row>
    <row r="18" spans="1:5">
      <c r="A18" s="18" t="s">
        <v>50</v>
      </c>
      <c r="B18" s="18"/>
      <c r="C18" s="410">
        <f>'Table 2'!B19</f>
        <v>-47.2</v>
      </c>
      <c r="D18" s="410">
        <f>'Table 2'!C19</f>
        <v>-46.1</v>
      </c>
      <c r="E18" s="18"/>
    </row>
    <row r="19" spans="1:5">
      <c r="A19" s="18" t="s">
        <v>362</v>
      </c>
      <c r="B19" s="18"/>
      <c r="C19" s="410">
        <f>'Table 12'!B59/1000</f>
        <v>-47.165999999999997</v>
      </c>
      <c r="D19" s="410">
        <f>'Table 12'!D59/1000</f>
        <v>-46.107999999999997</v>
      </c>
    </row>
    <row r="20" spans="1:5">
      <c r="A20" s="18"/>
      <c r="B20" s="43"/>
      <c r="C20" s="409">
        <f>SUM(C18:C19)/2-C18</f>
        <v>1.7000000000003013E-2</v>
      </c>
      <c r="D20" s="409">
        <f>SUM(D18:D19)/2-D18</f>
        <v>-3.9999999999977831E-3</v>
      </c>
      <c r="E20" s="18"/>
    </row>
    <row r="21" spans="1:5">
      <c r="A21" s="18"/>
      <c r="B21" s="18"/>
      <c r="C21" s="410"/>
      <c r="D21" s="40"/>
      <c r="E21" s="18"/>
    </row>
    <row r="22" spans="1:5">
      <c r="A22" s="35" t="s">
        <v>268</v>
      </c>
      <c r="B22" s="18"/>
      <c r="C22" s="410"/>
      <c r="D22" s="40"/>
      <c r="E22" s="18"/>
    </row>
    <row r="23" spans="1:5">
      <c r="A23" s="18" t="s">
        <v>391</v>
      </c>
      <c r="B23" s="39" t="e">
        <f>#REF!</f>
        <v>#REF!</v>
      </c>
      <c r="C23" s="40" t="e">
        <f>#REF!</f>
        <v>#REF!</v>
      </c>
      <c r="D23" s="40" t="e">
        <f>#REF!</f>
        <v>#REF!</v>
      </c>
      <c r="E23" s="39"/>
    </row>
    <row r="24" spans="1:5">
      <c r="A24" s="18" t="s">
        <v>361</v>
      </c>
      <c r="B24" s="39"/>
      <c r="C24" s="40">
        <f>'Table 10'!C69/1000</f>
        <v>-45.055</v>
      </c>
      <c r="D24" s="40">
        <f>'Table 10'!E69/1000</f>
        <v>-43.746000000000002</v>
      </c>
    </row>
    <row r="25" spans="1:5">
      <c r="A25" s="18"/>
      <c r="B25" s="43" t="e">
        <f>(B24+B23)/1-B23</f>
        <v>#REF!</v>
      </c>
      <c r="C25" s="409" t="e">
        <f>(C24+C23)/2-C23</f>
        <v>#REF!</v>
      </c>
      <c r="D25" s="409" t="e">
        <f>(D24+D23)/2-D23</f>
        <v>#REF!</v>
      </c>
      <c r="E25" s="39"/>
    </row>
    <row r="26" spans="1:5">
      <c r="A26" s="18"/>
      <c r="B26" s="39"/>
      <c r="C26" s="40"/>
      <c r="D26" s="40"/>
      <c r="E26" s="39"/>
    </row>
    <row r="27" spans="1:5">
      <c r="A27" s="35" t="s">
        <v>31</v>
      </c>
      <c r="B27" s="39"/>
      <c r="C27" s="40"/>
      <c r="D27" s="40"/>
      <c r="E27" s="39"/>
    </row>
    <row r="28" spans="1:5" ht="7.5" customHeight="1">
      <c r="A28" s="18"/>
      <c r="B28" s="39"/>
      <c r="C28" s="40"/>
      <c r="D28" s="40"/>
      <c r="E28" s="39"/>
    </row>
    <row r="29" spans="1:5">
      <c r="A29" s="18" t="s">
        <v>391</v>
      </c>
      <c r="B29" s="40" t="e">
        <f>#REF!*1000</f>
        <v>#REF!</v>
      </c>
      <c r="C29" s="40" t="e">
        <f>#REF!*1000</f>
        <v>#REF!</v>
      </c>
      <c r="D29" s="40" t="e">
        <f>#REF!*1000</f>
        <v>#REF!</v>
      </c>
      <c r="E29" s="18"/>
    </row>
    <row r="30" spans="1:5">
      <c r="A30" s="18" t="s">
        <v>359</v>
      </c>
      <c r="B30" s="40"/>
      <c r="C30" s="40">
        <f>'Table 4'!B52</f>
        <v>374267</v>
      </c>
      <c r="D30" s="40">
        <f>'Table 4'!C52</f>
        <v>373950</v>
      </c>
      <c r="E30" s="40"/>
    </row>
    <row r="31" spans="1:5">
      <c r="A31" s="78" t="s">
        <v>361</v>
      </c>
      <c r="B31" s="40"/>
      <c r="C31" s="40">
        <f>'Table 10'!C13</f>
        <v>374267</v>
      </c>
      <c r="D31" s="40">
        <f>'Table 10'!E13</f>
        <v>373950</v>
      </c>
    </row>
    <row r="32" spans="1:5">
      <c r="A32" s="18"/>
      <c r="B32" s="43"/>
      <c r="C32" s="409" t="e">
        <f>SUM(C29:C31)/3-C29</f>
        <v>#REF!</v>
      </c>
      <c r="D32" s="409" t="e">
        <f>SUM(D29:D31)/3-D29</f>
        <v>#REF!</v>
      </c>
      <c r="E32" s="18"/>
    </row>
    <row r="33" spans="1:7">
      <c r="A33" s="18"/>
      <c r="B33" s="40"/>
      <c r="C33" s="40"/>
      <c r="D33" s="40"/>
      <c r="E33" s="39"/>
    </row>
    <row r="34" spans="1:7">
      <c r="A34" s="35" t="s">
        <v>158</v>
      </c>
      <c r="B34" s="40"/>
      <c r="C34" s="40"/>
      <c r="D34" s="40"/>
      <c r="E34" s="39"/>
    </row>
    <row r="35" spans="1:7">
      <c r="A35" s="18" t="s">
        <v>391</v>
      </c>
      <c r="B35" s="40" t="e">
        <f>#REF!*1000</f>
        <v>#REF!</v>
      </c>
      <c r="C35" s="40" t="e">
        <f>#REF!*1000</f>
        <v>#REF!</v>
      </c>
      <c r="D35" s="40" t="e">
        <f>#REF!*1000</f>
        <v>#REF!</v>
      </c>
      <c r="E35" s="18"/>
    </row>
    <row r="36" spans="1:7">
      <c r="A36" s="18" t="s">
        <v>392</v>
      </c>
      <c r="B36" s="40"/>
      <c r="C36" s="40">
        <f>'Table 5'!B36</f>
        <v>415294</v>
      </c>
      <c r="D36" s="40">
        <f>'Table 5'!C36</f>
        <v>413845</v>
      </c>
      <c r="E36" s="39"/>
      <c r="G36" s="27"/>
    </row>
    <row r="37" spans="1:7">
      <c r="A37" s="18" t="s">
        <v>361</v>
      </c>
      <c r="B37" s="40"/>
      <c r="C37" s="40">
        <f>'Table 10'!C34</f>
        <v>415294</v>
      </c>
      <c r="D37" s="40">
        <f>'Table 10'!E34</f>
        <v>413845</v>
      </c>
      <c r="G37" s="109"/>
    </row>
    <row r="38" spans="1:7">
      <c r="A38" s="18" t="s">
        <v>4</v>
      </c>
      <c r="B38" s="40" t="e">
        <f>#REF!</f>
        <v>#REF!</v>
      </c>
      <c r="C38" s="40" t="e">
        <f>#REF!</f>
        <v>#REF!</v>
      </c>
      <c r="D38" s="40" t="e">
        <f>#REF!</f>
        <v>#REF!</v>
      </c>
    </row>
    <row r="39" spans="1:7">
      <c r="A39" s="18"/>
      <c r="B39" s="43" t="e">
        <f>SUM(B35:B38)/2-B35</f>
        <v>#REF!</v>
      </c>
      <c r="C39" s="409" t="e">
        <f>SUM(C35:C38)/4-C35</f>
        <v>#REF!</v>
      </c>
      <c r="D39" s="409" t="e">
        <f>SUM(D35:D38)/4-D35</f>
        <v>#REF!</v>
      </c>
      <c r="E39" s="35" t="s">
        <v>130</v>
      </c>
    </row>
    <row r="40" spans="1:7">
      <c r="A40" s="18"/>
      <c r="B40" s="40"/>
      <c r="C40" s="40"/>
      <c r="D40" s="40"/>
      <c r="E40" s="39"/>
    </row>
    <row r="41" spans="1:7">
      <c r="A41" s="35" t="s">
        <v>309</v>
      </c>
      <c r="B41" s="40"/>
      <c r="C41" s="40"/>
      <c r="D41" s="40"/>
      <c r="E41" s="39"/>
    </row>
    <row r="42" spans="1:7">
      <c r="A42" s="78" t="s">
        <v>361</v>
      </c>
      <c r="B42" s="40"/>
      <c r="C42" s="40">
        <f>'Table 10'!C18</f>
        <v>6235</v>
      </c>
      <c r="D42" s="40">
        <f>'Table 10'!E18</f>
        <v>6372</v>
      </c>
    </row>
    <row r="43" spans="1:7">
      <c r="A43" s="18" t="s">
        <v>392</v>
      </c>
      <c r="B43" s="40"/>
      <c r="C43" s="40">
        <f>'Table 5'!B13</f>
        <v>5667</v>
      </c>
      <c r="D43" s="40">
        <f>'Table 5'!C13</f>
        <v>5834</v>
      </c>
      <c r="E43" s="39"/>
    </row>
    <row r="44" spans="1:7">
      <c r="A44" s="18" t="s">
        <v>314</v>
      </c>
      <c r="B44" s="40"/>
      <c r="C44" s="40" t="e">
        <f>#REF!</f>
        <v>#REF!</v>
      </c>
      <c r="D44" s="40" t="e">
        <f>#REF!</f>
        <v>#REF!</v>
      </c>
      <c r="E44" s="39"/>
    </row>
    <row r="45" spans="1:7">
      <c r="A45" s="18" t="s">
        <v>4</v>
      </c>
      <c r="B45" s="40" t="e">
        <f>#REF!</f>
        <v>#REF!</v>
      </c>
      <c r="C45" s="40" t="e">
        <f>#REF!</f>
        <v>#REF!</v>
      </c>
      <c r="D45" s="40" t="e">
        <f>#REF!</f>
        <v>#REF!</v>
      </c>
    </row>
    <row r="46" spans="1:7">
      <c r="A46" s="18"/>
      <c r="B46" s="43">
        <f>SUM(B42:B43)/3-B42</f>
        <v>0</v>
      </c>
      <c r="C46" s="409" t="e">
        <f>C42-C44</f>
        <v>#REF!</v>
      </c>
      <c r="D46" s="409" t="e">
        <f>D42-D44</f>
        <v>#REF!</v>
      </c>
      <c r="E46" s="39"/>
    </row>
    <row r="47" spans="1:7">
      <c r="A47" s="18"/>
      <c r="B47" s="43"/>
      <c r="C47" s="409" t="e">
        <f>C43-C45</f>
        <v>#REF!</v>
      </c>
      <c r="D47" s="409" t="e">
        <f>D43-D45</f>
        <v>#REF!</v>
      </c>
      <c r="E47" s="39"/>
    </row>
    <row r="48" spans="1:7">
      <c r="A48" s="18"/>
      <c r="B48" s="40"/>
      <c r="C48" s="40"/>
      <c r="D48" s="40"/>
      <c r="E48" s="39"/>
    </row>
    <row r="49" spans="1:5">
      <c r="A49" s="35" t="s">
        <v>310</v>
      </c>
      <c r="B49" s="40"/>
      <c r="C49" s="40"/>
      <c r="D49" s="40"/>
      <c r="E49" s="39"/>
    </row>
    <row r="50" spans="1:5">
      <c r="A50" s="78" t="s">
        <v>361</v>
      </c>
      <c r="B50" s="40"/>
      <c r="C50" s="40">
        <f>'Table 10'!C23</f>
        <v>8320</v>
      </c>
      <c r="D50" s="40">
        <f>'Table 10'!E23</f>
        <v>8214</v>
      </c>
    </row>
    <row r="51" spans="1:5">
      <c r="A51" s="18" t="s">
        <v>392</v>
      </c>
      <c r="B51" s="40"/>
      <c r="C51" s="40">
        <f>'Table 5'!B32</f>
        <v>8320</v>
      </c>
      <c r="D51" s="40">
        <f>'Table 5'!C32</f>
        <v>8214</v>
      </c>
      <c r="E51" s="40"/>
    </row>
    <row r="52" spans="1:5">
      <c r="A52" s="18" t="s">
        <v>314</v>
      </c>
      <c r="B52" s="40"/>
      <c r="C52" s="40" t="e">
        <f>#REF!</f>
        <v>#REF!</v>
      </c>
      <c r="D52" s="40" t="e">
        <f>#REF!</f>
        <v>#REF!</v>
      </c>
      <c r="E52" s="39"/>
    </row>
    <row r="53" spans="1:5">
      <c r="A53" s="18" t="s">
        <v>4</v>
      </c>
      <c r="B53" s="40" t="e">
        <f>#REF!</f>
        <v>#REF!</v>
      </c>
      <c r="C53" s="40" t="e">
        <f>#REF!</f>
        <v>#REF!</v>
      </c>
      <c r="D53" s="40" t="e">
        <f>#REF!</f>
        <v>#REF!</v>
      </c>
    </row>
    <row r="54" spans="1:5">
      <c r="A54" s="18"/>
      <c r="B54" s="43"/>
      <c r="C54" s="409" t="e">
        <f>SUM(C50:C53)/4-C52</f>
        <v>#REF!</v>
      </c>
      <c r="D54" s="409" t="e">
        <f>SUM(D52:D53)/2-D52</f>
        <v>#REF!</v>
      </c>
      <c r="E54" s="290" t="s">
        <v>130</v>
      </c>
    </row>
    <row r="55" spans="1:5">
      <c r="A55" s="18"/>
      <c r="B55" s="40"/>
      <c r="C55" s="40"/>
      <c r="D55" s="40"/>
      <c r="E55" s="39"/>
    </row>
    <row r="56" spans="1:5">
      <c r="A56" s="18"/>
      <c r="B56" s="40"/>
      <c r="C56" s="40"/>
      <c r="D56" s="40"/>
      <c r="E56" s="39"/>
    </row>
    <row r="57" spans="1:5">
      <c r="A57" s="35" t="s">
        <v>159</v>
      </c>
      <c r="B57" s="40"/>
      <c r="C57" s="40"/>
      <c r="D57" s="40"/>
      <c r="E57" s="39"/>
    </row>
    <row r="58" spans="1:5" ht="6" customHeight="1">
      <c r="A58" s="18"/>
      <c r="B58" s="40"/>
      <c r="C58" s="40"/>
      <c r="D58" s="40"/>
      <c r="E58" s="39"/>
    </row>
    <row r="59" spans="1:5">
      <c r="A59" s="18" t="s">
        <v>391</v>
      </c>
      <c r="B59" s="40" t="e">
        <f>#REF!</f>
        <v>#REF!</v>
      </c>
      <c r="C59" s="40" t="e">
        <f>#REF!</f>
        <v>#REF!</v>
      </c>
      <c r="D59" s="40" t="e">
        <f>#REF!</f>
        <v>#REF!</v>
      </c>
      <c r="E59" s="18"/>
    </row>
    <row r="60" spans="1:5">
      <c r="A60" s="84" t="s">
        <v>361</v>
      </c>
      <c r="B60" s="40"/>
      <c r="C60" s="40">
        <f>'Table 10'!C36/1000</f>
        <v>-41.027000000000001</v>
      </c>
      <c r="D60" s="40">
        <f>'Table 10'!E36/1000</f>
        <v>-39.896000000000001</v>
      </c>
    </row>
    <row r="61" spans="1:5">
      <c r="A61" s="18" t="s">
        <v>322</v>
      </c>
      <c r="B61" s="40"/>
      <c r="C61" s="40" t="e">
        <f>'Note 13drop '!B13/1000</f>
        <v>#N/A</v>
      </c>
      <c r="D61" s="40">
        <f>'Note 13drop '!C13/1000</f>
        <v>0</v>
      </c>
      <c r="E61" s="40"/>
    </row>
    <row r="62" spans="1:5">
      <c r="A62" s="18" t="s">
        <v>5</v>
      </c>
      <c r="B62" s="40"/>
      <c r="C62" s="40" t="e">
        <f>#REF!/1000</f>
        <v>#REF!</v>
      </c>
      <c r="D62" s="40" t="e">
        <f>#REF!/1000</f>
        <v>#REF!</v>
      </c>
      <c r="E62" s="18"/>
    </row>
    <row r="63" spans="1:5">
      <c r="A63" s="18"/>
      <c r="B63" s="43"/>
      <c r="C63" s="409" t="e">
        <f>SUM(C59:C62)/4-C59</f>
        <v>#REF!</v>
      </c>
      <c r="D63" s="409" t="e">
        <f>SUM(D59:D62)/4-D59</f>
        <v>#REF!</v>
      </c>
      <c r="E63" s="35" t="s">
        <v>131</v>
      </c>
    </row>
    <row r="64" spans="1:5">
      <c r="A64" s="18"/>
      <c r="B64" s="40"/>
      <c r="C64" s="40"/>
      <c r="D64" s="40"/>
      <c r="E64" s="39"/>
    </row>
    <row r="65" spans="1:6">
      <c r="A65" s="35" t="s">
        <v>225</v>
      </c>
      <c r="B65" s="40"/>
      <c r="C65" s="40"/>
      <c r="D65" s="40"/>
      <c r="E65" s="39"/>
    </row>
    <row r="66" spans="1:6" ht="6" customHeight="1">
      <c r="A66" s="18"/>
      <c r="B66" s="40"/>
      <c r="C66" s="40"/>
      <c r="D66" s="40"/>
      <c r="E66" s="39"/>
    </row>
    <row r="67" spans="1:6">
      <c r="A67" s="18" t="s">
        <v>391</v>
      </c>
      <c r="B67" s="40" t="e">
        <f>#REF!*1000</f>
        <v>#REF!</v>
      </c>
      <c r="C67" s="40" t="e">
        <f>#REF!*1000</f>
        <v>#REF!</v>
      </c>
      <c r="D67" s="40" t="e">
        <f>#REF!*1000</f>
        <v>#REF!</v>
      </c>
      <c r="E67" s="18"/>
    </row>
    <row r="68" spans="1:6">
      <c r="A68" s="18" t="s">
        <v>360</v>
      </c>
      <c r="B68" s="40"/>
      <c r="C68" s="40">
        <f>'Table 6'!B21</f>
        <v>4027</v>
      </c>
      <c r="D68" s="40">
        <f>'Table 6'!C21</f>
        <v>3850</v>
      </c>
      <c r="E68" s="39"/>
    </row>
    <row r="69" spans="1:6">
      <c r="A69" s="18" t="s">
        <v>361</v>
      </c>
      <c r="B69" s="40"/>
      <c r="C69" s="40">
        <f>'Table 10'!C67</f>
        <v>4027</v>
      </c>
      <c r="D69" s="40">
        <f>'Table 10'!E67</f>
        <v>3850</v>
      </c>
      <c r="F69" s="40"/>
    </row>
    <row r="70" spans="1:6">
      <c r="A70" s="18"/>
      <c r="B70" s="43"/>
      <c r="C70" s="409" t="e">
        <f>SUM(C67:C69)/3-C67</f>
        <v>#REF!</v>
      </c>
      <c r="D70" s="409" t="e">
        <f>SUM(D67:D69)/3-D67</f>
        <v>#REF!</v>
      </c>
      <c r="E70" s="35" t="s">
        <v>130</v>
      </c>
    </row>
    <row r="71" spans="1:6">
      <c r="A71" s="18"/>
      <c r="B71" s="40"/>
      <c r="C71" s="40"/>
      <c r="D71" s="40"/>
      <c r="E71" s="39"/>
    </row>
    <row r="72" spans="1:6">
      <c r="A72" s="35" t="s">
        <v>226</v>
      </c>
      <c r="B72" s="40"/>
      <c r="C72" s="40"/>
      <c r="D72" s="40"/>
      <c r="E72" s="39"/>
    </row>
    <row r="73" spans="1:6">
      <c r="A73" s="18" t="s">
        <v>391</v>
      </c>
      <c r="B73" s="40" t="e">
        <f>#REF!*1000</f>
        <v>#REF!</v>
      </c>
      <c r="C73" s="40" t="e">
        <f>#REF!*1000</f>
        <v>#REF!</v>
      </c>
      <c r="D73" s="40" t="e">
        <f>#REF!*1000</f>
        <v>#REF!</v>
      </c>
      <c r="E73" s="18"/>
    </row>
    <row r="74" spans="1:6">
      <c r="A74" s="18" t="s">
        <v>50</v>
      </c>
      <c r="B74" s="40"/>
      <c r="C74" s="40">
        <f>'Table 2'!B33*1000</f>
        <v>-53700</v>
      </c>
      <c r="D74" s="40">
        <f>'Table 2'!C33*1000</f>
        <v>-52500</v>
      </c>
      <c r="E74" s="18"/>
    </row>
    <row r="75" spans="1:6">
      <c r="A75" s="18" t="s">
        <v>362</v>
      </c>
      <c r="B75" s="40"/>
      <c r="C75" s="40">
        <f>'Table 12'!B65</f>
        <v>-53741</v>
      </c>
      <c r="D75" s="40">
        <f>'Table 12'!D65</f>
        <v>-52479</v>
      </c>
      <c r="F75" s="40"/>
    </row>
    <row r="76" spans="1:6">
      <c r="A76" s="18"/>
      <c r="B76" s="43"/>
      <c r="C76" s="409" t="e">
        <f>SUM(C73:C75)/3-C73</f>
        <v>#REF!</v>
      </c>
      <c r="D76" s="409" t="e">
        <f>SUM(D73:D75)/3-D73</f>
        <v>#REF!</v>
      </c>
      <c r="E76" s="39"/>
    </row>
    <row r="77" spans="1:6">
      <c r="A77" s="18"/>
      <c r="B77" s="40"/>
      <c r="C77" s="40"/>
      <c r="D77" s="40"/>
      <c r="E77" s="39"/>
    </row>
    <row r="78" spans="1:6">
      <c r="A78" s="35" t="s">
        <v>30</v>
      </c>
      <c r="B78" s="40"/>
      <c r="C78" s="40"/>
      <c r="D78" s="40"/>
      <c r="E78" s="39"/>
    </row>
    <row r="79" spans="1:6">
      <c r="A79" s="18" t="s">
        <v>358</v>
      </c>
      <c r="B79" s="40"/>
      <c r="C79" s="40">
        <f>'Table 9'!B10*1000</f>
        <v>393000</v>
      </c>
      <c r="D79" s="40">
        <f>'Table 9'!C10*1000</f>
        <v>396100</v>
      </c>
      <c r="E79" s="18"/>
    </row>
    <row r="80" spans="1:6">
      <c r="A80" s="18" t="s">
        <v>357</v>
      </c>
      <c r="B80" s="40"/>
      <c r="C80" s="40">
        <f>'Table 11'!C31</f>
        <v>393020</v>
      </c>
      <c r="D80" s="40">
        <f>'Table 11'!D31</f>
        <v>396053</v>
      </c>
      <c r="E80" s="39"/>
    </row>
    <row r="81" spans="1:5">
      <c r="A81" s="18"/>
      <c r="B81" s="43"/>
      <c r="C81" s="409">
        <f>C79-C80</f>
        <v>-20</v>
      </c>
      <c r="D81" s="409">
        <f>D79-D80</f>
        <v>47</v>
      </c>
      <c r="E81" s="39"/>
    </row>
    <row r="82" spans="1:5">
      <c r="A82" s="18"/>
      <c r="B82" s="40"/>
      <c r="C82" s="40"/>
      <c r="D82" s="40"/>
      <c r="E82" s="39"/>
    </row>
    <row r="83" spans="1:5">
      <c r="A83" s="35" t="s">
        <v>169</v>
      </c>
      <c r="B83" s="40"/>
      <c r="C83" s="40"/>
      <c r="D83" s="40"/>
      <c r="E83" s="39"/>
    </row>
    <row r="84" spans="1:5">
      <c r="A84" s="18" t="s">
        <v>358</v>
      </c>
      <c r="B84" s="40"/>
      <c r="C84" s="40">
        <f>'Table 9'!B12*1000</f>
        <v>579400</v>
      </c>
      <c r="D84" s="40">
        <f>'Table 9'!C12*1000</f>
        <v>652100</v>
      </c>
      <c r="E84" s="18"/>
    </row>
    <row r="85" spans="1:5">
      <c r="A85" s="18" t="s">
        <v>357</v>
      </c>
      <c r="B85" s="40"/>
      <c r="C85" s="40">
        <f>'Table 11'!C49</f>
        <v>579439</v>
      </c>
      <c r="D85" s="40">
        <f>'Table 11'!D49</f>
        <v>652099</v>
      </c>
      <c r="E85" s="39"/>
    </row>
    <row r="86" spans="1:5">
      <c r="A86" s="18"/>
      <c r="B86" s="43"/>
      <c r="C86" s="409">
        <f>C84-C85</f>
        <v>-39</v>
      </c>
      <c r="D86" s="409">
        <f>D84-D85</f>
        <v>1</v>
      </c>
      <c r="E86" s="39"/>
    </row>
    <row r="87" spans="1:5">
      <c r="A87" s="18"/>
      <c r="B87" s="40"/>
      <c r="C87" s="40"/>
      <c r="D87" s="40"/>
      <c r="E87" s="39"/>
    </row>
    <row r="88" spans="1:5">
      <c r="A88" s="35" t="s">
        <v>170</v>
      </c>
      <c r="B88" s="40"/>
      <c r="C88" s="40"/>
      <c r="D88" s="40"/>
      <c r="E88" s="39"/>
    </row>
    <row r="89" spans="1:5">
      <c r="A89" s="18" t="s">
        <v>358</v>
      </c>
      <c r="B89" s="40"/>
      <c r="C89" s="40">
        <f>'Table 9'!B14*1000</f>
        <v>-186400</v>
      </c>
      <c r="D89" s="40">
        <f>'Table 9'!C14*1000</f>
        <v>-256000</v>
      </c>
      <c r="E89" s="18"/>
    </row>
    <row r="90" spans="1:5">
      <c r="A90" s="18" t="s">
        <v>357</v>
      </c>
      <c r="B90" s="40"/>
      <c r="C90" s="40">
        <f>'Table 11'!C51</f>
        <v>-186419</v>
      </c>
      <c r="D90" s="40">
        <f>'Table 11'!D51</f>
        <v>-256045</v>
      </c>
      <c r="E90" s="39"/>
    </row>
    <row r="91" spans="1:5">
      <c r="A91" s="18"/>
      <c r="B91" s="43"/>
      <c r="C91" s="409">
        <f>C89-C90</f>
        <v>19</v>
      </c>
      <c r="D91" s="409">
        <f>D89-D90</f>
        <v>45</v>
      </c>
      <c r="E91" s="39"/>
    </row>
    <row r="92" spans="1:5">
      <c r="A92" s="18"/>
      <c r="B92" s="40"/>
      <c r="C92" s="40"/>
      <c r="D92" s="40"/>
      <c r="E92" s="39"/>
    </row>
    <row r="93" spans="1:5">
      <c r="A93" s="35" t="s">
        <v>227</v>
      </c>
      <c r="B93" s="40"/>
      <c r="C93" s="40"/>
      <c r="D93" s="40"/>
      <c r="E93" s="39"/>
    </row>
    <row r="94" spans="1:5">
      <c r="A94" s="18" t="s">
        <v>358</v>
      </c>
      <c r="B94" s="40"/>
      <c r="C94" s="40">
        <f>'Table 9'!B19*1000</f>
        <v>197900</v>
      </c>
      <c r="D94" s="40">
        <f>'Table 9'!C19*1000</f>
        <v>202500</v>
      </c>
      <c r="E94" s="18"/>
    </row>
    <row r="95" spans="1:5">
      <c r="A95" s="18" t="s">
        <v>357</v>
      </c>
      <c r="B95" s="40"/>
      <c r="C95" s="40">
        <f>'Table 11'!C55</f>
        <v>197851</v>
      </c>
      <c r="D95" s="40">
        <f>'Table 11'!D55</f>
        <v>202463</v>
      </c>
      <c r="E95" s="39"/>
    </row>
    <row r="96" spans="1:5">
      <c r="A96" s="18"/>
      <c r="B96" s="43"/>
      <c r="C96" s="409">
        <f>SUM(C94:C95)/2-C94</f>
        <v>-24.5</v>
      </c>
      <c r="D96" s="409">
        <f>SUM(D94:D95)/2-D94</f>
        <v>-18.5</v>
      </c>
      <c r="E96" s="39"/>
    </row>
    <row r="97" spans="1:6">
      <c r="A97" s="18"/>
      <c r="B97" s="40"/>
      <c r="C97" s="40"/>
      <c r="D97" s="40"/>
      <c r="E97" s="39"/>
    </row>
    <row r="98" spans="1:6">
      <c r="A98" s="35" t="s">
        <v>117</v>
      </c>
      <c r="B98" s="40"/>
      <c r="C98" s="40"/>
      <c r="D98" s="40"/>
      <c r="E98" s="39"/>
    </row>
    <row r="99" spans="1:6">
      <c r="A99" s="18" t="s">
        <v>362</v>
      </c>
      <c r="B99" s="40"/>
      <c r="C99" s="40">
        <f>-('Table 12'!B10+'Table 12'!B19)</f>
        <v>10725</v>
      </c>
      <c r="D99" s="40">
        <f>-('Table 12'!D10+'Table 12'!D19)</f>
        <v>10844</v>
      </c>
      <c r="E99" s="18"/>
    </row>
    <row r="100" spans="1:6">
      <c r="A100" s="84" t="s">
        <v>358</v>
      </c>
      <c r="B100" s="40"/>
      <c r="C100" s="40">
        <f>'Table 9'!B22*1000</f>
        <v>10700</v>
      </c>
      <c r="D100" s="40">
        <f>'Table 9'!C22*1000</f>
        <v>10800</v>
      </c>
      <c r="E100" s="39"/>
    </row>
    <row r="101" spans="1:6">
      <c r="A101" s="18"/>
      <c r="B101" s="43"/>
      <c r="C101" s="409">
        <f>SUM(C99:C100)/2-C100</f>
        <v>12.5</v>
      </c>
      <c r="D101" s="409">
        <f>SUM(D99:D100)/2-D100</f>
        <v>22</v>
      </c>
      <c r="E101" s="39"/>
    </row>
    <row r="102" spans="1:6">
      <c r="A102" s="18"/>
      <c r="B102" s="40"/>
      <c r="C102" s="40"/>
      <c r="D102" s="40"/>
      <c r="E102" s="39"/>
    </row>
    <row r="103" spans="1:6" ht="22.5">
      <c r="A103" s="41" t="s">
        <v>118</v>
      </c>
      <c r="B103" s="40"/>
      <c r="C103" s="40"/>
      <c r="D103" s="40"/>
      <c r="E103" s="39"/>
    </row>
    <row r="104" spans="1:6">
      <c r="A104" s="18" t="s">
        <v>362</v>
      </c>
      <c r="B104" s="40"/>
      <c r="C104" s="40">
        <f>'Table 12'!B63</f>
        <v>-6575</v>
      </c>
      <c r="D104" s="40">
        <f>'Table 12'!D63</f>
        <v>-6371</v>
      </c>
    </row>
    <row r="105" spans="1:6">
      <c r="A105" s="84" t="s">
        <v>50</v>
      </c>
      <c r="B105" s="40"/>
      <c r="C105" s="40">
        <f>'Table 2'!B29*1000</f>
        <v>-6600</v>
      </c>
      <c r="D105" s="40">
        <f>'Table 2'!C29*1000</f>
        <v>-6400</v>
      </c>
      <c r="E105" s="39"/>
    </row>
    <row r="106" spans="1:6">
      <c r="A106" s="18"/>
      <c r="B106" s="43"/>
      <c r="C106" s="409">
        <f>SUM(C104:C105)/2-C105</f>
        <v>12.5</v>
      </c>
      <c r="D106" s="409">
        <f>SUM(D104:D105)/2-D105</f>
        <v>14.5</v>
      </c>
      <c r="E106" s="39"/>
    </row>
    <row r="107" spans="1:6">
      <c r="A107" s="18"/>
      <c r="B107" s="40"/>
      <c r="C107" s="40"/>
      <c r="D107" s="40"/>
      <c r="E107" s="39"/>
    </row>
    <row r="108" spans="1:6">
      <c r="A108" s="35" t="s">
        <v>119</v>
      </c>
      <c r="B108" s="40"/>
      <c r="C108" s="40"/>
      <c r="D108" s="40"/>
      <c r="E108" s="39"/>
    </row>
    <row r="109" spans="1:6">
      <c r="A109" s="18" t="s">
        <v>362</v>
      </c>
      <c r="B109" s="40"/>
      <c r="C109" s="40">
        <f>'Table 12'!B24</f>
        <v>-37334</v>
      </c>
      <c r="D109" s="40">
        <f>'Table 12'!D24</f>
        <v>-36968</v>
      </c>
      <c r="F109" s="27"/>
    </row>
    <row r="110" spans="1:6">
      <c r="A110" s="84" t="s">
        <v>50</v>
      </c>
      <c r="B110" s="40"/>
      <c r="C110" s="40">
        <f>('Table 2'!B8-'Table 2'!B13)*1000</f>
        <v>-37399.999999999978</v>
      </c>
      <c r="D110" s="40">
        <f>('Table 2'!C8-'Table 2'!C13)*1000</f>
        <v>-36900.000000000036</v>
      </c>
      <c r="E110" s="40"/>
    </row>
    <row r="111" spans="1:6">
      <c r="A111" s="18" t="s">
        <v>5</v>
      </c>
      <c r="B111" s="40"/>
      <c r="C111" s="40" t="e">
        <f>#REF!</f>
        <v>#REF!</v>
      </c>
      <c r="D111" s="40" t="e">
        <f>#REF!</f>
        <v>#REF!</v>
      </c>
      <c r="E111" s="39"/>
      <c r="F111" s="27"/>
    </row>
    <row r="112" spans="1:6">
      <c r="A112" s="18"/>
      <c r="B112" s="43"/>
      <c r="C112" s="409" t="e">
        <f>SUM(C109:C111)/3-C110</f>
        <v>#REF!</v>
      </c>
      <c r="D112" s="409" t="e">
        <f>SUM(D109:D111)/3-D110</f>
        <v>#REF!</v>
      </c>
      <c r="E112" s="35" t="s">
        <v>131</v>
      </c>
    </row>
    <row r="113" spans="1:12">
      <c r="A113" s="18"/>
      <c r="B113" s="40"/>
      <c r="C113" s="40"/>
      <c r="D113" s="40"/>
      <c r="E113" s="39"/>
    </row>
    <row r="114" spans="1:12">
      <c r="A114" s="35" t="s">
        <v>120</v>
      </c>
      <c r="B114" s="40"/>
      <c r="C114" s="40"/>
      <c r="D114" s="40"/>
      <c r="E114" s="39"/>
    </row>
    <row r="115" spans="1:12">
      <c r="A115" s="18" t="s">
        <v>362</v>
      </c>
      <c r="B115" s="40"/>
      <c r="C115" s="40">
        <f>'Table 12'!B31</f>
        <v>-9363</v>
      </c>
      <c r="D115" s="40">
        <f>'Table 12'!D31</f>
        <v>-8554</v>
      </c>
    </row>
    <row r="116" spans="1:12">
      <c r="A116" s="84" t="s">
        <v>50</v>
      </c>
      <c r="B116" s="40"/>
      <c r="C116" s="40">
        <f>('Table 2'!B9-'Table 2'!B14)*1000</f>
        <v>-9300</v>
      </c>
      <c r="D116" s="40">
        <f>('Table 2'!C9-'Table 2'!C14)*1000</f>
        <v>-8500</v>
      </c>
      <c r="E116" s="39"/>
    </row>
    <row r="117" spans="1:12">
      <c r="A117" s="18"/>
      <c r="B117" s="43"/>
      <c r="C117" s="409">
        <f>C115-C116</f>
        <v>-63</v>
      </c>
      <c r="D117" s="409">
        <f>D115-D116</f>
        <v>-54</v>
      </c>
      <c r="E117" s="39"/>
    </row>
    <row r="118" spans="1:12">
      <c r="A118" s="18"/>
      <c r="B118" s="40"/>
      <c r="C118" s="40"/>
      <c r="D118" s="40"/>
      <c r="E118" s="39"/>
    </row>
    <row r="119" spans="1:12">
      <c r="A119" s="35" t="s">
        <v>221</v>
      </c>
      <c r="B119" s="40"/>
      <c r="C119" s="40"/>
      <c r="D119" s="40"/>
      <c r="E119" s="39"/>
    </row>
    <row r="120" spans="1:12">
      <c r="A120" s="18" t="s">
        <v>362</v>
      </c>
      <c r="B120" s="40"/>
      <c r="C120" s="40">
        <f>'Table 12'!B58</f>
        <v>-469</v>
      </c>
      <c r="D120" s="40">
        <f>'Table 12'!D58</f>
        <v>-586</v>
      </c>
    </row>
    <row r="121" spans="1:12">
      <c r="A121" s="84" t="s">
        <v>50</v>
      </c>
      <c r="B121" s="40"/>
      <c r="C121" s="40">
        <f>-'Table 2'!B17*1000</f>
        <v>-500</v>
      </c>
      <c r="D121" s="40">
        <f>-'Table 2'!C17*1000</f>
        <v>-600</v>
      </c>
      <c r="E121" s="40"/>
    </row>
    <row r="122" spans="1:12">
      <c r="A122" s="18"/>
      <c r="B122" s="43"/>
      <c r="C122" s="409">
        <f>C120-C121</f>
        <v>31</v>
      </c>
      <c r="D122" s="409">
        <f>D120-D121</f>
        <v>14</v>
      </c>
      <c r="E122" s="39"/>
    </row>
    <row r="123" spans="1:12" s="264" customFormat="1">
      <c r="A123" s="261" t="s">
        <v>94</v>
      </c>
      <c r="B123" s="262"/>
      <c r="C123" s="262"/>
      <c r="D123" s="262"/>
      <c r="E123" s="262"/>
      <c r="F123" s="262"/>
      <c r="G123" s="263"/>
    </row>
    <row r="124" spans="1:12" s="267" customFormat="1">
      <c r="A124" s="265" t="s">
        <v>357</v>
      </c>
      <c r="B124" s="266"/>
      <c r="C124" s="266">
        <f>'Table 11'!C9</f>
        <v>3004</v>
      </c>
      <c r="D124" s="266">
        <f>'Table 11'!D9</f>
        <v>3844</v>
      </c>
      <c r="E124" s="276"/>
      <c r="F124" s="276"/>
      <c r="G124" s="276"/>
      <c r="H124" s="270"/>
      <c r="I124" s="277"/>
      <c r="J124" s="277"/>
      <c r="K124" s="277"/>
      <c r="L124" s="277"/>
    </row>
    <row r="125" spans="1:12" s="267" customFormat="1">
      <c r="A125" s="265" t="s">
        <v>19</v>
      </c>
      <c r="B125" s="266"/>
      <c r="C125" s="266" t="e">
        <f>#REF!</f>
        <v>#REF!</v>
      </c>
      <c r="D125" s="266" t="e">
        <f>#REF!</f>
        <v>#REF!</v>
      </c>
      <c r="E125" s="276"/>
      <c r="F125" s="276"/>
      <c r="G125" s="276"/>
      <c r="H125" s="270"/>
      <c r="I125" s="277"/>
      <c r="J125" s="277"/>
      <c r="K125" s="277"/>
      <c r="L125" s="277"/>
    </row>
    <row r="126" spans="1:12" s="267" customFormat="1">
      <c r="A126" s="265"/>
      <c r="B126" s="268"/>
      <c r="C126" s="411" t="e">
        <f>C124-C125</f>
        <v>#REF!</v>
      </c>
      <c r="D126" s="411" t="e">
        <f>D124-D125</f>
        <v>#REF!</v>
      </c>
      <c r="E126" s="35" t="s">
        <v>131</v>
      </c>
      <c r="F126" s="269"/>
      <c r="G126" s="269"/>
      <c r="H126" s="270"/>
      <c r="I126" s="277"/>
      <c r="J126" s="277"/>
      <c r="K126" s="277"/>
      <c r="L126" s="277"/>
    </row>
    <row r="127" spans="1:12" s="267" customFormat="1">
      <c r="A127" s="265"/>
      <c r="B127" s="269"/>
      <c r="C127" s="412"/>
      <c r="D127" s="412"/>
      <c r="E127" s="269"/>
      <c r="F127" s="269"/>
      <c r="G127" s="269"/>
      <c r="H127" s="270"/>
      <c r="I127" s="277"/>
      <c r="J127" s="277"/>
      <c r="K127" s="277"/>
      <c r="L127" s="277"/>
    </row>
    <row r="128" spans="1:12" s="265" customFormat="1" ht="11.25">
      <c r="A128" s="271" t="s">
        <v>6</v>
      </c>
      <c r="C128" s="276"/>
      <c r="D128" s="276"/>
      <c r="E128" s="272"/>
      <c r="F128" s="272"/>
      <c r="G128" s="278"/>
      <c r="H128" s="278"/>
      <c r="I128" s="278"/>
      <c r="J128" s="278"/>
      <c r="K128" s="278"/>
      <c r="L128" s="278"/>
    </row>
    <row r="129" spans="1:12" s="265" customFormat="1" ht="11.25">
      <c r="A129" s="274" t="s">
        <v>361</v>
      </c>
      <c r="C129" s="266">
        <f>'Table 10'!C8</f>
        <v>350956</v>
      </c>
      <c r="D129" s="266">
        <f>'Table 10'!E8</f>
        <v>351088</v>
      </c>
      <c r="E129" s="278"/>
      <c r="F129" s="272"/>
      <c r="G129" s="272"/>
      <c r="H129" s="272"/>
      <c r="I129" s="278"/>
      <c r="J129" s="278"/>
      <c r="K129" s="278"/>
      <c r="L129" s="278"/>
    </row>
    <row r="130" spans="1:12" s="265" customFormat="1" ht="11.25">
      <c r="A130" s="274" t="s">
        <v>7</v>
      </c>
      <c r="C130" s="266" t="e">
        <f>#REF!</f>
        <v>#REF!</v>
      </c>
      <c r="D130" s="266" t="e">
        <f>#REF!</f>
        <v>#REF!</v>
      </c>
      <c r="E130" s="272"/>
      <c r="F130" s="272"/>
      <c r="G130" s="272"/>
      <c r="H130" s="272"/>
      <c r="I130" s="278"/>
      <c r="J130" s="278"/>
      <c r="K130" s="278"/>
      <c r="L130" s="278"/>
    </row>
    <row r="131" spans="1:12" s="265" customFormat="1" ht="11.25">
      <c r="A131" s="274" t="s">
        <v>359</v>
      </c>
      <c r="C131" s="266">
        <f>'Table 4'!B45</f>
        <v>350956</v>
      </c>
      <c r="D131" s="266">
        <f>'Table 4'!C45</f>
        <v>351088</v>
      </c>
      <c r="E131" s="276"/>
      <c r="F131" s="272"/>
      <c r="G131" s="272"/>
      <c r="H131" s="272"/>
      <c r="I131" s="278"/>
      <c r="J131" s="278"/>
      <c r="K131" s="278"/>
      <c r="L131" s="278"/>
    </row>
    <row r="132" spans="1:12" s="265" customFormat="1" ht="11.25">
      <c r="A132" s="274" t="s">
        <v>20</v>
      </c>
      <c r="C132" s="266" t="e">
        <f>#REF!</f>
        <v>#REF!</v>
      </c>
      <c r="D132" s="266" t="e">
        <f>#REF!</f>
        <v>#REF!</v>
      </c>
      <c r="E132" s="269"/>
      <c r="F132" s="269"/>
      <c r="G132" s="269"/>
      <c r="H132" s="269"/>
      <c r="I132" s="278"/>
      <c r="J132" s="278"/>
      <c r="K132" s="278"/>
      <c r="L132" s="278"/>
    </row>
    <row r="133" spans="1:12" s="265" customFormat="1" ht="11.25">
      <c r="A133" s="274"/>
      <c r="B133" s="43"/>
      <c r="C133" s="409" t="e">
        <f>SUM(C129:C132)/4-C132</f>
        <v>#REF!</v>
      </c>
      <c r="D133" s="409" t="e">
        <f>SUM(D129:D132)/4-D132</f>
        <v>#REF!</v>
      </c>
      <c r="E133" s="269"/>
      <c r="F133" s="269"/>
      <c r="G133" s="269"/>
      <c r="H133" s="269"/>
      <c r="I133" s="278"/>
      <c r="J133" s="278"/>
      <c r="K133" s="278"/>
      <c r="L133" s="278"/>
    </row>
    <row r="134" spans="1:12" s="265" customFormat="1" ht="11.25">
      <c r="A134" s="274"/>
      <c r="C134" s="412"/>
      <c r="D134" s="412"/>
      <c r="E134" s="269"/>
      <c r="F134" s="269"/>
      <c r="G134" s="269"/>
      <c r="H134" s="278"/>
      <c r="I134" s="278"/>
      <c r="J134" s="278"/>
      <c r="K134" s="278"/>
      <c r="L134" s="278"/>
    </row>
    <row r="135" spans="1:12" s="265" customFormat="1" ht="11.25">
      <c r="A135" s="271" t="s">
        <v>8</v>
      </c>
      <c r="C135" s="276"/>
      <c r="D135" s="276"/>
      <c r="E135" s="272"/>
      <c r="F135" s="272"/>
      <c r="G135" s="278"/>
      <c r="H135" s="278"/>
      <c r="I135" s="278"/>
      <c r="J135" s="278"/>
      <c r="K135" s="278"/>
      <c r="L135" s="278"/>
    </row>
    <row r="136" spans="1:12" s="265" customFormat="1" ht="11.25">
      <c r="A136" s="274" t="s">
        <v>361</v>
      </c>
      <c r="C136" s="266">
        <f>'Table 10'!C9</f>
        <v>8853</v>
      </c>
      <c r="D136" s="266">
        <f>'Table 10'!E9</f>
        <v>8573</v>
      </c>
      <c r="F136" s="272"/>
      <c r="G136" s="272"/>
      <c r="H136" s="272"/>
    </row>
    <row r="137" spans="1:12" s="265" customFormat="1" ht="11.25">
      <c r="A137" s="274" t="s">
        <v>21</v>
      </c>
      <c r="C137" s="266" t="e">
        <f>#REF!</f>
        <v>#REF!</v>
      </c>
      <c r="D137" s="266" t="e">
        <f>#REF!</f>
        <v>#REF!</v>
      </c>
      <c r="E137" s="272"/>
      <c r="F137" s="272"/>
      <c r="G137" s="272"/>
      <c r="H137" s="272"/>
      <c r="I137" s="278"/>
    </row>
    <row r="138" spans="1:12" s="265" customFormat="1" ht="11.25">
      <c r="A138" s="274" t="s">
        <v>359</v>
      </c>
      <c r="C138" s="266">
        <f>'Table 4'!B47</f>
        <v>8853</v>
      </c>
      <c r="D138" s="266">
        <f>'Table 4'!C47</f>
        <v>8573</v>
      </c>
      <c r="E138" s="266"/>
      <c r="F138" s="272"/>
      <c r="G138" s="272"/>
      <c r="H138" s="272"/>
      <c r="I138" s="278"/>
    </row>
    <row r="139" spans="1:12" s="265" customFormat="1" ht="11.25">
      <c r="A139" s="274"/>
      <c r="B139" s="43"/>
      <c r="C139" s="409" t="e">
        <f>SUM(C136:C138)/3-C138</f>
        <v>#REF!</v>
      </c>
      <c r="D139" s="409" t="e">
        <f>SUM(D136:D138)/3-D138</f>
        <v>#REF!</v>
      </c>
      <c r="E139" s="269"/>
      <c r="F139" s="269"/>
      <c r="G139" s="269"/>
      <c r="H139" s="269"/>
      <c r="I139" s="278"/>
    </row>
    <row r="140" spans="1:12" s="265" customFormat="1" ht="11.25">
      <c r="A140" s="271"/>
      <c r="C140" s="266"/>
      <c r="D140" s="266"/>
      <c r="E140" s="273"/>
      <c r="F140" s="273"/>
    </row>
    <row r="141" spans="1:12" s="265" customFormat="1" ht="11.25">
      <c r="A141" s="271" t="s">
        <v>9</v>
      </c>
      <c r="C141" s="266"/>
      <c r="D141" s="266"/>
      <c r="E141" s="266"/>
      <c r="F141" s="273"/>
    </row>
    <row r="142" spans="1:12" s="265" customFormat="1" ht="11.25">
      <c r="A142" s="274" t="s">
        <v>361</v>
      </c>
      <c r="C142" s="266">
        <f>'Table 10'!C10</f>
        <v>3445</v>
      </c>
      <c r="D142" s="266">
        <f>'Table 10'!E10</f>
        <v>3341</v>
      </c>
      <c r="F142" s="272"/>
      <c r="G142" s="272"/>
      <c r="H142" s="272"/>
    </row>
    <row r="143" spans="1:12" s="265" customFormat="1" ht="11.25">
      <c r="A143" s="274" t="s">
        <v>311</v>
      </c>
      <c r="C143" s="266" t="e">
        <f>#REF!</f>
        <v>#REF!</v>
      </c>
      <c r="D143" s="266" t="e">
        <f>#REF!</f>
        <v>#REF!</v>
      </c>
      <c r="E143" s="266"/>
      <c r="F143" s="272"/>
      <c r="G143" s="272"/>
      <c r="H143" s="272"/>
    </row>
    <row r="144" spans="1:12" s="265" customFormat="1" ht="11.25">
      <c r="A144" s="274" t="s">
        <v>359</v>
      </c>
      <c r="C144" s="266">
        <f>'Table 4'!B48</f>
        <v>3445</v>
      </c>
      <c r="D144" s="266">
        <f>'Table 4'!C48</f>
        <v>3341</v>
      </c>
      <c r="E144" s="272"/>
      <c r="F144" s="272"/>
      <c r="G144" s="272"/>
      <c r="H144" s="272"/>
    </row>
    <row r="145" spans="1:9" s="265" customFormat="1" ht="11.25">
      <c r="A145" s="274"/>
      <c r="B145" s="268"/>
      <c r="C145" s="411" t="e">
        <f>SUM(C142:C144)/3-C144</f>
        <v>#REF!</v>
      </c>
      <c r="D145" s="411" t="e">
        <f>SUM(D142:D144)/3-D144</f>
        <v>#REF!</v>
      </c>
      <c r="E145" s="269"/>
      <c r="F145" s="269"/>
      <c r="G145" s="269"/>
      <c r="H145" s="269"/>
      <c r="I145" s="278"/>
    </row>
    <row r="146" spans="1:9" s="265" customFormat="1" ht="11.25">
      <c r="A146" s="274"/>
      <c r="B146" s="269"/>
      <c r="C146" s="412"/>
      <c r="D146" s="412"/>
      <c r="E146" s="269"/>
      <c r="F146" s="269"/>
      <c r="G146" s="269"/>
      <c r="H146" s="269"/>
      <c r="I146" s="278"/>
    </row>
    <row r="147" spans="1:9" s="265" customFormat="1" ht="11.25">
      <c r="A147" s="271" t="s">
        <v>341</v>
      </c>
      <c r="C147" s="276"/>
      <c r="D147" s="276"/>
      <c r="E147" s="272"/>
      <c r="F147" s="272"/>
      <c r="G147" s="278"/>
      <c r="H147" s="278"/>
      <c r="I147" s="278"/>
    </row>
    <row r="148" spans="1:9" s="265" customFormat="1" ht="11.25">
      <c r="A148" s="274" t="s">
        <v>361</v>
      </c>
      <c r="C148" s="266">
        <f>'Table 10'!C11</f>
        <v>4288</v>
      </c>
      <c r="D148" s="266">
        <f>'Table 10'!E11</f>
        <v>4105</v>
      </c>
      <c r="F148" s="272"/>
      <c r="G148" s="272"/>
      <c r="H148" s="272"/>
    </row>
    <row r="149" spans="1:9" s="265" customFormat="1" ht="11.25">
      <c r="A149" s="274" t="s">
        <v>311</v>
      </c>
      <c r="C149" s="266" t="e">
        <f>#REF!</f>
        <v>#REF!</v>
      </c>
      <c r="D149" s="266" t="e">
        <f>#REF!</f>
        <v>#REF!</v>
      </c>
      <c r="E149" s="272"/>
      <c r="F149" s="272"/>
      <c r="G149" s="272"/>
      <c r="H149" s="272"/>
    </row>
    <row r="150" spans="1:9" s="265" customFormat="1" ht="11.25">
      <c r="A150" s="274" t="s">
        <v>359</v>
      </c>
      <c r="C150" s="266">
        <f>'Table 4'!B49</f>
        <v>4288</v>
      </c>
      <c r="D150" s="266">
        <f>'Table 4'!C49</f>
        <v>4105</v>
      </c>
      <c r="E150" s="266"/>
      <c r="F150" s="272"/>
      <c r="G150" s="272"/>
      <c r="H150" s="272"/>
    </row>
    <row r="151" spans="1:9" s="265" customFormat="1" ht="11.25">
      <c r="A151" s="274"/>
      <c r="B151" s="268"/>
      <c r="C151" s="411" t="e">
        <f>SUM(C148:C150)/3-C150</f>
        <v>#REF!</v>
      </c>
      <c r="D151" s="411" t="e">
        <f>SUM(D148:D150)/3-D150</f>
        <v>#REF!</v>
      </c>
      <c r="E151" s="272"/>
      <c r="F151" s="272"/>
    </row>
    <row r="152" spans="1:9" s="265" customFormat="1" ht="11.25">
      <c r="A152" s="271" t="s">
        <v>312</v>
      </c>
      <c r="C152" s="276"/>
      <c r="D152" s="276"/>
      <c r="E152" s="272"/>
      <c r="F152" s="272"/>
    </row>
    <row r="153" spans="1:9" s="265" customFormat="1" ht="11.25">
      <c r="A153" s="274" t="s">
        <v>361</v>
      </c>
      <c r="C153" s="266">
        <f>'Table 10'!C12</f>
        <v>6724</v>
      </c>
      <c r="D153" s="266">
        <f>'Table 10'!E12</f>
        <v>6843</v>
      </c>
      <c r="F153" s="272"/>
      <c r="G153" s="272"/>
      <c r="H153" s="272"/>
    </row>
    <row r="154" spans="1:9" s="265" customFormat="1" ht="11.25">
      <c r="A154" s="274" t="s">
        <v>313</v>
      </c>
      <c r="C154" s="266" t="e">
        <f>#REF!</f>
        <v>#REF!</v>
      </c>
      <c r="D154" s="266" t="e">
        <f>#REF!</f>
        <v>#REF!</v>
      </c>
      <c r="E154" s="266"/>
      <c r="F154" s="272"/>
      <c r="G154" s="272"/>
      <c r="H154" s="272"/>
    </row>
    <row r="155" spans="1:9" s="265" customFormat="1" ht="11.25">
      <c r="A155" s="274" t="s">
        <v>359</v>
      </c>
      <c r="C155" s="266">
        <f>'Table 4'!B50</f>
        <v>6724</v>
      </c>
      <c r="D155" s="266">
        <f>'Table 4'!C50</f>
        <v>6843</v>
      </c>
      <c r="E155" s="272"/>
      <c r="F155" s="272"/>
      <c r="G155" s="272"/>
      <c r="H155" s="272"/>
    </row>
    <row r="156" spans="1:9" s="265" customFormat="1" ht="11.25">
      <c r="A156" s="274"/>
      <c r="B156" s="268"/>
      <c r="C156" s="411" t="e">
        <f>SUM(C153:C155)/3-C155</f>
        <v>#REF!</v>
      </c>
      <c r="D156" s="411" t="e">
        <f>SUM(D153:D155)/3-D155</f>
        <v>#REF!</v>
      </c>
      <c r="E156" s="269"/>
      <c r="F156" s="269"/>
      <c r="G156" s="269"/>
      <c r="H156" s="269"/>
    </row>
    <row r="157" spans="1:9" s="265" customFormat="1" ht="11.25">
      <c r="A157" s="274"/>
      <c r="C157" s="276"/>
      <c r="D157" s="276"/>
      <c r="E157" s="272"/>
      <c r="F157" s="272"/>
    </row>
    <row r="158" spans="1:9" s="265" customFormat="1" ht="11.25">
      <c r="A158" s="271" t="s">
        <v>304</v>
      </c>
      <c r="C158" s="276"/>
      <c r="D158" s="276"/>
      <c r="E158" s="272"/>
      <c r="F158" s="272"/>
    </row>
    <row r="159" spans="1:9" s="265" customFormat="1" ht="11.25">
      <c r="A159" s="274" t="s">
        <v>361</v>
      </c>
      <c r="C159" s="266">
        <f>'Table 10'!C17</f>
        <v>19532</v>
      </c>
      <c r="D159" s="266">
        <f>'Table 10'!E17</f>
        <v>18823</v>
      </c>
      <c r="F159" s="272"/>
      <c r="G159" s="272"/>
      <c r="H159" s="272"/>
    </row>
    <row r="160" spans="1:9" s="265" customFormat="1" ht="11.25">
      <c r="A160" s="274" t="s">
        <v>314</v>
      </c>
      <c r="C160" s="266" t="e">
        <f>#REF!</f>
        <v>#REF!</v>
      </c>
      <c r="D160" s="266" t="e">
        <f>#REF!</f>
        <v>#REF!</v>
      </c>
      <c r="E160" s="272"/>
      <c r="F160" s="272"/>
      <c r="G160" s="272"/>
      <c r="H160" s="272"/>
    </row>
    <row r="161" spans="1:9" s="265" customFormat="1" ht="11.25">
      <c r="A161" s="274"/>
      <c r="B161" s="268"/>
      <c r="C161" s="411" t="e">
        <f>C159-C160</f>
        <v>#REF!</v>
      </c>
      <c r="D161" s="411" t="e">
        <f>D159-D160</f>
        <v>#REF!</v>
      </c>
      <c r="E161" s="269"/>
      <c r="F161" s="269"/>
      <c r="G161" s="269"/>
      <c r="H161" s="269"/>
    </row>
    <row r="162" spans="1:9" s="265" customFormat="1" ht="11.25">
      <c r="A162" s="274"/>
      <c r="C162" s="412"/>
      <c r="D162" s="412"/>
      <c r="E162" s="269"/>
      <c r="F162" s="269"/>
      <c r="G162" s="269"/>
      <c r="H162" s="269"/>
      <c r="I162" s="278"/>
    </row>
    <row r="163" spans="1:9" s="265" customFormat="1" ht="11.25">
      <c r="A163" s="271" t="s">
        <v>163</v>
      </c>
      <c r="C163" s="276"/>
      <c r="D163" s="276"/>
      <c r="E163" s="272"/>
      <c r="F163" s="272"/>
    </row>
    <row r="164" spans="1:9" s="265" customFormat="1" ht="11.25">
      <c r="A164" s="274" t="s">
        <v>361</v>
      </c>
      <c r="C164" s="266">
        <f>'Table 10'!C21</f>
        <v>6039</v>
      </c>
      <c r="D164" s="266">
        <f>'Table 10'!E21</f>
        <v>6023</v>
      </c>
      <c r="F164" s="272"/>
      <c r="G164" s="272"/>
      <c r="H164" s="272"/>
    </row>
    <row r="165" spans="1:9" s="265" customFormat="1" ht="11.25">
      <c r="A165" s="274" t="s">
        <v>314</v>
      </c>
      <c r="C165" s="266" t="e">
        <f>#REF!</f>
        <v>#REF!</v>
      </c>
      <c r="D165" s="266" t="e">
        <f>#REF!</f>
        <v>#REF!</v>
      </c>
      <c r="E165" s="272"/>
      <c r="F165" s="272"/>
      <c r="G165" s="272"/>
      <c r="H165" s="272"/>
      <c r="I165" s="278"/>
    </row>
    <row r="166" spans="1:9" s="265" customFormat="1" ht="11.25">
      <c r="A166" s="274"/>
      <c r="B166" s="268"/>
      <c r="C166" s="411" t="e">
        <f>C164-C165</f>
        <v>#REF!</v>
      </c>
      <c r="D166" s="411" t="e">
        <f>D164-D165</f>
        <v>#REF!</v>
      </c>
      <c r="E166" s="269"/>
      <c r="F166" s="269"/>
      <c r="G166" s="269"/>
      <c r="H166" s="269"/>
      <c r="I166" s="278"/>
    </row>
    <row r="167" spans="1:9" s="265" customFormat="1" ht="11.25">
      <c r="A167" s="274"/>
      <c r="C167" s="276"/>
      <c r="D167" s="276"/>
      <c r="E167" s="272"/>
      <c r="F167" s="272"/>
    </row>
    <row r="168" spans="1:9" s="265" customFormat="1" ht="11.25">
      <c r="A168" s="275" t="s">
        <v>164</v>
      </c>
      <c r="C168" s="276"/>
      <c r="D168" s="276"/>
      <c r="E168" s="272"/>
      <c r="F168" s="272"/>
    </row>
    <row r="169" spans="1:9" s="265" customFormat="1" ht="11.25">
      <c r="A169" s="274" t="s">
        <v>361</v>
      </c>
      <c r="C169" s="266">
        <f>'Table 10'!C18+'Table 10'!C23</f>
        <v>14555</v>
      </c>
      <c r="D169" s="266">
        <f>'Table 10'!E18+'Table 10'!E23</f>
        <v>14586</v>
      </c>
      <c r="F169" s="272"/>
      <c r="G169" s="272"/>
      <c r="H169" s="272"/>
    </row>
    <row r="170" spans="1:9" s="265" customFormat="1" ht="11.25">
      <c r="A170" s="274" t="s">
        <v>314</v>
      </c>
      <c r="C170" s="266" t="e">
        <f>#REF!</f>
        <v>#REF!</v>
      </c>
      <c r="D170" s="266" t="e">
        <f>#REF!</f>
        <v>#REF!</v>
      </c>
      <c r="E170" s="272"/>
      <c r="F170" s="272"/>
      <c r="G170" s="272"/>
      <c r="H170" s="272"/>
    </row>
    <row r="171" spans="1:9" s="265" customFormat="1" ht="11.25">
      <c r="A171" s="274"/>
      <c r="B171" s="268"/>
      <c r="C171" s="411" t="e">
        <f>C169-C170</f>
        <v>#REF!</v>
      </c>
      <c r="D171" s="411" t="e">
        <f>D169-D170</f>
        <v>#REF!</v>
      </c>
      <c r="E171" s="269"/>
      <c r="F171" s="269"/>
      <c r="G171" s="269"/>
      <c r="H171" s="269"/>
      <c r="I171" s="278"/>
    </row>
    <row r="172" spans="1:9" s="265" customFormat="1" ht="11.25">
      <c r="A172" s="271" t="s">
        <v>315</v>
      </c>
      <c r="C172" s="276"/>
      <c r="D172" s="276"/>
      <c r="E172" s="272"/>
      <c r="F172" s="272"/>
      <c r="G172" s="278"/>
      <c r="H172" s="278"/>
      <c r="I172" s="278"/>
    </row>
    <row r="173" spans="1:9" s="265" customFormat="1" ht="11.25">
      <c r="A173" s="274" t="s">
        <v>361</v>
      </c>
      <c r="C173" s="266">
        <f>'Table 10'!C20</f>
        <v>74552</v>
      </c>
      <c r="D173" s="266">
        <f>'Table 10'!E20</f>
        <v>75304</v>
      </c>
      <c r="F173" s="272"/>
      <c r="G173" s="272"/>
      <c r="H173" s="272"/>
      <c r="I173" s="278"/>
    </row>
    <row r="174" spans="1:9" s="265" customFormat="1" ht="11.25">
      <c r="A174" s="274" t="s">
        <v>317</v>
      </c>
      <c r="C174" s="266" t="e">
        <f>#REF!</f>
        <v>#REF!</v>
      </c>
      <c r="D174" s="266" t="e">
        <f>#REF!</f>
        <v>#REF!</v>
      </c>
      <c r="E174" s="272"/>
      <c r="F174" s="272"/>
      <c r="G174" s="272"/>
      <c r="H174" s="272"/>
      <c r="I174" s="278"/>
    </row>
    <row r="175" spans="1:9" s="265" customFormat="1" ht="11.25">
      <c r="A175" s="274"/>
      <c r="B175" s="268"/>
      <c r="C175" s="411" t="e">
        <f>C173-C174</f>
        <v>#REF!</v>
      </c>
      <c r="D175" s="411" t="e">
        <f>D173-D174</f>
        <v>#REF!</v>
      </c>
      <c r="E175" s="269"/>
      <c r="F175" s="269"/>
      <c r="G175" s="269"/>
      <c r="H175" s="269"/>
      <c r="I175" s="278"/>
    </row>
    <row r="176" spans="1:9" s="265" customFormat="1" ht="11.25">
      <c r="A176" s="274"/>
      <c r="C176" s="276"/>
      <c r="D176" s="276"/>
      <c r="E176" s="272"/>
      <c r="F176" s="272"/>
      <c r="G176" s="278"/>
      <c r="H176" s="278"/>
      <c r="I176" s="278"/>
    </row>
    <row r="177" spans="1:9" s="265" customFormat="1" ht="11.25">
      <c r="A177" s="271" t="s">
        <v>45</v>
      </c>
      <c r="C177" s="276"/>
      <c r="D177" s="276"/>
      <c r="E177" s="272"/>
      <c r="F177" s="272"/>
      <c r="G177" s="278"/>
      <c r="H177" s="278"/>
      <c r="I177" s="278"/>
    </row>
    <row r="178" spans="1:9" s="265" customFormat="1" ht="11.25">
      <c r="A178" s="274" t="s">
        <v>361</v>
      </c>
      <c r="C178" s="266">
        <f>'Table 10'!C19</f>
        <v>6474</v>
      </c>
      <c r="D178" s="266">
        <f>'Table 10'!E19</f>
        <v>6341</v>
      </c>
      <c r="F178" s="272"/>
      <c r="G178" s="272"/>
      <c r="H178" s="272"/>
      <c r="I178" s="278"/>
    </row>
    <row r="179" spans="1:9" s="265" customFormat="1" ht="11.25">
      <c r="A179" s="274" t="s">
        <v>316</v>
      </c>
      <c r="C179" s="266" t="e">
        <f>#REF!</f>
        <v>#REF!</v>
      </c>
      <c r="D179" s="266" t="e">
        <f>#REF!</f>
        <v>#REF!</v>
      </c>
      <c r="E179" s="272"/>
      <c r="F179" s="272"/>
      <c r="G179" s="272"/>
      <c r="H179" s="272"/>
      <c r="I179" s="278"/>
    </row>
    <row r="180" spans="1:9" s="265" customFormat="1" ht="11.25">
      <c r="A180" s="274"/>
      <c r="B180" s="268"/>
      <c r="C180" s="411" t="e">
        <f>C178-C179</f>
        <v>#REF!</v>
      </c>
      <c r="D180" s="411" t="e">
        <f>D178-D179</f>
        <v>#REF!</v>
      </c>
      <c r="E180" s="269"/>
      <c r="F180" s="269"/>
      <c r="G180" s="269"/>
      <c r="H180" s="269"/>
      <c r="I180" s="278"/>
    </row>
    <row r="181" spans="1:9" s="265" customFormat="1" ht="11.25">
      <c r="A181" s="274"/>
      <c r="C181" s="276"/>
      <c r="D181" s="276"/>
      <c r="E181" s="272"/>
      <c r="F181" s="272"/>
      <c r="G181" s="278"/>
      <c r="H181" s="278"/>
      <c r="I181" s="278"/>
    </row>
    <row r="182" spans="1:9" s="265" customFormat="1" ht="11.25">
      <c r="A182" s="275" t="s">
        <v>165</v>
      </c>
      <c r="C182" s="276"/>
      <c r="D182" s="276"/>
      <c r="E182" s="272"/>
      <c r="F182" s="272"/>
      <c r="G182" s="278"/>
      <c r="H182" s="278"/>
      <c r="I182" s="278"/>
    </row>
    <row r="183" spans="1:9" s="265" customFormat="1" ht="11.25">
      <c r="A183" s="274" t="s">
        <v>361</v>
      </c>
      <c r="C183" s="266">
        <f>'Table 10'!C24</f>
        <v>14396</v>
      </c>
      <c r="D183" s="266">
        <f>'Table 10'!E24</f>
        <v>14597</v>
      </c>
      <c r="F183" s="272"/>
      <c r="G183" s="272"/>
      <c r="H183" s="272"/>
      <c r="I183" s="278"/>
    </row>
    <row r="184" spans="1:9" s="265" customFormat="1" ht="11.25">
      <c r="A184" s="274" t="s">
        <v>318</v>
      </c>
      <c r="C184" s="266" t="e">
        <f>#REF!</f>
        <v>#REF!</v>
      </c>
      <c r="D184" s="266" t="e">
        <f>#REF!</f>
        <v>#REF!</v>
      </c>
      <c r="E184" s="272"/>
      <c r="F184" s="272"/>
      <c r="G184" s="272"/>
      <c r="H184" s="272"/>
      <c r="I184" s="278"/>
    </row>
    <row r="185" spans="1:9" s="265" customFormat="1" ht="11.25">
      <c r="A185" s="274"/>
      <c r="B185" s="268"/>
      <c r="C185" s="411" t="e">
        <f>C183-C184</f>
        <v>#REF!</v>
      </c>
      <c r="D185" s="411" t="e">
        <f>D183-D184</f>
        <v>#REF!</v>
      </c>
      <c r="E185" s="269"/>
      <c r="F185" s="269"/>
      <c r="G185" s="269"/>
      <c r="H185" s="269"/>
      <c r="I185" s="278"/>
    </row>
    <row r="186" spans="1:9" s="265" customFormat="1" ht="11.25">
      <c r="A186" s="274"/>
      <c r="C186" s="276"/>
      <c r="D186" s="276"/>
      <c r="E186" s="272"/>
      <c r="F186" s="272"/>
      <c r="G186" s="278"/>
      <c r="H186" s="278"/>
      <c r="I186" s="278"/>
    </row>
    <row r="187" spans="1:9" s="265" customFormat="1" ht="11.25">
      <c r="A187" s="275" t="s">
        <v>10</v>
      </c>
      <c r="C187" s="276"/>
      <c r="D187" s="276"/>
      <c r="E187" s="272"/>
      <c r="F187" s="272"/>
      <c r="G187" s="278"/>
      <c r="H187" s="278"/>
      <c r="I187" s="278"/>
    </row>
    <row r="188" spans="1:9" s="265" customFormat="1" ht="11.25">
      <c r="A188" s="274" t="s">
        <v>361</v>
      </c>
      <c r="C188" s="266">
        <f>'Table 10'!C26</f>
        <v>117437</v>
      </c>
      <c r="D188" s="266">
        <f>'Table 10'!E26</f>
        <v>115911</v>
      </c>
      <c r="F188" s="272"/>
      <c r="G188" s="272"/>
      <c r="H188" s="272"/>
      <c r="I188" s="278"/>
    </row>
    <row r="189" spans="1:9" s="265" customFormat="1" ht="11.25">
      <c r="A189" s="274" t="s">
        <v>319</v>
      </c>
      <c r="C189" s="266" t="e">
        <f>#REF!</f>
        <v>#REF!</v>
      </c>
      <c r="D189" s="266" t="e">
        <f>#REF!</f>
        <v>#REF!</v>
      </c>
      <c r="E189" s="272"/>
      <c r="F189" s="272"/>
      <c r="G189" s="272"/>
      <c r="H189" s="272"/>
      <c r="I189" s="278"/>
    </row>
    <row r="190" spans="1:9" s="265" customFormat="1" ht="11.25">
      <c r="A190" s="274"/>
      <c r="B190" s="268"/>
      <c r="C190" s="411" t="e">
        <f>C188-C189</f>
        <v>#REF!</v>
      </c>
      <c r="D190" s="411" t="e">
        <f>D188-D189</f>
        <v>#REF!</v>
      </c>
      <c r="E190" s="269"/>
      <c r="F190" s="269"/>
      <c r="G190" s="269"/>
      <c r="H190" s="269"/>
      <c r="I190" s="278"/>
    </row>
    <row r="191" spans="1:9" s="265" customFormat="1" ht="11.25">
      <c r="A191" s="274"/>
      <c r="C191" s="276"/>
      <c r="D191" s="276"/>
      <c r="E191" s="272"/>
      <c r="F191" s="272"/>
      <c r="G191" s="278"/>
      <c r="H191" s="278"/>
      <c r="I191" s="278"/>
    </row>
    <row r="192" spans="1:9" s="265" customFormat="1" ht="11.25">
      <c r="A192" s="275" t="s">
        <v>11</v>
      </c>
      <c r="C192" s="276"/>
      <c r="D192" s="276"/>
      <c r="E192" s="272"/>
      <c r="F192" s="272"/>
      <c r="G192" s="278"/>
      <c r="H192" s="278"/>
      <c r="I192" s="278"/>
    </row>
    <row r="193" spans="1:9" s="265" customFormat="1" ht="11.25">
      <c r="A193" s="274" t="s">
        <v>361</v>
      </c>
      <c r="C193" s="266">
        <f>'Table 10'!C33</f>
        <v>21830</v>
      </c>
      <c r="D193" s="266">
        <f>'Table 10'!E33</f>
        <v>21359</v>
      </c>
      <c r="F193" s="272"/>
      <c r="G193" s="272"/>
      <c r="H193" s="272"/>
      <c r="I193" s="278"/>
    </row>
    <row r="194" spans="1:9" s="265" customFormat="1" ht="11.25">
      <c r="A194" s="274" t="s">
        <v>319</v>
      </c>
      <c r="C194" s="266" t="e">
        <f>#REF!</f>
        <v>#REF!</v>
      </c>
      <c r="D194" s="266" t="e">
        <f>#REF!</f>
        <v>#REF!</v>
      </c>
      <c r="E194" s="272"/>
      <c r="F194" s="272"/>
      <c r="G194" s="272"/>
      <c r="H194" s="272"/>
      <c r="I194" s="278"/>
    </row>
    <row r="195" spans="1:9" s="265" customFormat="1" ht="11.25">
      <c r="A195" s="274"/>
      <c r="B195" s="268"/>
      <c r="C195" s="411" t="e">
        <f>C193-C194</f>
        <v>#REF!</v>
      </c>
      <c r="D195" s="411" t="e">
        <f>D193-D194</f>
        <v>#REF!</v>
      </c>
      <c r="E195" s="269"/>
      <c r="F195" s="269"/>
      <c r="G195" s="269"/>
      <c r="H195" s="269"/>
      <c r="I195" s="278"/>
    </row>
    <row r="196" spans="1:9" s="265" customFormat="1" ht="11.25">
      <c r="A196" s="274"/>
      <c r="C196" s="276"/>
      <c r="D196" s="276"/>
      <c r="E196" s="272"/>
      <c r="F196" s="272"/>
      <c r="G196" s="278"/>
      <c r="H196" s="278"/>
      <c r="I196" s="278"/>
    </row>
    <row r="197" spans="1:9" s="265" customFormat="1" ht="11.25">
      <c r="A197" s="275" t="s">
        <v>12</v>
      </c>
      <c r="C197" s="276"/>
      <c r="D197" s="276"/>
      <c r="E197" s="272"/>
      <c r="F197" s="272"/>
      <c r="G197" s="278"/>
      <c r="H197" s="278"/>
      <c r="I197" s="278"/>
    </row>
    <row r="198" spans="1:9" s="265" customFormat="1" ht="11.25">
      <c r="A198" s="274" t="s">
        <v>361</v>
      </c>
      <c r="C198" s="266">
        <f>'Table 10'!C28</f>
        <v>124944</v>
      </c>
      <c r="D198" s="266">
        <f>'Table 10'!E28</f>
        <v>125174</v>
      </c>
      <c r="F198" s="272"/>
      <c r="G198" s="272"/>
      <c r="H198" s="272"/>
      <c r="I198" s="278"/>
    </row>
    <row r="199" spans="1:9" s="265" customFormat="1" ht="11.25">
      <c r="A199" s="274" t="s">
        <v>321</v>
      </c>
      <c r="C199" s="266" t="e">
        <f>#REF!</f>
        <v>#REF!</v>
      </c>
      <c r="D199" s="266" t="e">
        <f>#REF!</f>
        <v>#REF!</v>
      </c>
      <c r="E199" s="272"/>
      <c r="F199" s="272"/>
      <c r="G199" s="272"/>
      <c r="H199" s="272"/>
      <c r="I199" s="278"/>
    </row>
    <row r="200" spans="1:9" s="265" customFormat="1" ht="11.25">
      <c r="A200" s="274"/>
      <c r="B200" s="268"/>
      <c r="C200" s="411" t="e">
        <f>C198-C199</f>
        <v>#REF!</v>
      </c>
      <c r="D200" s="411" t="e">
        <f>D198-D199</f>
        <v>#REF!</v>
      </c>
      <c r="E200" s="269"/>
      <c r="F200" s="269"/>
      <c r="G200" s="269"/>
      <c r="H200" s="269"/>
      <c r="I200" s="278"/>
    </row>
    <row r="201" spans="1:9" s="265" customFormat="1" ht="11.25">
      <c r="A201" s="274"/>
      <c r="C201" s="276"/>
      <c r="D201" s="276"/>
      <c r="E201" s="272"/>
      <c r="F201" s="272"/>
      <c r="G201" s="272"/>
      <c r="H201" s="272"/>
      <c r="I201" s="278"/>
    </row>
    <row r="202" spans="1:9" s="265" customFormat="1" ht="11.25">
      <c r="A202" s="275" t="s">
        <v>13</v>
      </c>
      <c r="C202" s="276"/>
      <c r="D202" s="276"/>
      <c r="E202" s="272"/>
      <c r="F202" s="272"/>
      <c r="G202" s="272"/>
      <c r="H202" s="272"/>
      <c r="I202" s="278"/>
    </row>
    <row r="203" spans="1:9" s="265" customFormat="1" ht="11.25">
      <c r="A203" s="274" t="s">
        <v>361</v>
      </c>
      <c r="C203" s="266">
        <f>'Table 10'!C57</f>
        <v>-34204</v>
      </c>
      <c r="D203" s="266">
        <f>'Table 10'!E57</f>
        <v>-37556</v>
      </c>
      <c r="F203" s="272"/>
      <c r="G203" s="272"/>
      <c r="H203" s="272"/>
      <c r="I203" s="278"/>
    </row>
    <row r="204" spans="1:9" s="265" customFormat="1" ht="11.25">
      <c r="A204" s="274" t="s">
        <v>322</v>
      </c>
      <c r="C204" s="266" t="e">
        <f>'Note 13drop '!B33</f>
        <v>#N/A</v>
      </c>
      <c r="D204" s="266">
        <f>'Note 13drop '!C33</f>
        <v>0</v>
      </c>
      <c r="E204" s="272"/>
      <c r="F204" s="272"/>
      <c r="G204" s="272"/>
      <c r="H204" s="272"/>
      <c r="I204" s="278"/>
    </row>
    <row r="205" spans="1:9" s="265" customFormat="1" ht="11.25">
      <c r="A205" s="274"/>
      <c r="B205" s="268"/>
      <c r="C205" s="411" t="e">
        <f>C203-C204</f>
        <v>#N/A</v>
      </c>
      <c r="D205" s="411">
        <f>D203-D204</f>
        <v>-37556</v>
      </c>
      <c r="E205" s="269"/>
      <c r="F205" s="269"/>
      <c r="G205" s="269"/>
      <c r="H205" s="269"/>
      <c r="I205" s="278"/>
    </row>
    <row r="206" spans="1:9" s="265" customFormat="1" ht="11.25">
      <c r="A206" s="274"/>
      <c r="B206" s="272"/>
      <c r="C206" s="276"/>
      <c r="D206" s="276"/>
      <c r="E206" s="272"/>
      <c r="F206" s="272"/>
      <c r="G206" s="272"/>
      <c r="H206" s="272"/>
      <c r="I206" s="272"/>
    </row>
    <row r="207" spans="1:9" s="265" customFormat="1" ht="11.25">
      <c r="A207" s="271" t="s">
        <v>205</v>
      </c>
      <c r="C207" s="276"/>
      <c r="D207" s="276"/>
      <c r="E207" s="272"/>
      <c r="F207" s="272"/>
      <c r="G207" s="272"/>
      <c r="H207" s="272"/>
      <c r="I207" s="278"/>
    </row>
    <row r="208" spans="1:9" s="265" customFormat="1" ht="11.25">
      <c r="A208" s="274" t="s">
        <v>361</v>
      </c>
      <c r="C208" s="266">
        <f>'Table 10'!C36</f>
        <v>-41027</v>
      </c>
      <c r="D208" s="266">
        <f>'Table 10'!E36</f>
        <v>-39896</v>
      </c>
      <c r="F208" s="272"/>
      <c r="G208" s="272"/>
      <c r="H208" s="272"/>
      <c r="I208" s="278"/>
    </row>
    <row r="209" spans="1:9" s="265" customFormat="1" ht="11.25">
      <c r="A209" s="274" t="s">
        <v>322</v>
      </c>
      <c r="B209" s="269"/>
      <c r="C209" s="266" t="e">
        <f>'Note 13drop '!B13</f>
        <v>#N/A</v>
      </c>
      <c r="D209" s="266">
        <f>'Note 13drop '!C13</f>
        <v>0</v>
      </c>
      <c r="E209" s="272"/>
      <c r="F209" s="272"/>
      <c r="G209" s="272"/>
      <c r="H209" s="272"/>
      <c r="I209" s="278"/>
    </row>
    <row r="210" spans="1:9" s="265" customFormat="1" ht="11.25">
      <c r="A210" s="274"/>
      <c r="B210" s="268"/>
      <c r="C210" s="411" t="e">
        <f>C208-C209</f>
        <v>#N/A</v>
      </c>
      <c r="D210" s="411">
        <f>D208-D209</f>
        <v>-39896</v>
      </c>
      <c r="E210" s="269"/>
      <c r="F210" s="269"/>
      <c r="G210" s="269"/>
      <c r="H210" s="269"/>
      <c r="I210" s="278"/>
    </row>
    <row r="211" spans="1:9" s="265" customFormat="1" ht="11.25">
      <c r="A211" s="274"/>
      <c r="B211" s="272"/>
      <c r="C211" s="276"/>
      <c r="D211" s="276"/>
      <c r="E211" s="272"/>
      <c r="F211" s="272"/>
      <c r="G211" s="272"/>
      <c r="H211" s="272"/>
      <c r="I211" s="272"/>
    </row>
    <row r="212" spans="1:9" s="265" customFormat="1" ht="11.25">
      <c r="A212" s="271" t="s">
        <v>143</v>
      </c>
      <c r="C212" s="276"/>
      <c r="D212" s="276"/>
      <c r="E212" s="272"/>
      <c r="F212" s="272"/>
      <c r="G212" s="272"/>
      <c r="H212" s="272"/>
      <c r="I212" s="278"/>
    </row>
    <row r="213" spans="1:9" s="265" customFormat="1" ht="11.25">
      <c r="A213" s="274" t="s">
        <v>357</v>
      </c>
      <c r="C213" s="276">
        <f>'Table 11'!C51</f>
        <v>-186419</v>
      </c>
      <c r="D213" s="276">
        <f>'Table 11'!D51</f>
        <v>-256045</v>
      </c>
      <c r="E213" s="272"/>
      <c r="F213" s="272"/>
      <c r="G213" s="272"/>
      <c r="H213" s="272"/>
      <c r="I213" s="278"/>
    </row>
    <row r="214" spans="1:9" s="265" customFormat="1" ht="11.25">
      <c r="A214" s="274" t="s">
        <v>358</v>
      </c>
      <c r="C214" s="276">
        <f>'Table 9'!B14*1000</f>
        <v>-186400</v>
      </c>
      <c r="D214" s="276">
        <f>'Table 9'!C14*1000</f>
        <v>-256000</v>
      </c>
      <c r="E214" s="269"/>
      <c r="F214" s="269"/>
      <c r="G214" s="269"/>
      <c r="H214" s="269"/>
      <c r="I214" s="278"/>
    </row>
    <row r="215" spans="1:9" s="265" customFormat="1" ht="11.25">
      <c r="A215" s="274"/>
      <c r="B215" s="268"/>
      <c r="C215" s="411">
        <f>C213-C214</f>
        <v>-19</v>
      </c>
      <c r="D215" s="411">
        <f>D213-D214</f>
        <v>-45</v>
      </c>
      <c r="E215" s="269"/>
      <c r="F215" s="269"/>
      <c r="G215" s="269"/>
      <c r="H215" s="269"/>
      <c r="I215" s="278"/>
    </row>
    <row r="216" spans="1:9" s="265" customFormat="1" ht="11.25">
      <c r="A216" s="274"/>
      <c r="B216" s="272"/>
      <c r="C216" s="276"/>
      <c r="D216" s="276"/>
      <c r="E216" s="272"/>
      <c r="F216" s="272"/>
      <c r="G216" s="272"/>
      <c r="H216" s="272"/>
      <c r="I216" s="272"/>
    </row>
    <row r="217" spans="1:9" s="265" customFormat="1" ht="11.25">
      <c r="A217" s="275" t="s">
        <v>332</v>
      </c>
      <c r="B217" s="272"/>
      <c r="C217" s="276"/>
      <c r="D217" s="276"/>
      <c r="E217" s="272"/>
      <c r="F217" s="272"/>
      <c r="G217" s="272"/>
      <c r="H217" s="272"/>
      <c r="I217" s="272"/>
    </row>
    <row r="218" spans="1:9" s="265" customFormat="1" ht="11.25">
      <c r="A218" s="274" t="s">
        <v>357</v>
      </c>
      <c r="B218" s="272"/>
      <c r="C218" s="266">
        <f>'Table 11'!C10</f>
        <v>39737</v>
      </c>
      <c r="D218" s="266">
        <f>'Table 11'!D10</f>
        <v>39591</v>
      </c>
      <c r="E218" s="272"/>
      <c r="F218" s="272"/>
      <c r="G218" s="272"/>
      <c r="H218" s="272"/>
      <c r="I218" s="278"/>
    </row>
    <row r="219" spans="1:9" s="265" customFormat="1" ht="11.25">
      <c r="A219" s="274" t="s">
        <v>137</v>
      </c>
      <c r="B219" s="272"/>
      <c r="C219" s="266" t="e">
        <f>#REF!</f>
        <v>#REF!</v>
      </c>
      <c r="D219" s="266" t="e">
        <f>#REF!</f>
        <v>#REF!</v>
      </c>
      <c r="E219" s="272"/>
      <c r="F219" s="272"/>
      <c r="G219" s="272"/>
      <c r="H219" s="272"/>
      <c r="I219" s="278"/>
    </row>
    <row r="220" spans="1:9" s="265" customFormat="1" ht="11.25">
      <c r="A220" s="271"/>
      <c r="B220" s="268"/>
      <c r="C220" s="411" t="e">
        <f>C218-C219</f>
        <v>#REF!</v>
      </c>
      <c r="D220" s="411" t="e">
        <f>D218-D219</f>
        <v>#REF!</v>
      </c>
      <c r="E220" s="269"/>
      <c r="F220" s="269"/>
      <c r="G220" s="269"/>
      <c r="H220" s="269"/>
      <c r="I220" s="278"/>
    </row>
    <row r="221" spans="1:9" s="265" customFormat="1" ht="11.25">
      <c r="A221" s="274"/>
      <c r="B221" s="272"/>
      <c r="C221" s="276"/>
      <c r="D221" s="276"/>
      <c r="E221" s="272"/>
      <c r="F221" s="272"/>
      <c r="G221" s="272"/>
      <c r="H221" s="272"/>
      <c r="I221" s="278"/>
    </row>
    <row r="222" spans="1:9" s="265" customFormat="1" ht="11.25">
      <c r="A222" s="275" t="s">
        <v>14</v>
      </c>
      <c r="B222" s="272"/>
      <c r="C222" s="276"/>
      <c r="D222" s="276"/>
      <c r="E222" s="272"/>
      <c r="F222" s="272"/>
      <c r="G222" s="272"/>
      <c r="H222" s="272"/>
      <c r="I222" s="278"/>
    </row>
    <row r="223" spans="1:9" s="265" customFormat="1" ht="11.25">
      <c r="A223" s="274" t="s">
        <v>357</v>
      </c>
      <c r="B223" s="272"/>
      <c r="C223" s="266">
        <f>'Table 11'!C11</f>
        <v>117371</v>
      </c>
      <c r="D223" s="266">
        <f>'Table 11'!D11</f>
        <v>117507</v>
      </c>
      <c r="E223" s="272"/>
      <c r="F223" s="272"/>
      <c r="G223" s="272"/>
      <c r="H223" s="272"/>
      <c r="I223" s="278"/>
    </row>
    <row r="224" spans="1:9" s="265" customFormat="1" ht="11.25">
      <c r="A224" s="274" t="s">
        <v>138</v>
      </c>
      <c r="B224" s="272"/>
      <c r="C224" s="266" t="e">
        <f>#REF!</f>
        <v>#REF!</v>
      </c>
      <c r="D224" s="266" t="e">
        <f>#REF!</f>
        <v>#REF!</v>
      </c>
      <c r="E224" s="272"/>
      <c r="F224" s="272"/>
      <c r="G224" s="272"/>
      <c r="H224" s="272"/>
      <c r="I224" s="278"/>
    </row>
    <row r="225" spans="1:9" s="265" customFormat="1" ht="11.25">
      <c r="A225" s="274"/>
      <c r="B225" s="268"/>
      <c r="C225" s="411" t="e">
        <f>C223-C224</f>
        <v>#REF!</v>
      </c>
      <c r="D225" s="411" t="e">
        <f>D223-D224</f>
        <v>#REF!</v>
      </c>
      <c r="E225" s="269"/>
      <c r="F225" s="269"/>
      <c r="G225" s="269"/>
      <c r="H225" s="269"/>
      <c r="I225" s="278"/>
    </row>
    <row r="226" spans="1:9" s="265" customFormat="1" ht="11.25">
      <c r="A226" s="271" t="s">
        <v>320</v>
      </c>
      <c r="C226" s="276"/>
      <c r="D226" s="276"/>
      <c r="E226" s="272"/>
      <c r="F226" s="272"/>
      <c r="G226" s="272"/>
      <c r="H226" s="272"/>
      <c r="I226" s="278"/>
    </row>
    <row r="227" spans="1:9" s="265" customFormat="1" ht="11.25">
      <c r="A227" s="274" t="s">
        <v>357</v>
      </c>
      <c r="C227" s="266">
        <f>'Table 11'!C12</f>
        <v>46051</v>
      </c>
      <c r="D227" s="266">
        <f>'Table 11'!D12</f>
        <v>45249</v>
      </c>
      <c r="E227" s="272"/>
      <c r="F227" s="272"/>
      <c r="G227" s="272"/>
      <c r="H227" s="272"/>
      <c r="I227" s="278"/>
    </row>
    <row r="228" spans="1:9" s="265" customFormat="1" ht="11.25">
      <c r="A228" s="274" t="s">
        <v>137</v>
      </c>
      <c r="C228" s="266" t="e">
        <f>#REF!</f>
        <v>#REF!</v>
      </c>
      <c r="D228" s="266" t="e">
        <f>#REF!</f>
        <v>#REF!</v>
      </c>
      <c r="E228" s="272"/>
      <c r="F228" s="272"/>
      <c r="G228" s="272"/>
      <c r="H228" s="272"/>
      <c r="I228" s="278"/>
    </row>
    <row r="229" spans="1:9" s="265" customFormat="1" ht="11.25">
      <c r="A229" s="274"/>
      <c r="B229" s="268"/>
      <c r="C229" s="411" t="e">
        <f>C227-C228</f>
        <v>#REF!</v>
      </c>
      <c r="D229" s="411" t="e">
        <f>D227-D228</f>
        <v>#REF!</v>
      </c>
      <c r="E229" s="269"/>
      <c r="F229" s="269"/>
      <c r="G229" s="269"/>
      <c r="H229" s="269"/>
      <c r="I229" s="278"/>
    </row>
    <row r="230" spans="1:9" s="265" customFormat="1" ht="11.25">
      <c r="A230" s="274"/>
      <c r="C230" s="276"/>
      <c r="D230" s="276"/>
      <c r="E230" s="272"/>
      <c r="F230" s="272"/>
      <c r="G230" s="272"/>
      <c r="H230" s="272"/>
      <c r="I230" s="278"/>
    </row>
    <row r="231" spans="1:9" s="265" customFormat="1" ht="11.25">
      <c r="A231" s="271" t="s">
        <v>154</v>
      </c>
      <c r="C231" s="276"/>
      <c r="D231" s="276"/>
      <c r="E231" s="272"/>
      <c r="F231" s="272"/>
      <c r="G231" s="272"/>
      <c r="H231" s="272"/>
      <c r="I231" s="278"/>
    </row>
    <row r="232" spans="1:9" s="265" customFormat="1" ht="11.25">
      <c r="A232" s="274" t="s">
        <v>357</v>
      </c>
      <c r="C232" s="266">
        <f>'Table 11'!C30</f>
        <v>113228</v>
      </c>
      <c r="D232" s="266">
        <f>'Table 11'!D30</f>
        <v>114286</v>
      </c>
      <c r="E232" s="272"/>
      <c r="F232" s="272"/>
      <c r="G232" s="272"/>
      <c r="H232" s="272"/>
      <c r="I232" s="278"/>
    </row>
    <row r="233" spans="1:9" s="265" customFormat="1" ht="11.25">
      <c r="A233" s="274" t="s">
        <v>22</v>
      </c>
      <c r="C233" s="266" t="e">
        <f>#REF!</f>
        <v>#REF!</v>
      </c>
      <c r="D233" s="266" t="e">
        <f>#REF!</f>
        <v>#REF!</v>
      </c>
      <c r="E233" s="272"/>
      <c r="F233" s="272"/>
      <c r="G233" s="272"/>
      <c r="H233" s="272"/>
      <c r="I233" s="278"/>
    </row>
    <row r="234" spans="1:9" s="265" customFormat="1" ht="11.25">
      <c r="A234" s="274"/>
      <c r="B234" s="268"/>
      <c r="C234" s="411" t="e">
        <f>C232-C233</f>
        <v>#REF!</v>
      </c>
      <c r="D234" s="411" t="e">
        <f>D232-D233</f>
        <v>#REF!</v>
      </c>
      <c r="E234" s="269"/>
      <c r="F234" s="269"/>
      <c r="G234" s="269"/>
      <c r="H234" s="269"/>
      <c r="I234" s="278"/>
    </row>
    <row r="235" spans="1:9" s="265" customFormat="1" ht="11.25">
      <c r="A235" s="274"/>
      <c r="B235" s="272"/>
      <c r="C235" s="276"/>
      <c r="D235" s="276"/>
      <c r="E235" s="272"/>
      <c r="F235" s="272"/>
      <c r="G235" s="272"/>
      <c r="H235" s="272"/>
      <c r="I235" s="272"/>
    </row>
    <row r="236" spans="1:9" s="265" customFormat="1" ht="11.25">
      <c r="A236" s="275" t="s">
        <v>338</v>
      </c>
      <c r="B236" s="272"/>
      <c r="C236" s="276"/>
      <c r="D236" s="276"/>
      <c r="E236" s="272"/>
      <c r="F236" s="272"/>
      <c r="G236" s="272"/>
      <c r="H236" s="272"/>
      <c r="I236" s="272"/>
    </row>
    <row r="237" spans="1:9" s="265" customFormat="1" ht="11.25">
      <c r="A237" s="274" t="s">
        <v>357</v>
      </c>
      <c r="B237" s="272"/>
      <c r="C237" s="266">
        <f>'Table 11'!C37</f>
        <v>9608</v>
      </c>
      <c r="D237" s="266">
        <f>'Table 11'!D37</f>
        <v>10237</v>
      </c>
      <c r="E237" s="272"/>
      <c r="F237" s="272"/>
      <c r="G237" s="272"/>
      <c r="H237" s="272"/>
      <c r="I237" s="278"/>
    </row>
    <row r="238" spans="1:9" s="265" customFormat="1" ht="11.25">
      <c r="A238" s="274" t="s">
        <v>23</v>
      </c>
      <c r="B238" s="272"/>
      <c r="C238" s="266" t="e">
        <f>#REF!</f>
        <v>#REF!</v>
      </c>
      <c r="D238" s="266" t="e">
        <f>#REF!</f>
        <v>#REF!</v>
      </c>
      <c r="E238" s="272"/>
      <c r="F238" s="272"/>
      <c r="G238" s="272"/>
      <c r="H238" s="272"/>
      <c r="I238" s="278"/>
    </row>
    <row r="239" spans="1:9" s="265" customFormat="1" ht="11.25">
      <c r="A239" s="271"/>
      <c r="B239" s="268"/>
      <c r="C239" s="411" t="e">
        <f>C237-C238</f>
        <v>#REF!</v>
      </c>
      <c r="D239" s="411" t="e">
        <f>D237-D238</f>
        <v>#REF!</v>
      </c>
      <c r="E239" s="269"/>
      <c r="F239" s="269"/>
      <c r="G239" s="269"/>
      <c r="H239" s="269"/>
      <c r="I239" s="278"/>
    </row>
    <row r="240" spans="1:9" s="265" customFormat="1" ht="11.25">
      <c r="A240" s="274"/>
      <c r="B240" s="272"/>
      <c r="C240" s="276"/>
      <c r="D240" s="276"/>
      <c r="E240" s="272"/>
      <c r="F240" s="272"/>
      <c r="G240" s="272"/>
      <c r="H240" s="272"/>
      <c r="I240" s="278"/>
    </row>
    <row r="241" spans="1:9" s="265" customFormat="1" ht="11.25">
      <c r="A241" s="275" t="s">
        <v>15</v>
      </c>
      <c r="B241" s="272"/>
      <c r="C241" s="276"/>
      <c r="D241" s="276"/>
      <c r="E241" s="272"/>
      <c r="F241" s="272"/>
      <c r="G241" s="272"/>
      <c r="H241" s="272"/>
      <c r="I241" s="278"/>
    </row>
    <row r="242" spans="1:9" s="265" customFormat="1" ht="11.25">
      <c r="A242" s="274" t="s">
        <v>357</v>
      </c>
      <c r="B242" s="272"/>
      <c r="C242" s="266">
        <f>'Table 11'!C41</f>
        <v>157067</v>
      </c>
      <c r="D242" s="266">
        <f>'Table 11'!D41</f>
        <v>221746</v>
      </c>
      <c r="E242" s="272"/>
      <c r="F242" s="272"/>
      <c r="G242" s="272"/>
      <c r="H242" s="272"/>
      <c r="I242" s="278"/>
    </row>
    <row r="243" spans="1:9" s="265" customFormat="1" ht="11.25">
      <c r="A243" s="274" t="s">
        <v>24</v>
      </c>
      <c r="B243" s="272"/>
      <c r="C243" s="266" t="e">
        <f>#REF!</f>
        <v>#REF!</v>
      </c>
      <c r="D243" s="266" t="e">
        <f>#REF!</f>
        <v>#REF!</v>
      </c>
      <c r="E243" s="272"/>
      <c r="F243" s="272"/>
      <c r="G243" s="272"/>
      <c r="H243" s="272"/>
      <c r="I243" s="278"/>
    </row>
    <row r="244" spans="1:9" s="265" customFormat="1" ht="11.25">
      <c r="A244" s="274"/>
      <c r="B244" s="268"/>
      <c r="C244" s="411" t="e">
        <f>C242-C243</f>
        <v>#REF!</v>
      </c>
      <c r="D244" s="411" t="e">
        <f>D242-D243</f>
        <v>#REF!</v>
      </c>
      <c r="E244" s="269"/>
      <c r="F244" s="269"/>
      <c r="G244" s="269"/>
      <c r="H244" s="269"/>
      <c r="I244" s="278"/>
    </row>
    <row r="245" spans="1:9" s="265" customFormat="1" ht="11.25">
      <c r="A245" s="274"/>
      <c r="B245" s="269"/>
      <c r="C245" s="412"/>
      <c r="D245" s="412"/>
      <c r="E245" s="269"/>
      <c r="F245" s="269"/>
      <c r="G245" s="269"/>
      <c r="H245" s="269"/>
      <c r="I245" s="278"/>
    </row>
    <row r="246" spans="1:9" s="265" customFormat="1" ht="11.25">
      <c r="A246" s="271" t="s">
        <v>136</v>
      </c>
      <c r="B246" s="272"/>
      <c r="C246" s="276"/>
      <c r="D246" s="276"/>
      <c r="E246" s="272"/>
      <c r="F246" s="272"/>
      <c r="G246" s="272"/>
      <c r="H246" s="272"/>
      <c r="I246" s="272"/>
    </row>
    <row r="247" spans="1:9" s="265" customFormat="1" ht="11.25">
      <c r="A247" s="274" t="s">
        <v>357</v>
      </c>
      <c r="B247" s="272"/>
      <c r="C247" s="266">
        <f>'Table 11'!C42</f>
        <v>15102</v>
      </c>
      <c r="D247" s="266">
        <f>'Table 11'!D42</f>
        <v>15931</v>
      </c>
      <c r="E247" s="272"/>
      <c r="F247" s="272"/>
      <c r="G247" s="272"/>
      <c r="H247" s="272"/>
      <c r="I247" s="278"/>
    </row>
    <row r="248" spans="1:9" s="265" customFormat="1" ht="11.25">
      <c r="A248" s="274" t="s">
        <v>24</v>
      </c>
      <c r="B248" s="272"/>
      <c r="C248" s="266" t="e">
        <f>#REF!</f>
        <v>#REF!</v>
      </c>
      <c r="D248" s="266" t="e">
        <f>#REF!</f>
        <v>#REF!</v>
      </c>
      <c r="E248" s="272"/>
      <c r="F248" s="272"/>
      <c r="G248" s="272"/>
      <c r="H248" s="272"/>
      <c r="I248" s="278"/>
    </row>
    <row r="249" spans="1:9" s="265" customFormat="1" ht="11.25">
      <c r="A249" s="271"/>
      <c r="B249" s="268"/>
      <c r="C249" s="411" t="e">
        <f>C247-C248</f>
        <v>#REF!</v>
      </c>
      <c r="D249" s="411" t="e">
        <f>D247-D248</f>
        <v>#REF!</v>
      </c>
      <c r="E249" s="269"/>
      <c r="F249" s="269"/>
      <c r="G249" s="269"/>
      <c r="H249" s="269"/>
      <c r="I249" s="278"/>
    </row>
    <row r="250" spans="1:9" s="265" customFormat="1" ht="11.25">
      <c r="A250" s="274"/>
      <c r="B250" s="272"/>
      <c r="C250" s="276"/>
      <c r="D250" s="276"/>
      <c r="E250" s="272"/>
      <c r="F250" s="272"/>
      <c r="G250" s="272"/>
      <c r="H250" s="272"/>
      <c r="I250" s="278"/>
    </row>
    <row r="251" spans="1:9" s="265" customFormat="1" ht="11.25">
      <c r="A251" s="271" t="s">
        <v>112</v>
      </c>
      <c r="B251" s="272"/>
      <c r="C251" s="276"/>
      <c r="D251" s="276"/>
      <c r="E251" s="272"/>
      <c r="F251" s="272"/>
      <c r="G251" s="272"/>
      <c r="H251" s="272"/>
      <c r="I251" s="278"/>
    </row>
    <row r="252" spans="1:9" s="265" customFormat="1" ht="11.25">
      <c r="A252" s="274" t="s">
        <v>357</v>
      </c>
      <c r="B252" s="272"/>
      <c r="C252" s="276">
        <f>'Table 11'!C46</f>
        <v>14170</v>
      </c>
      <c r="D252" s="276">
        <f>'Table 11'!D46</f>
        <v>14201</v>
      </c>
      <c r="E252" s="272"/>
      <c r="F252" s="272"/>
      <c r="G252" s="272"/>
      <c r="H252" s="272"/>
      <c r="I252" s="278"/>
    </row>
    <row r="253" spans="1:9" s="265" customFormat="1" ht="11.25">
      <c r="A253" s="274" t="s">
        <v>25</v>
      </c>
      <c r="B253" s="272"/>
      <c r="C253" s="276" t="e">
        <f>#REF!</f>
        <v>#REF!</v>
      </c>
      <c r="D253" s="276" t="e">
        <f>#REF!</f>
        <v>#REF!</v>
      </c>
      <c r="E253" s="272"/>
      <c r="F253" s="272"/>
      <c r="G253" s="272"/>
      <c r="H253" s="272"/>
      <c r="I253" s="278"/>
    </row>
    <row r="254" spans="1:9" s="265" customFormat="1" ht="11.25">
      <c r="A254" s="274"/>
      <c r="B254" s="268"/>
      <c r="C254" s="411" t="e">
        <f>C252-C253</f>
        <v>#REF!</v>
      </c>
      <c r="D254" s="411" t="e">
        <f>D252-D253</f>
        <v>#REF!</v>
      </c>
      <c r="E254" s="269"/>
      <c r="F254" s="269"/>
      <c r="G254" s="269"/>
      <c r="H254" s="269"/>
      <c r="I254" s="278"/>
    </row>
    <row r="255" spans="1:9" s="265" customFormat="1" ht="11.25">
      <c r="A255" s="275" t="s">
        <v>339</v>
      </c>
      <c r="B255" s="272"/>
      <c r="C255" s="276"/>
      <c r="D255" s="276"/>
      <c r="E255" s="272"/>
      <c r="F255" s="272"/>
      <c r="G255" s="272"/>
      <c r="H255" s="272"/>
      <c r="I255" s="272"/>
    </row>
    <row r="256" spans="1:9" s="265" customFormat="1" ht="11.25">
      <c r="A256" s="274" t="s">
        <v>357</v>
      </c>
      <c r="B256" s="272"/>
      <c r="C256" s="276">
        <f>'Table 11'!C43</f>
        <v>4632</v>
      </c>
      <c r="D256" s="276">
        <f>'Table 11'!D43</f>
        <v>4880</v>
      </c>
      <c r="E256" s="272"/>
      <c r="F256" s="272"/>
      <c r="G256" s="272"/>
      <c r="H256" s="272"/>
      <c r="I256" s="278"/>
    </row>
    <row r="257" spans="1:9" s="265" customFormat="1" ht="11.25">
      <c r="A257" s="274" t="s">
        <v>25</v>
      </c>
      <c r="B257" s="272"/>
      <c r="C257" s="276" t="e">
        <f>#REF!</f>
        <v>#REF!</v>
      </c>
      <c r="D257" s="276" t="e">
        <f>#REF!</f>
        <v>#REF!</v>
      </c>
      <c r="E257" s="272"/>
      <c r="F257" s="272"/>
      <c r="G257" s="272"/>
      <c r="H257" s="272"/>
      <c r="I257" s="278"/>
    </row>
    <row r="258" spans="1:9" s="265" customFormat="1" ht="11.25">
      <c r="A258" s="271"/>
      <c r="B258" s="268"/>
      <c r="C258" s="411" t="e">
        <f>C256-C257</f>
        <v>#REF!</v>
      </c>
      <c r="D258" s="411" t="e">
        <f>D256-D257</f>
        <v>#REF!</v>
      </c>
      <c r="E258" s="269"/>
      <c r="F258" s="269"/>
      <c r="G258" s="269"/>
      <c r="H258" s="269"/>
      <c r="I258" s="278"/>
    </row>
    <row r="259" spans="1:9" s="265" customFormat="1" ht="11.25">
      <c r="A259" s="274"/>
      <c r="B259" s="269"/>
      <c r="C259" s="276"/>
      <c r="D259" s="276"/>
      <c r="E259" s="272"/>
      <c r="F259" s="272"/>
      <c r="G259" s="272"/>
      <c r="H259" s="272"/>
      <c r="I259" s="278"/>
    </row>
    <row r="260" spans="1:9" s="265" customFormat="1" ht="11.25">
      <c r="A260" s="275" t="s">
        <v>12</v>
      </c>
      <c r="B260" s="272"/>
      <c r="C260" s="276"/>
      <c r="D260" s="276"/>
      <c r="E260" s="272"/>
      <c r="F260" s="272"/>
      <c r="G260" s="272"/>
      <c r="H260" s="272"/>
      <c r="I260" s="278"/>
    </row>
    <row r="261" spans="1:9" s="265" customFormat="1" ht="11.25">
      <c r="A261" s="274" t="s">
        <v>357</v>
      </c>
      <c r="B261" s="272"/>
      <c r="C261" s="276">
        <f>'Table 11'!C44</f>
        <v>12384</v>
      </c>
      <c r="D261" s="276">
        <f>'Table 11'!D44</f>
        <v>13137</v>
      </c>
      <c r="E261" s="272"/>
      <c r="F261" s="272"/>
      <c r="G261" s="272"/>
      <c r="H261" s="272"/>
      <c r="I261" s="278"/>
    </row>
    <row r="262" spans="1:9" s="265" customFormat="1" ht="11.25">
      <c r="A262" s="274" t="s">
        <v>25</v>
      </c>
      <c r="B262" s="272"/>
      <c r="C262" s="276" t="e">
        <f>#REF!</f>
        <v>#REF!</v>
      </c>
      <c r="D262" s="276" t="e">
        <f>#REF!</f>
        <v>#REF!</v>
      </c>
      <c r="E262" s="272"/>
      <c r="F262" s="272"/>
      <c r="G262" s="272"/>
      <c r="H262" s="272"/>
      <c r="I262" s="278"/>
    </row>
    <row r="263" spans="1:9" s="265" customFormat="1" ht="11.25">
      <c r="A263" s="274"/>
      <c r="B263" s="268"/>
      <c r="C263" s="411" t="e">
        <f>C261-C262</f>
        <v>#REF!</v>
      </c>
      <c r="D263" s="411" t="e">
        <f>D261-D262</f>
        <v>#REF!</v>
      </c>
      <c r="E263" s="269"/>
      <c r="F263" s="269"/>
      <c r="G263" s="269"/>
      <c r="H263" s="269"/>
      <c r="I263" s="278"/>
    </row>
    <row r="264" spans="1:9" s="265" customFormat="1" ht="11.25">
      <c r="A264" s="275" t="s">
        <v>340</v>
      </c>
      <c r="B264" s="272"/>
      <c r="C264" s="276"/>
      <c r="D264" s="276"/>
      <c r="E264" s="272"/>
      <c r="F264" s="272"/>
      <c r="G264" s="272"/>
      <c r="H264" s="272"/>
      <c r="I264" s="272"/>
    </row>
    <row r="265" spans="1:9" s="265" customFormat="1" ht="11.25">
      <c r="A265" s="274" t="s">
        <v>357</v>
      </c>
      <c r="B265" s="272"/>
      <c r="C265" s="276">
        <f>'Table 11'!C45</f>
        <v>4242</v>
      </c>
      <c r="D265" s="276">
        <f>'Table 11'!D45</f>
        <v>4517</v>
      </c>
      <c r="E265" s="272"/>
      <c r="F265" s="272"/>
      <c r="G265" s="272"/>
      <c r="H265" s="272"/>
      <c r="I265" s="278"/>
    </row>
    <row r="266" spans="1:9" s="265" customFormat="1" ht="11.25">
      <c r="A266" s="274" t="s">
        <v>25</v>
      </c>
      <c r="B266" s="272"/>
      <c r="C266" s="276" t="e">
        <f>#REF!</f>
        <v>#REF!</v>
      </c>
      <c r="D266" s="276" t="e">
        <f>#REF!</f>
        <v>#REF!</v>
      </c>
      <c r="E266" s="272"/>
      <c r="F266" s="272"/>
      <c r="G266" s="272"/>
      <c r="H266" s="272"/>
      <c r="I266" s="278"/>
    </row>
    <row r="267" spans="1:9" s="265" customFormat="1" ht="11.25">
      <c r="A267" s="271"/>
      <c r="B267" s="268"/>
      <c r="C267" s="411" t="e">
        <f>C265-C266</f>
        <v>#REF!</v>
      </c>
      <c r="D267" s="411" t="e">
        <f>D265-D266</f>
        <v>#REF!</v>
      </c>
      <c r="E267" s="269"/>
      <c r="F267" s="269"/>
      <c r="G267" s="269"/>
      <c r="H267" s="269"/>
      <c r="I267" s="278"/>
    </row>
    <row r="268" spans="1:9" s="265" customFormat="1" ht="11.25">
      <c r="A268" s="274"/>
      <c r="B268" s="272"/>
      <c r="C268" s="276"/>
      <c r="D268" s="276"/>
      <c r="E268" s="272"/>
      <c r="F268" s="272"/>
      <c r="G268" s="272"/>
      <c r="H268" s="272"/>
      <c r="I268" s="278"/>
    </row>
    <row r="269" spans="1:9" s="265" customFormat="1" ht="11.25">
      <c r="A269" s="275" t="s">
        <v>16</v>
      </c>
      <c r="B269" s="272"/>
      <c r="C269" s="276"/>
      <c r="D269" s="276"/>
      <c r="E269" s="272"/>
      <c r="F269" s="272"/>
      <c r="G269" s="272"/>
      <c r="H269" s="272"/>
      <c r="I269" s="278"/>
    </row>
    <row r="270" spans="1:9" s="265" customFormat="1" ht="11.25">
      <c r="A270" s="274" t="s">
        <v>357</v>
      </c>
      <c r="B270" s="272"/>
      <c r="C270" s="276">
        <f>'Table 11'!C47</f>
        <v>13879</v>
      </c>
      <c r="D270" s="276">
        <f>'Table 11'!D47</f>
        <v>14281</v>
      </c>
      <c r="E270" s="272"/>
      <c r="F270" s="272"/>
      <c r="G270" s="272"/>
      <c r="H270" s="272"/>
      <c r="I270" s="278"/>
    </row>
    <row r="271" spans="1:9" s="265" customFormat="1" ht="11.25">
      <c r="A271" s="274" t="s">
        <v>25</v>
      </c>
      <c r="B271" s="272"/>
      <c r="C271" s="276" t="e">
        <f>#REF!</f>
        <v>#REF!</v>
      </c>
      <c r="D271" s="276" t="e">
        <f>#REF!</f>
        <v>#REF!</v>
      </c>
      <c r="E271" s="272"/>
      <c r="F271" s="272"/>
      <c r="G271" s="272"/>
      <c r="H271" s="272"/>
      <c r="I271" s="278"/>
    </row>
    <row r="272" spans="1:9" s="265" customFormat="1" ht="11.25">
      <c r="A272" s="274"/>
      <c r="B272" s="268"/>
      <c r="C272" s="411" t="e">
        <f>C270-C271</f>
        <v>#REF!</v>
      </c>
      <c r="D272" s="411" t="e">
        <f>D270-D271</f>
        <v>#REF!</v>
      </c>
      <c r="E272" s="269"/>
      <c r="F272" s="269"/>
      <c r="G272" s="269"/>
      <c r="H272" s="269"/>
      <c r="I272" s="278"/>
    </row>
    <row r="273" spans="1:9" s="265" customFormat="1" ht="11.25">
      <c r="A273" s="271" t="s">
        <v>17</v>
      </c>
      <c r="B273" s="269"/>
      <c r="C273" s="412"/>
      <c r="D273" s="412"/>
      <c r="E273" s="269"/>
      <c r="F273" s="269"/>
      <c r="G273" s="269"/>
      <c r="H273" s="269"/>
      <c r="I273" s="278"/>
    </row>
    <row r="274" spans="1:9" s="265" customFormat="1" ht="11.25">
      <c r="A274" s="274" t="s">
        <v>362</v>
      </c>
      <c r="B274" s="272"/>
      <c r="C274" s="276">
        <f>'Table 12'!B54</f>
        <v>928</v>
      </c>
      <c r="D274" s="276">
        <f>'Table 12'!D54</f>
        <v>1769</v>
      </c>
      <c r="F274" s="272"/>
      <c r="G274" s="272"/>
      <c r="H274" s="272"/>
      <c r="I274" s="278"/>
    </row>
    <row r="275" spans="1:9" s="265" customFormat="1" ht="11.25">
      <c r="A275" s="274" t="s">
        <v>5</v>
      </c>
      <c r="B275" s="272"/>
      <c r="C275" s="276" t="e">
        <f>#REF!</f>
        <v>#REF!</v>
      </c>
      <c r="D275" s="276" t="e">
        <f>#REF!</f>
        <v>#REF!</v>
      </c>
      <c r="E275" s="272"/>
      <c r="F275" s="272"/>
      <c r="G275" s="272"/>
      <c r="H275" s="272"/>
      <c r="I275" s="278"/>
    </row>
    <row r="276" spans="1:9" s="265" customFormat="1" ht="11.25">
      <c r="A276" s="274"/>
      <c r="B276" s="268"/>
      <c r="C276" s="411" t="e">
        <f>C274-C275</f>
        <v>#REF!</v>
      </c>
      <c r="D276" s="411" t="e">
        <f>D274-D275</f>
        <v>#REF!</v>
      </c>
      <c r="E276" s="35" t="s">
        <v>131</v>
      </c>
      <c r="F276" s="269"/>
      <c r="G276" s="269"/>
      <c r="H276" s="269"/>
      <c r="I276" s="278"/>
    </row>
    <row r="277" spans="1:9" s="265" customFormat="1" ht="11.25">
      <c r="A277" s="271" t="s">
        <v>18</v>
      </c>
      <c r="B277" s="272"/>
      <c r="C277" s="276"/>
      <c r="D277" s="276"/>
      <c r="E277" s="272"/>
      <c r="F277" s="272"/>
      <c r="G277" s="272"/>
      <c r="H277" s="272"/>
      <c r="I277" s="278"/>
    </row>
    <row r="278" spans="1:9" s="265" customFormat="1" ht="11.25">
      <c r="A278" s="274" t="s">
        <v>362</v>
      </c>
      <c r="B278" s="272"/>
      <c r="C278" s="276">
        <f>'Table 12'!B24</f>
        <v>-37334</v>
      </c>
      <c r="D278" s="276">
        <f>'Table 12'!D24</f>
        <v>-36968</v>
      </c>
      <c r="F278" s="272"/>
      <c r="G278" s="272"/>
      <c r="H278" s="272"/>
      <c r="I278" s="278"/>
    </row>
    <row r="279" spans="1:9" s="265" customFormat="1" ht="11.25">
      <c r="A279" s="274" t="s">
        <v>5</v>
      </c>
      <c r="B279" s="272"/>
      <c r="C279" s="276" t="e">
        <f>#REF!</f>
        <v>#REF!</v>
      </c>
      <c r="D279" s="276" t="e">
        <f>#REF!</f>
        <v>#REF!</v>
      </c>
      <c r="E279" s="272"/>
      <c r="F279" s="272"/>
      <c r="G279" s="272"/>
      <c r="H279" s="272"/>
      <c r="I279" s="278"/>
    </row>
    <row r="280" spans="1:9" s="265" customFormat="1" ht="11.25">
      <c r="A280" s="274"/>
      <c r="B280" s="268"/>
      <c r="C280" s="411" t="e">
        <f>C278-C279</f>
        <v>#REF!</v>
      </c>
      <c r="D280" s="411" t="e">
        <f>D278-D279</f>
        <v>#REF!</v>
      </c>
      <c r="E280" s="35" t="s">
        <v>131</v>
      </c>
      <c r="F280" s="269"/>
      <c r="G280" s="269"/>
      <c r="H280" s="269"/>
      <c r="I280" s="278"/>
    </row>
    <row r="281" spans="1:9" s="265" customFormat="1" ht="11.25">
      <c r="A281" s="274"/>
      <c r="B281" s="272"/>
      <c r="C281" s="276"/>
      <c r="D281" s="276"/>
      <c r="E281" s="272"/>
      <c r="F281" s="272"/>
      <c r="G281" s="278"/>
      <c r="H281" s="278"/>
      <c r="I281" s="278"/>
    </row>
    <row r="282" spans="1:9" s="18" customFormat="1" ht="11.25">
      <c r="A282" s="32" t="s">
        <v>115</v>
      </c>
      <c r="B282" s="32"/>
      <c r="C282" s="413"/>
      <c r="D282" s="413"/>
      <c r="E282" s="34"/>
      <c r="F282" s="34"/>
    </row>
    <row r="283" spans="1:9" s="18" customFormat="1" ht="11.25">
      <c r="B283" s="33"/>
      <c r="C283" s="414"/>
      <c r="D283" s="414"/>
      <c r="E283" s="34"/>
      <c r="F283" s="34"/>
    </row>
    <row r="284" spans="1:9" s="18" customFormat="1" ht="11.25">
      <c r="A284" s="78" t="s">
        <v>51</v>
      </c>
      <c r="B284" s="33"/>
      <c r="C284" s="414">
        <f>'Table 10'!C69</f>
        <v>-45055</v>
      </c>
      <c r="D284" s="414">
        <f>'Table 10'!E69</f>
        <v>-43746</v>
      </c>
    </row>
    <row r="285" spans="1:9" s="18" customFormat="1">
      <c r="A285" s="78" t="s">
        <v>361</v>
      </c>
      <c r="B285" s="27"/>
      <c r="C285" s="414" t="e">
        <f>#REF!</f>
        <v>#REF!</v>
      </c>
      <c r="D285" s="414" t="e">
        <f>#REF!</f>
        <v>#REF!</v>
      </c>
      <c r="E285" s="33"/>
    </row>
    <row r="286" spans="1:9" s="18" customFormat="1">
      <c r="A286" s="18" t="s">
        <v>116</v>
      </c>
      <c r="B286" s="27"/>
      <c r="C286" s="414" t="e">
        <f>+C284+C285</f>
        <v>#REF!</v>
      </c>
      <c r="D286" s="414" t="e">
        <f>+D284+D285</f>
        <v>#REF!</v>
      </c>
    </row>
    <row r="287" spans="1:9" s="18" customFormat="1">
      <c r="A287" s="78" t="s">
        <v>52</v>
      </c>
      <c r="B287" s="27"/>
      <c r="C287" s="414" t="e">
        <f>#REF!</f>
        <v>#REF!</v>
      </c>
      <c r="D287" s="414" t="e">
        <f>#REF!</f>
        <v>#REF!</v>
      </c>
    </row>
    <row r="288" spans="1:9" s="18" customFormat="1" ht="11.25">
      <c r="B288" s="43"/>
      <c r="C288" s="409" t="e">
        <f>+C287-C286</f>
        <v>#REF!</v>
      </c>
      <c r="D288" s="409" t="e">
        <f>+D287-D286</f>
        <v>#REF!</v>
      </c>
    </row>
    <row r="289" spans="1:4" s="18" customFormat="1">
      <c r="B289" s="27"/>
      <c r="C289" s="414"/>
      <c r="D289" s="40"/>
    </row>
    <row r="290" spans="1:4" s="18" customFormat="1">
      <c r="A290" s="78" t="s">
        <v>51</v>
      </c>
      <c r="B290" s="27"/>
      <c r="C290" s="414" t="e">
        <f>#REF!</f>
        <v>#REF!</v>
      </c>
      <c r="D290" s="414" t="e">
        <f>#REF!</f>
        <v>#REF!</v>
      </c>
    </row>
    <row r="291" spans="1:4" s="18" customFormat="1">
      <c r="A291" s="78" t="s">
        <v>361</v>
      </c>
      <c r="B291" s="27"/>
      <c r="C291" s="414">
        <f>'Table 10'!C36</f>
        <v>-41027</v>
      </c>
      <c r="D291" s="414">
        <f>'Table 10'!E36</f>
        <v>-39896</v>
      </c>
    </row>
    <row r="292" spans="1:4" s="18" customFormat="1">
      <c r="A292" s="18" t="s">
        <v>116</v>
      </c>
      <c r="B292" s="27"/>
      <c r="C292" s="414" t="e">
        <f>+C290+C291</f>
        <v>#REF!</v>
      </c>
      <c r="D292" s="414" t="e">
        <f>+D290+D291</f>
        <v>#REF!</v>
      </c>
    </row>
    <row r="293" spans="1:4" s="18" customFormat="1">
      <c r="A293" s="78" t="s">
        <v>52</v>
      </c>
      <c r="B293" s="27"/>
      <c r="C293" s="414" t="e">
        <f>#REF!</f>
        <v>#REF!</v>
      </c>
      <c r="D293" s="414" t="e">
        <f>#REF!</f>
        <v>#REF!</v>
      </c>
    </row>
    <row r="294" spans="1:4" s="18" customFormat="1" ht="11.25">
      <c r="B294" s="43"/>
      <c r="C294" s="409" t="e">
        <f>+C293-C292</f>
        <v>#REF!</v>
      </c>
      <c r="D294" s="409" t="e">
        <f>+D293-D292</f>
        <v>#REF!</v>
      </c>
    </row>
    <row r="295" spans="1:4" s="18" customFormat="1">
      <c r="B295" s="27"/>
      <c r="C295" s="414"/>
      <c r="D295" s="414"/>
    </row>
    <row r="296" spans="1:4" s="18" customFormat="1">
      <c r="A296" s="78" t="s">
        <v>51</v>
      </c>
      <c r="B296" s="27"/>
      <c r="C296" s="414">
        <f>'Table 10'!C67</f>
        <v>4027</v>
      </c>
      <c r="D296" s="414">
        <f>'Table 10'!E67</f>
        <v>3850</v>
      </c>
    </row>
    <row r="297" spans="1:4" s="18" customFormat="1">
      <c r="A297" s="78" t="s">
        <v>361</v>
      </c>
      <c r="B297" s="27"/>
      <c r="C297" s="414" t="e">
        <f>#REF!</f>
        <v>#REF!</v>
      </c>
      <c r="D297" s="414" t="e">
        <f>#REF!</f>
        <v>#REF!</v>
      </c>
    </row>
    <row r="298" spans="1:4" s="18" customFormat="1">
      <c r="A298" s="18" t="s">
        <v>116</v>
      </c>
      <c r="B298" s="27"/>
      <c r="C298" s="414" t="e">
        <f>C296+C297</f>
        <v>#REF!</v>
      </c>
      <c r="D298" s="414" t="e">
        <f>D296+D297</f>
        <v>#REF!</v>
      </c>
    </row>
    <row r="299" spans="1:4" s="18" customFormat="1">
      <c r="A299" s="78" t="s">
        <v>52</v>
      </c>
      <c r="B299" s="27"/>
      <c r="C299" s="414" t="e">
        <f>#REF!</f>
        <v>#REF!</v>
      </c>
      <c r="D299" s="414" t="e">
        <f>#REF!</f>
        <v>#REF!</v>
      </c>
    </row>
    <row r="300" spans="1:4" s="18" customFormat="1" ht="11.25">
      <c r="B300" s="43"/>
      <c r="C300" s="409" t="e">
        <f>+C299-C298</f>
        <v>#REF!</v>
      </c>
      <c r="D300" s="409" t="e">
        <f>+D299-D298</f>
        <v>#REF!</v>
      </c>
    </row>
    <row r="301" spans="1:4" s="18" customFormat="1">
      <c r="B301" s="27"/>
      <c r="C301" s="414"/>
      <c r="D301" s="414"/>
    </row>
    <row r="302" spans="1:4" s="18" customFormat="1">
      <c r="A302" s="78" t="s">
        <v>181</v>
      </c>
      <c r="B302" s="27"/>
      <c r="C302" s="414">
        <f>'Table 11'!C51</f>
        <v>-186419</v>
      </c>
      <c r="D302" s="414">
        <f>'Table 11'!D51</f>
        <v>-256045</v>
      </c>
    </row>
    <row r="303" spans="1:4" s="18" customFormat="1">
      <c r="A303" s="78" t="s">
        <v>53</v>
      </c>
      <c r="B303" s="27"/>
      <c r="C303" s="414" t="e">
        <f>#REF!</f>
        <v>#REF!</v>
      </c>
      <c r="D303" s="414" t="e">
        <f>#REF!</f>
        <v>#REF!</v>
      </c>
    </row>
    <row r="304" spans="1:4" s="35" customFormat="1">
      <c r="A304" s="35" t="s">
        <v>116</v>
      </c>
      <c r="B304" s="420"/>
      <c r="C304" s="415" t="e">
        <f>+C302+C303</f>
        <v>#REF!</v>
      </c>
      <c r="D304" s="415" t="e">
        <f>+D302+D303</f>
        <v>#REF!</v>
      </c>
    </row>
    <row r="305" spans="1:7" s="18" customFormat="1">
      <c r="A305" s="78" t="s">
        <v>54</v>
      </c>
      <c r="B305" s="27"/>
      <c r="C305" s="414" t="e">
        <f>#REF!</f>
        <v>#REF!</v>
      </c>
      <c r="D305" s="414" t="e">
        <f>#REF!</f>
        <v>#REF!</v>
      </c>
    </row>
    <row r="306" spans="1:7" s="18" customFormat="1">
      <c r="A306" s="78" t="s">
        <v>106</v>
      </c>
      <c r="B306" s="27"/>
      <c r="C306" s="414" t="e">
        <f>#REF!</f>
        <v>#REF!</v>
      </c>
      <c r="D306" s="414" t="e">
        <f>#REF!</f>
        <v>#REF!</v>
      </c>
    </row>
    <row r="307" spans="1:7" s="35" customFormat="1">
      <c r="A307" s="419" t="s">
        <v>107</v>
      </c>
      <c r="B307" s="420"/>
      <c r="C307" s="415" t="e">
        <f>SUM(C305:C306)</f>
        <v>#REF!</v>
      </c>
      <c r="D307" s="415" t="e">
        <f>SUM(D305:D306)</f>
        <v>#REF!</v>
      </c>
      <c r="E307" s="421"/>
    </row>
    <row r="308" spans="1:7" s="18" customFormat="1" ht="11.25">
      <c r="B308" s="43"/>
      <c r="C308" s="409" t="e">
        <f>C304-C307</f>
        <v>#REF!</v>
      </c>
      <c r="D308" s="409" t="e">
        <f>D304-D307</f>
        <v>#REF!</v>
      </c>
      <c r="E308" s="422"/>
      <c r="F308" s="422"/>
      <c r="G308" s="422"/>
    </row>
    <row r="309" spans="1:7" s="18" customFormat="1">
      <c r="B309" s="27"/>
      <c r="C309" s="414"/>
      <c r="D309" s="414"/>
      <c r="E309" s="422"/>
      <c r="F309" s="422"/>
      <c r="G309" s="422"/>
    </row>
    <row r="310" spans="1:7" s="18" customFormat="1">
      <c r="A310" s="78" t="s">
        <v>182</v>
      </c>
      <c r="B310" s="27"/>
      <c r="C310" s="414">
        <f>'Table 11'!C53</f>
        <v>-299647</v>
      </c>
      <c r="D310" s="414">
        <f>'Table 11'!D53</f>
        <v>-370331</v>
      </c>
      <c r="E310" s="80"/>
      <c r="F310" s="80"/>
      <c r="G310" s="80"/>
    </row>
    <row r="311" spans="1:7" s="18" customFormat="1">
      <c r="A311" s="78" t="s">
        <v>55</v>
      </c>
      <c r="B311" s="27"/>
      <c r="C311" s="414" t="e">
        <f>#REF!</f>
        <v>#REF!</v>
      </c>
      <c r="D311" s="414" t="e">
        <f>#REF!</f>
        <v>#REF!</v>
      </c>
      <c r="E311" s="80"/>
      <c r="F311" s="80"/>
      <c r="G311" s="80"/>
    </row>
    <row r="312" spans="1:7" s="18" customFormat="1">
      <c r="A312" s="18" t="s">
        <v>116</v>
      </c>
      <c r="B312" s="27"/>
      <c r="C312" s="414" t="e">
        <f>+C310+C311</f>
        <v>#REF!</v>
      </c>
      <c r="D312" s="414" t="e">
        <f>+D310+D311</f>
        <v>#REF!</v>
      </c>
      <c r="E312" s="80"/>
      <c r="F312" s="80"/>
      <c r="G312" s="80"/>
    </row>
    <row r="313" spans="1:7" s="18" customFormat="1">
      <c r="A313" s="78" t="s">
        <v>56</v>
      </c>
      <c r="B313" s="27"/>
      <c r="C313" s="414" t="e">
        <f>#REF!</f>
        <v>#REF!</v>
      </c>
      <c r="D313" s="414" t="e">
        <f>#REF!</f>
        <v>#REF!</v>
      </c>
      <c r="E313" s="80"/>
      <c r="F313" s="80"/>
      <c r="G313" s="80"/>
    </row>
    <row r="314" spans="1:7" s="18" customFormat="1">
      <c r="A314" s="78" t="s">
        <v>106</v>
      </c>
      <c r="B314" s="27"/>
      <c r="C314" s="414" t="e">
        <f>#REF!</f>
        <v>#REF!</v>
      </c>
      <c r="D314" s="414" t="e">
        <f>#REF!</f>
        <v>#REF!</v>
      </c>
      <c r="E314" s="80"/>
      <c r="F314" s="80"/>
      <c r="G314" s="80"/>
    </row>
    <row r="315" spans="1:7" s="18" customFormat="1">
      <c r="A315" s="419" t="s">
        <v>107</v>
      </c>
      <c r="B315" s="27"/>
      <c r="C315" s="414" t="e">
        <f>SUM(C313:C314)</f>
        <v>#REF!</v>
      </c>
      <c r="D315" s="414" t="e">
        <f>SUM(D313:D314)</f>
        <v>#REF!</v>
      </c>
      <c r="E315" s="80"/>
      <c r="F315" s="80"/>
      <c r="G315" s="80"/>
    </row>
    <row r="316" spans="1:7" s="18" customFormat="1" ht="11.25">
      <c r="B316" s="43"/>
      <c r="C316" s="409" t="e">
        <f>C312-C315</f>
        <v>#REF!</v>
      </c>
      <c r="D316" s="409" t="e">
        <f>D312-D315</f>
        <v>#REF!</v>
      </c>
      <c r="E316" s="422"/>
      <c r="F316" s="422"/>
      <c r="G316" s="422"/>
    </row>
    <row r="317" spans="1:7" s="18" customFormat="1">
      <c r="B317" s="27"/>
      <c r="C317" s="414"/>
      <c r="D317" s="414"/>
      <c r="E317" s="422"/>
      <c r="F317" s="422"/>
      <c r="G317" s="422"/>
    </row>
    <row r="318" spans="1:7" s="18" customFormat="1">
      <c r="A318" s="78" t="s">
        <v>183</v>
      </c>
      <c r="B318" s="27"/>
      <c r="C318" s="414">
        <f>'Table 11'!C55</f>
        <v>197851</v>
      </c>
      <c r="D318" s="414">
        <f>'Table 11'!D55</f>
        <v>202463</v>
      </c>
      <c r="E318" s="80"/>
      <c r="F318" s="80"/>
      <c r="G318" s="80"/>
    </row>
    <row r="319" spans="1:7" s="18" customFormat="1">
      <c r="A319" s="78" t="s">
        <v>57</v>
      </c>
      <c r="B319" s="27"/>
      <c r="C319" s="414" t="e">
        <f>#REF!</f>
        <v>#REF!</v>
      </c>
      <c r="D319" s="414" t="e">
        <f>#REF!</f>
        <v>#REF!</v>
      </c>
    </row>
    <row r="320" spans="1:7" s="18" customFormat="1">
      <c r="A320" s="18" t="s">
        <v>116</v>
      </c>
      <c r="B320" s="27"/>
      <c r="C320" s="414" t="e">
        <f>+C318+C319</f>
        <v>#REF!</v>
      </c>
      <c r="D320" s="414" t="e">
        <f>+D318+D319</f>
        <v>#REF!</v>
      </c>
    </row>
    <row r="321" spans="1:7" s="18" customFormat="1">
      <c r="A321" s="78" t="s">
        <v>58</v>
      </c>
      <c r="B321" s="27"/>
      <c r="C321" s="414" t="e">
        <f>#REF!</f>
        <v>#REF!</v>
      </c>
      <c r="D321" s="414" t="e">
        <f>#REF!</f>
        <v>#REF!</v>
      </c>
    </row>
    <row r="322" spans="1:7" s="18" customFormat="1" ht="11.25">
      <c r="B322" s="43"/>
      <c r="C322" s="409" t="e">
        <f>+C321-C320</f>
        <v>#REF!</v>
      </c>
      <c r="D322" s="409" t="e">
        <f>+D321-D320</f>
        <v>#REF!</v>
      </c>
    </row>
    <row r="323" spans="1:7" s="18" customFormat="1">
      <c r="B323" s="27"/>
      <c r="C323" s="414"/>
      <c r="D323" s="414"/>
    </row>
    <row r="324" spans="1:7" s="18" customFormat="1">
      <c r="A324" s="78" t="s">
        <v>59</v>
      </c>
      <c r="B324" s="27"/>
      <c r="C324" s="414">
        <f>'Table 12'!B24</f>
        <v>-37334</v>
      </c>
      <c r="D324" s="414">
        <f>'Table 12'!D24</f>
        <v>-36968</v>
      </c>
    </row>
    <row r="325" spans="1:7" s="18" customFormat="1">
      <c r="A325" s="78" t="s">
        <v>60</v>
      </c>
      <c r="B325" s="27"/>
      <c r="C325" s="414" t="e">
        <f>#REF!</f>
        <v>#REF!</v>
      </c>
      <c r="D325" s="414" t="e">
        <f>#REF!</f>
        <v>#REF!</v>
      </c>
    </row>
    <row r="326" spans="1:7" s="18" customFormat="1">
      <c r="A326" s="78"/>
      <c r="B326" s="27"/>
      <c r="C326" s="414"/>
      <c r="D326" s="414"/>
    </row>
    <row r="327" spans="1:7" s="18" customFormat="1">
      <c r="A327" s="18" t="s">
        <v>116</v>
      </c>
      <c r="B327" s="27"/>
      <c r="C327" s="414" t="e">
        <f>+C324+C325</f>
        <v>#REF!</v>
      </c>
      <c r="D327" s="414" t="e">
        <f>+D324+D325</f>
        <v>#REF!</v>
      </c>
    </row>
    <row r="328" spans="1:7" s="18" customFormat="1">
      <c r="A328" s="78" t="s">
        <v>61</v>
      </c>
      <c r="B328" s="27"/>
      <c r="C328" s="414" t="e">
        <f>#REF!</f>
        <v>#REF!</v>
      </c>
      <c r="D328" s="414" t="e">
        <f>#REF!</f>
        <v>#REF!</v>
      </c>
    </row>
    <row r="329" spans="1:7" s="18" customFormat="1" ht="11.25">
      <c r="B329" s="43"/>
      <c r="C329" s="409" t="e">
        <f>+C328-C327</f>
        <v>#REF!</v>
      </c>
      <c r="D329" s="409" t="e">
        <f>+D328-D327</f>
        <v>#REF!</v>
      </c>
      <c r="E329" s="291" t="s">
        <v>72</v>
      </c>
      <c r="F329" s="291"/>
      <c r="G329" s="291"/>
    </row>
    <row r="330" spans="1:7" s="18" customFormat="1">
      <c r="A330" s="18" t="s">
        <v>76</v>
      </c>
      <c r="B330" s="27"/>
      <c r="C330" s="414">
        <v>0</v>
      </c>
      <c r="D330" s="414">
        <v>0</v>
      </c>
    </row>
    <row r="331" spans="1:7" s="18" customFormat="1">
      <c r="A331" s="18" t="s">
        <v>77</v>
      </c>
      <c r="B331" s="27"/>
      <c r="C331" s="414"/>
      <c r="D331" s="414"/>
    </row>
    <row r="332" spans="1:7" s="18" customFormat="1">
      <c r="B332" s="27"/>
      <c r="C332" s="414"/>
      <c r="D332" s="414"/>
    </row>
    <row r="333" spans="1:7" s="18" customFormat="1">
      <c r="A333" s="78" t="s">
        <v>62</v>
      </c>
      <c r="B333" s="27"/>
      <c r="C333" s="414">
        <f>'Table 12'!B31</f>
        <v>-9363</v>
      </c>
      <c r="D333" s="414">
        <f>'Table 12'!D31</f>
        <v>-8554</v>
      </c>
    </row>
    <row r="334" spans="1:7" s="18" customFormat="1">
      <c r="A334" s="78" t="s">
        <v>63</v>
      </c>
      <c r="B334" s="27"/>
      <c r="C334" s="414" t="e">
        <f>#REF!</f>
        <v>#REF!</v>
      </c>
      <c r="D334" s="414" t="e">
        <f>#REF!</f>
        <v>#REF!</v>
      </c>
    </row>
    <row r="335" spans="1:7" s="18" customFormat="1">
      <c r="A335" s="18" t="s">
        <v>116</v>
      </c>
      <c r="B335" s="27"/>
      <c r="C335" s="414" t="e">
        <f>+C333+C334</f>
        <v>#REF!</v>
      </c>
      <c r="D335" s="414" t="e">
        <f>+D333+D334</f>
        <v>#REF!</v>
      </c>
    </row>
    <row r="336" spans="1:7" s="18" customFormat="1">
      <c r="A336" s="78" t="s">
        <v>64</v>
      </c>
      <c r="B336" s="27"/>
      <c r="C336" s="414" t="e">
        <f>#REF!</f>
        <v>#REF!</v>
      </c>
      <c r="D336" s="414" t="e">
        <f>#REF!</f>
        <v>#REF!</v>
      </c>
    </row>
    <row r="337" spans="1:7" s="18" customFormat="1" ht="11.25">
      <c r="B337" s="43"/>
      <c r="C337" s="409" t="e">
        <f>+C336-C335</f>
        <v>#REF!</v>
      </c>
      <c r="D337" s="409" t="e">
        <f>+D336-D335</f>
        <v>#REF!</v>
      </c>
    </row>
    <row r="338" spans="1:7" s="18" customFormat="1">
      <c r="B338" s="27"/>
      <c r="C338" s="414"/>
      <c r="D338" s="414"/>
    </row>
    <row r="339" spans="1:7" s="18" customFormat="1">
      <c r="A339" s="78" t="s">
        <v>65</v>
      </c>
      <c r="B339" s="27"/>
      <c r="C339" s="414">
        <f>'Table 12'!B52</f>
        <v>62792</v>
      </c>
      <c r="D339" s="414">
        <f>'Table 12'!D52</f>
        <v>61380</v>
      </c>
    </row>
    <row r="340" spans="1:7" s="18" customFormat="1">
      <c r="A340" s="78" t="s">
        <v>66</v>
      </c>
      <c r="B340" s="27"/>
      <c r="C340" s="414" t="e">
        <f>#REF!</f>
        <v>#REF!</v>
      </c>
      <c r="D340" s="414" t="e">
        <f>#REF!</f>
        <v>#REF!</v>
      </c>
    </row>
    <row r="341" spans="1:7" s="18" customFormat="1">
      <c r="A341" s="18" t="s">
        <v>116</v>
      </c>
      <c r="B341" s="27"/>
      <c r="C341" s="414" t="e">
        <f>+C339+C340</f>
        <v>#REF!</v>
      </c>
      <c r="D341" s="414" t="e">
        <f>+D339+D340</f>
        <v>#REF!</v>
      </c>
    </row>
    <row r="342" spans="1:7" s="18" customFormat="1">
      <c r="A342" s="78" t="s">
        <v>67</v>
      </c>
      <c r="B342" s="27"/>
      <c r="C342" s="414" t="e">
        <f>#REF!</f>
        <v>#REF!</v>
      </c>
      <c r="D342" s="414" t="e">
        <f>#REF!</f>
        <v>#REF!</v>
      </c>
    </row>
    <row r="343" spans="1:7" s="18" customFormat="1" ht="11.25">
      <c r="B343" s="43"/>
      <c r="C343" s="409" t="e">
        <f>+C342-C341</f>
        <v>#REF!</v>
      </c>
      <c r="D343" s="409" t="e">
        <f>+D342-D341</f>
        <v>#REF!</v>
      </c>
      <c r="E343" s="291" t="s">
        <v>395</v>
      </c>
      <c r="F343" s="291"/>
      <c r="G343" s="291"/>
    </row>
    <row r="344" spans="1:7" s="18" customFormat="1">
      <c r="A344" s="18" t="s">
        <v>76</v>
      </c>
      <c r="B344" s="27"/>
      <c r="C344" s="414">
        <v>0</v>
      </c>
      <c r="D344" s="414">
        <v>0</v>
      </c>
      <c r="E344" s="35"/>
      <c r="F344" s="35"/>
      <c r="G344" s="35"/>
    </row>
    <row r="345" spans="1:7" s="18" customFormat="1">
      <c r="A345" s="18" t="s">
        <v>184</v>
      </c>
      <c r="B345" s="27"/>
      <c r="C345" s="414">
        <v>0</v>
      </c>
      <c r="D345" s="414">
        <v>0</v>
      </c>
    </row>
    <row r="346" spans="1:7" s="18" customFormat="1">
      <c r="A346" s="18" t="s">
        <v>77</v>
      </c>
      <c r="B346" s="27"/>
      <c r="C346" s="414"/>
      <c r="D346" s="414"/>
      <c r="E346" s="34"/>
      <c r="F346" s="34"/>
    </row>
    <row r="347" spans="1:7" s="18" customFormat="1" ht="12.75" customHeight="1">
      <c r="A347" s="31" t="s">
        <v>78</v>
      </c>
      <c r="B347" s="32"/>
      <c r="C347" s="413"/>
      <c r="D347" s="413"/>
    </row>
    <row r="348" spans="1:7" s="18" customFormat="1" ht="11.25">
      <c r="B348" s="33"/>
      <c r="C348" s="414"/>
      <c r="D348" s="414"/>
    </row>
    <row r="349" spans="1:7" s="18" customFormat="1" ht="11.25">
      <c r="A349" s="35" t="s">
        <v>368</v>
      </c>
      <c r="B349" s="33"/>
      <c r="C349" s="414"/>
      <c r="D349" s="414"/>
    </row>
    <row r="350" spans="1:7" s="18" customFormat="1" ht="11.25">
      <c r="A350" s="18" t="s">
        <v>104</v>
      </c>
      <c r="B350" s="33" t="e">
        <f>#REF!</f>
        <v>#REF!</v>
      </c>
      <c r="C350" s="414">
        <f>'Table 5'!B8</f>
        <v>1334</v>
      </c>
      <c r="D350" s="414">
        <f>'Table 5'!C8</f>
        <v>1401</v>
      </c>
    </row>
    <row r="351" spans="1:7" s="18" customFormat="1" ht="11.25">
      <c r="C351" s="414" t="e">
        <f>#REF!</f>
        <v>#REF!</v>
      </c>
      <c r="D351" s="414" t="e">
        <f>#REF!</f>
        <v>#REF!</v>
      </c>
    </row>
    <row r="352" spans="1:7" s="18" customFormat="1" ht="11.25">
      <c r="B352" s="33"/>
      <c r="C352" s="40"/>
      <c r="D352" s="414"/>
    </row>
    <row r="353" spans="1:4" s="18" customFormat="1" ht="11.25">
      <c r="B353" s="43"/>
      <c r="C353" s="409" t="e">
        <f>SUM(C350:C352)/2-C350</f>
        <v>#REF!</v>
      </c>
      <c r="D353" s="409" t="e">
        <f>SUM(D350:D352)/2-D350</f>
        <v>#REF!</v>
      </c>
    </row>
    <row r="354" spans="1:4" s="18" customFormat="1" ht="11.25">
      <c r="B354" s="33"/>
      <c r="C354" s="414"/>
      <c r="D354" s="414"/>
    </row>
    <row r="355" spans="1:4" s="18" customFormat="1" ht="11.25">
      <c r="A355" s="18" t="s">
        <v>105</v>
      </c>
      <c r="B355" s="33" t="e">
        <f>#REF!</f>
        <v>#REF!</v>
      </c>
      <c r="C355" s="414" t="e">
        <f>#REF!</f>
        <v>#REF!</v>
      </c>
      <c r="D355" s="414" t="e">
        <f>#REF!</f>
        <v>#REF!</v>
      </c>
    </row>
    <row r="356" spans="1:4" s="18" customFormat="1" ht="11.25">
      <c r="B356" s="33"/>
      <c r="C356" s="414">
        <f>'Table 5'!B9</f>
        <v>17652</v>
      </c>
      <c r="D356" s="414">
        <f>'Table 5'!C9</f>
        <v>16995</v>
      </c>
    </row>
    <row r="357" spans="1:4" s="18" customFormat="1" ht="11.25">
      <c r="B357" s="33"/>
      <c r="C357" s="40"/>
      <c r="D357" s="414"/>
    </row>
    <row r="358" spans="1:4" s="18" customFormat="1" ht="11.25">
      <c r="B358" s="43"/>
      <c r="C358" s="409" t="e">
        <f>SUM(C355:C357)/2-C355</f>
        <v>#REF!</v>
      </c>
      <c r="D358" s="409" t="e">
        <f>SUM(D355:D357)/2-D355</f>
        <v>#REF!</v>
      </c>
    </row>
    <row r="359" spans="1:4" s="18" customFormat="1" ht="11.25">
      <c r="B359" s="33"/>
      <c r="C359" s="414"/>
      <c r="D359" s="414"/>
    </row>
    <row r="360" spans="1:4" s="18" customFormat="1" ht="11.25">
      <c r="A360" s="18" t="s">
        <v>33</v>
      </c>
      <c r="C360" s="414">
        <f>'Table 5'!B10</f>
        <v>6060</v>
      </c>
      <c r="D360" s="414">
        <f>'Table 5'!C10</f>
        <v>6011</v>
      </c>
    </row>
    <row r="361" spans="1:4" s="18" customFormat="1" ht="11.25">
      <c r="B361" s="33" t="e">
        <f>#REF!</f>
        <v>#REF!</v>
      </c>
      <c r="C361" s="414" t="e">
        <f>#REF!</f>
        <v>#REF!</v>
      </c>
      <c r="D361" s="414" t="e">
        <f>#REF!</f>
        <v>#REF!</v>
      </c>
    </row>
    <row r="362" spans="1:4" s="18" customFormat="1" ht="11.25">
      <c r="B362" s="33"/>
      <c r="C362" s="40"/>
      <c r="D362" s="414"/>
    </row>
    <row r="363" spans="1:4" s="18" customFormat="1" ht="11.25">
      <c r="B363" s="43"/>
      <c r="C363" s="409" t="e">
        <f>SUM(C360:C362)/2-C361</f>
        <v>#REF!</v>
      </c>
      <c r="D363" s="409" t="e">
        <f>SUM(D360:D362)/2-D361</f>
        <v>#REF!</v>
      </c>
    </row>
    <row r="364" spans="1:4" s="18" customFormat="1" ht="11.25">
      <c r="B364" s="33"/>
      <c r="C364" s="414"/>
      <c r="D364" s="414"/>
    </row>
    <row r="365" spans="1:4" s="18" customFormat="1" ht="11.25">
      <c r="A365" s="18" t="s">
        <v>108</v>
      </c>
      <c r="B365" s="33" t="e">
        <f>#REF!</f>
        <v>#REF!</v>
      </c>
      <c r="C365" s="414" t="e">
        <f>#REF!</f>
        <v>#REF!</v>
      </c>
      <c r="D365" s="414" t="e">
        <f>#REF!</f>
        <v>#REF!</v>
      </c>
    </row>
    <row r="366" spans="1:4" s="18" customFormat="1" ht="11.25">
      <c r="C366" s="414">
        <f>'Table 5'!B11</f>
        <v>2724</v>
      </c>
      <c r="D366" s="414">
        <f>'Table 5'!C11</f>
        <v>2717</v>
      </c>
    </row>
    <row r="367" spans="1:4" s="18" customFormat="1" ht="11.25">
      <c r="B367" s="33"/>
      <c r="C367" s="40"/>
      <c r="D367" s="414"/>
    </row>
    <row r="368" spans="1:4" s="18" customFormat="1" ht="11.25">
      <c r="B368" s="43"/>
      <c r="C368" s="409" t="e">
        <f>SUM(C365:C367)/2-C365</f>
        <v>#REF!</v>
      </c>
      <c r="D368" s="409" t="e">
        <f>SUM(D365:D367)/2-D365</f>
        <v>#REF!</v>
      </c>
    </row>
    <row r="369" spans="1:4" s="18" customFormat="1" ht="11.25">
      <c r="B369" s="33"/>
      <c r="C369" s="414"/>
      <c r="D369" s="414"/>
    </row>
    <row r="370" spans="1:4" s="18" customFormat="1" ht="11.25">
      <c r="A370" s="18" t="s">
        <v>27</v>
      </c>
      <c r="B370" s="33" t="e">
        <f>#REF!</f>
        <v>#REF!</v>
      </c>
      <c r="C370" s="414" t="e">
        <f>#REF!</f>
        <v>#REF!</v>
      </c>
      <c r="D370" s="414" t="e">
        <f>#REF!</f>
        <v>#REF!</v>
      </c>
    </row>
    <row r="371" spans="1:4" s="18" customFormat="1" ht="11.25">
      <c r="B371" s="33"/>
      <c r="C371" s="414">
        <f>'Table 5'!B12</f>
        <v>714</v>
      </c>
      <c r="D371" s="414">
        <f>'Table 5'!C12</f>
        <v>684</v>
      </c>
    </row>
    <row r="372" spans="1:4" s="18" customFormat="1" ht="11.25">
      <c r="B372" s="33"/>
      <c r="C372" s="40"/>
      <c r="D372" s="414"/>
    </row>
    <row r="373" spans="1:4" s="18" customFormat="1" ht="11.25">
      <c r="B373" s="43"/>
      <c r="C373" s="409" t="e">
        <f>SUM(C370:C372)/2-C370</f>
        <v>#REF!</v>
      </c>
      <c r="D373" s="409" t="e">
        <f>SUM(D370:D372)/2-D370</f>
        <v>#REF!</v>
      </c>
    </row>
    <row r="374" spans="1:4" s="18" customFormat="1" ht="11.25">
      <c r="B374" s="33"/>
      <c r="C374" s="414"/>
      <c r="D374" s="414"/>
    </row>
    <row r="375" spans="1:4" s="18" customFormat="1" ht="11.25">
      <c r="A375" s="18" t="s">
        <v>109</v>
      </c>
      <c r="B375" s="33" t="e">
        <f>#REF!</f>
        <v>#REF!</v>
      </c>
      <c r="C375" s="414" t="e">
        <f>#REF!</f>
        <v>#REF!</v>
      </c>
      <c r="D375" s="414" t="e">
        <f>#REF!</f>
        <v>#REF!</v>
      </c>
    </row>
    <row r="376" spans="1:4" s="18" customFormat="1" ht="11.25">
      <c r="B376" s="33"/>
      <c r="C376" s="414">
        <f>'Table 5'!B13</f>
        <v>5667</v>
      </c>
      <c r="D376" s="414">
        <f>'Table 5'!C13</f>
        <v>5834</v>
      </c>
    </row>
    <row r="377" spans="1:4" s="18" customFormat="1" ht="11.25">
      <c r="B377" s="33"/>
      <c r="C377" s="40"/>
      <c r="D377" s="414"/>
    </row>
    <row r="378" spans="1:4" s="18" customFormat="1" ht="11.25">
      <c r="B378" s="33"/>
      <c r="C378" s="40"/>
      <c r="D378" s="414"/>
    </row>
    <row r="379" spans="1:4" s="18" customFormat="1" ht="11.25">
      <c r="B379" s="43"/>
      <c r="C379" s="409" t="e">
        <f>SUM(C375:C378)/2-C375</f>
        <v>#REF!</v>
      </c>
      <c r="D379" s="409" t="e">
        <f>SUM(D375:D378)/2-D375</f>
        <v>#REF!</v>
      </c>
    </row>
    <row r="380" spans="1:4" s="18" customFormat="1" ht="11.25">
      <c r="B380" s="33"/>
      <c r="C380" s="415"/>
      <c r="D380" s="415"/>
    </row>
    <row r="381" spans="1:4" s="18" customFormat="1" ht="11.25">
      <c r="B381" s="33"/>
      <c r="C381" s="414"/>
      <c r="D381" s="414"/>
    </row>
    <row r="382" spans="1:4" s="18" customFormat="1" ht="11.25">
      <c r="A382" s="35" t="s">
        <v>305</v>
      </c>
      <c r="B382" s="33" t="e">
        <f>#REF!</f>
        <v>#REF!</v>
      </c>
      <c r="C382" s="414" t="e">
        <f>#REF!</f>
        <v>#REF!</v>
      </c>
      <c r="D382" s="414" t="e">
        <f>#REF!</f>
        <v>#REF!</v>
      </c>
    </row>
    <row r="383" spans="1:4" s="18" customFormat="1" ht="11.25">
      <c r="A383" s="35"/>
      <c r="B383" s="33"/>
      <c r="C383" s="414">
        <f>'Table 5'!B14</f>
        <v>22840</v>
      </c>
      <c r="D383" s="414">
        <f>'Table 5'!C14</f>
        <v>22113</v>
      </c>
    </row>
    <row r="384" spans="1:4" s="18" customFormat="1" ht="11.25">
      <c r="A384" s="35"/>
      <c r="B384" s="33"/>
      <c r="C384" s="40"/>
      <c r="D384" s="414"/>
    </row>
    <row r="385" spans="1:4" s="18" customFormat="1" ht="11.25">
      <c r="A385" s="35"/>
      <c r="B385" s="43"/>
      <c r="C385" s="409" t="e">
        <f>SUM(C382:C384)/2-C382</f>
        <v>#REF!</v>
      </c>
      <c r="D385" s="409" t="e">
        <f>SUM(D382:D384)/2-D382</f>
        <v>#REF!</v>
      </c>
    </row>
    <row r="386" spans="1:4" s="18" customFormat="1" ht="11.25">
      <c r="A386" s="35"/>
      <c r="B386" s="33"/>
      <c r="C386" s="414"/>
      <c r="D386" s="414"/>
    </row>
    <row r="387" spans="1:4" s="18" customFormat="1" ht="11.25">
      <c r="A387" s="35" t="s">
        <v>369</v>
      </c>
      <c r="B387" s="33" t="e">
        <f>#REF!</f>
        <v>#REF!</v>
      </c>
      <c r="C387" s="414" t="e">
        <f>#REF!</f>
        <v>#REF!</v>
      </c>
      <c r="D387" s="414" t="e">
        <f>#REF!</f>
        <v>#REF!</v>
      </c>
    </row>
    <row r="388" spans="1:4" s="18" customFormat="1" ht="11.25">
      <c r="A388" s="35"/>
      <c r="B388" s="33"/>
      <c r="C388" s="414">
        <f>'Table 5'!B15</f>
        <v>4446</v>
      </c>
      <c r="D388" s="414">
        <f>'Table 5'!C15</f>
        <v>4368</v>
      </c>
    </row>
    <row r="389" spans="1:4" s="18" customFormat="1" ht="11.25">
      <c r="A389" s="35"/>
      <c r="B389" s="33"/>
      <c r="C389" s="40"/>
      <c r="D389" s="414"/>
    </row>
    <row r="390" spans="1:4" s="18" customFormat="1" ht="11.25">
      <c r="A390" s="35"/>
      <c r="B390" s="43"/>
      <c r="C390" s="409" t="e">
        <f>SUM(C387:C389)/2-C387</f>
        <v>#REF!</v>
      </c>
      <c r="D390" s="409" t="e">
        <f>SUM(D387:D389)/2-D387</f>
        <v>#REF!</v>
      </c>
    </row>
    <row r="391" spans="1:4" s="18" customFormat="1" ht="11.25">
      <c r="A391" s="35"/>
      <c r="B391" s="33"/>
      <c r="C391" s="414"/>
      <c r="D391" s="414"/>
    </row>
    <row r="392" spans="1:4" s="18" customFormat="1" ht="11.25">
      <c r="A392" s="35" t="s">
        <v>306</v>
      </c>
      <c r="B392" s="33" t="e">
        <f>#REF!</f>
        <v>#REF!</v>
      </c>
      <c r="C392" s="414" t="e">
        <f>#REF!</f>
        <v>#REF!</v>
      </c>
      <c r="D392" s="414" t="e">
        <f>#REF!</f>
        <v>#REF!</v>
      </c>
    </row>
    <row r="393" spans="1:4" s="18" customFormat="1" ht="11.25">
      <c r="A393" s="35"/>
      <c r="B393" s="33"/>
      <c r="C393" s="414">
        <f>'Table 5'!B16</f>
        <v>29707</v>
      </c>
      <c r="D393" s="414">
        <f>'Table 5'!C16</f>
        <v>29669</v>
      </c>
    </row>
    <row r="394" spans="1:4" s="18" customFormat="1" ht="11.25">
      <c r="A394" s="35"/>
      <c r="B394" s="33"/>
      <c r="C394" s="40"/>
      <c r="D394" s="414"/>
    </row>
    <row r="395" spans="1:4" s="18" customFormat="1" ht="11.25">
      <c r="A395" s="35"/>
      <c r="B395" s="43"/>
      <c r="C395" s="409" t="e">
        <f>SUM(C392:C394)/2-C392</f>
        <v>#REF!</v>
      </c>
      <c r="D395" s="409" t="e">
        <f>SUM(D392:D394)/2-D392</f>
        <v>#REF!</v>
      </c>
    </row>
    <row r="396" spans="1:4" s="18" customFormat="1" ht="11.25">
      <c r="A396" s="35"/>
      <c r="B396" s="33"/>
      <c r="C396" s="414"/>
      <c r="D396" s="414"/>
    </row>
    <row r="397" spans="1:4" s="18" customFormat="1" ht="11.25">
      <c r="A397" s="35" t="s">
        <v>307</v>
      </c>
      <c r="B397" s="33" t="e">
        <f>#REF!</f>
        <v>#REF!</v>
      </c>
      <c r="C397" s="414" t="e">
        <f>#REF!</f>
        <v>#REF!</v>
      </c>
      <c r="D397" s="414" t="e">
        <f>#REF!</f>
        <v>#REF!</v>
      </c>
    </row>
    <row r="398" spans="1:4" s="18" customFormat="1" ht="11.25">
      <c r="A398" s="35"/>
      <c r="B398" s="33"/>
      <c r="C398" s="414">
        <f>'Table 5'!B17</f>
        <v>64511</v>
      </c>
      <c r="D398" s="414">
        <f>'Table 5'!C17</f>
        <v>63983</v>
      </c>
    </row>
    <row r="399" spans="1:4" s="18" customFormat="1" ht="11.25">
      <c r="A399" s="35"/>
      <c r="B399" s="33"/>
      <c r="C399" s="40"/>
      <c r="D399" s="414"/>
    </row>
    <row r="400" spans="1:4" s="18" customFormat="1" ht="11.25">
      <c r="A400" s="35"/>
      <c r="B400" s="43"/>
      <c r="C400" s="409" t="e">
        <f>SUM(C397:C399)/2-C397</f>
        <v>#REF!</v>
      </c>
      <c r="D400" s="409" t="e">
        <f>SUM(D397:D399)/2-D397</f>
        <v>#REF!</v>
      </c>
    </row>
    <row r="401" spans="1:7" s="18" customFormat="1" ht="11.25">
      <c r="A401" s="35"/>
      <c r="B401" s="33"/>
      <c r="C401" s="414"/>
      <c r="D401" s="414"/>
    </row>
    <row r="402" spans="1:7" s="18" customFormat="1" ht="11.25">
      <c r="A402" s="35" t="s">
        <v>161</v>
      </c>
      <c r="B402" s="33" t="e">
        <f>#REF!</f>
        <v>#REF!</v>
      </c>
      <c r="C402" s="414" t="e">
        <f>#REF!</f>
        <v>#REF!</v>
      </c>
      <c r="D402" s="414" t="e">
        <f>#REF!</f>
        <v>#REF!</v>
      </c>
    </row>
    <row r="403" spans="1:7" s="18" customFormat="1" ht="11.25">
      <c r="A403" s="35"/>
      <c r="B403" s="33"/>
      <c r="C403" s="414">
        <f>'Table 5'!B18</f>
        <v>140569</v>
      </c>
      <c r="D403" s="414">
        <f>'Table 5'!C18</f>
        <v>140566</v>
      </c>
      <c r="F403" s="34"/>
      <c r="G403" s="34"/>
    </row>
    <row r="404" spans="1:7" s="18" customFormat="1" ht="11.25">
      <c r="A404" s="35"/>
      <c r="B404" s="33"/>
      <c r="C404" s="40"/>
      <c r="D404" s="414"/>
    </row>
    <row r="405" spans="1:7" s="18" customFormat="1" ht="11.25">
      <c r="A405" s="35"/>
      <c r="B405" s="43"/>
      <c r="C405" s="409" t="e">
        <f>SUM(C402:C404)/2-C402</f>
        <v>#REF!</v>
      </c>
      <c r="D405" s="409" t="e">
        <f>SUM(D402:D404)/2-D402</f>
        <v>#REF!</v>
      </c>
    </row>
    <row r="406" spans="1:7" s="18" customFormat="1" ht="11.25">
      <c r="A406" s="35"/>
      <c r="B406" s="33"/>
      <c r="C406" s="414"/>
      <c r="D406" s="414"/>
    </row>
    <row r="407" spans="1:7" s="18" customFormat="1" ht="11.25">
      <c r="A407" s="35" t="s">
        <v>370</v>
      </c>
      <c r="B407" s="33" t="e">
        <f>#REF!</f>
        <v>#REF!</v>
      </c>
      <c r="C407" s="414" t="e">
        <f>#REF!</f>
        <v>#REF!</v>
      </c>
      <c r="D407" s="414" t="e">
        <f>#REF!</f>
        <v>#REF!</v>
      </c>
    </row>
    <row r="408" spans="1:7" s="18" customFormat="1" ht="11.25">
      <c r="A408" s="35"/>
      <c r="B408" s="33"/>
      <c r="C408" s="414">
        <f>'Table 5'!B19</f>
        <v>8383</v>
      </c>
      <c r="D408" s="414">
        <f>'Table 5'!C19</f>
        <v>8355</v>
      </c>
    </row>
    <row r="409" spans="1:7" s="18" customFormat="1" ht="11.25">
      <c r="A409" s="35"/>
      <c r="B409" s="33"/>
      <c r="C409" s="40"/>
      <c r="D409" s="414"/>
    </row>
    <row r="410" spans="1:7" s="18" customFormat="1" ht="11.25">
      <c r="A410" s="35"/>
      <c r="B410" s="43"/>
      <c r="C410" s="409" t="e">
        <f>SUM(C407:C409)/2-C407</f>
        <v>#REF!</v>
      </c>
      <c r="D410" s="409" t="e">
        <f>SUM(D407:D409)/2-D407</f>
        <v>#REF!</v>
      </c>
    </row>
    <row r="411" spans="1:7" s="18" customFormat="1" ht="11.25">
      <c r="A411" s="35"/>
      <c r="B411" s="33"/>
      <c r="C411" s="414"/>
      <c r="D411" s="414"/>
    </row>
    <row r="412" spans="1:7" s="18" customFormat="1" ht="11.25">
      <c r="A412" s="35" t="s">
        <v>371</v>
      </c>
      <c r="B412" s="33" t="e">
        <f>#REF!</f>
        <v>#REF!</v>
      </c>
      <c r="C412" s="414" t="e">
        <f>#REF!</f>
        <v>#REF!</v>
      </c>
      <c r="D412" s="414" t="e">
        <f>#REF!</f>
        <v>#REF!</v>
      </c>
    </row>
    <row r="413" spans="1:7" s="18" customFormat="1" ht="11.25">
      <c r="A413" s="35"/>
      <c r="B413" s="33"/>
      <c r="C413" s="414">
        <f>'Table 5'!B20</f>
        <v>3725</v>
      </c>
      <c r="D413" s="414">
        <f>'Table 5'!C20</f>
        <v>3749</v>
      </c>
    </row>
    <row r="414" spans="1:7" s="18" customFormat="1" ht="11.25">
      <c r="A414" s="35"/>
      <c r="B414" s="33"/>
      <c r="C414" s="40"/>
      <c r="D414" s="414"/>
    </row>
    <row r="415" spans="1:7" s="18" customFormat="1" ht="11.25">
      <c r="A415" s="35"/>
      <c r="B415" s="43"/>
      <c r="C415" s="409" t="e">
        <f>SUM(C412:C414)/2-C412</f>
        <v>#REF!</v>
      </c>
      <c r="D415" s="409" t="e">
        <f>SUM(D412:D414)/2-D412</f>
        <v>#REF!</v>
      </c>
    </row>
    <row r="416" spans="1:7" s="18" customFormat="1" ht="11.25">
      <c r="A416" s="35"/>
      <c r="B416" s="33"/>
      <c r="C416" s="414"/>
      <c r="D416" s="414"/>
    </row>
    <row r="417" spans="1:4" s="18" customFormat="1" ht="11.25">
      <c r="A417" s="35" t="s">
        <v>199</v>
      </c>
      <c r="B417" s="33" t="e">
        <f>#REF!</f>
        <v>#REF!</v>
      </c>
      <c r="C417" s="414" t="e">
        <f>#REF!</f>
        <v>#REF!</v>
      </c>
      <c r="D417" s="414" t="e">
        <f>#REF!</f>
        <v>#REF!</v>
      </c>
    </row>
    <row r="418" spans="1:4" s="18" customFormat="1" ht="11.25">
      <c r="A418" s="35"/>
      <c r="B418" s="33"/>
      <c r="C418" s="414">
        <f>'Table 5'!B21</f>
        <v>7047</v>
      </c>
      <c r="D418" s="414">
        <f>'Table 5'!C21</f>
        <v>6749</v>
      </c>
    </row>
    <row r="419" spans="1:4" s="18" customFormat="1" ht="11.25">
      <c r="A419" s="35"/>
      <c r="B419" s="33"/>
      <c r="C419" s="40"/>
      <c r="D419" s="414"/>
    </row>
    <row r="420" spans="1:4" s="18" customFormat="1" ht="11.25">
      <c r="A420" s="35"/>
      <c r="B420" s="43"/>
      <c r="C420" s="409" t="e">
        <f>SUM(C417:C419)/2-C417</f>
        <v>#REF!</v>
      </c>
      <c r="D420" s="409" t="e">
        <f>SUM(D417:D419)/2-D417</f>
        <v>#REF!</v>
      </c>
    </row>
    <row r="421" spans="1:4" s="18" customFormat="1" ht="11.25">
      <c r="A421" s="35"/>
      <c r="B421" s="33"/>
      <c r="C421" s="414"/>
      <c r="D421" s="414"/>
    </row>
    <row r="422" spans="1:4" s="18" customFormat="1" ht="11.25">
      <c r="A422" s="35" t="s">
        <v>35</v>
      </c>
      <c r="B422" s="33" t="e">
        <f>#REF!</f>
        <v>#REF!</v>
      </c>
      <c r="C422" s="414" t="e">
        <f>#REF!</f>
        <v>#REF!</v>
      </c>
      <c r="D422" s="414" t="e">
        <f>#REF!</f>
        <v>#REF!</v>
      </c>
    </row>
    <row r="423" spans="1:4" s="18" customFormat="1" ht="11.25">
      <c r="A423" s="35"/>
      <c r="B423" s="33"/>
      <c r="C423" s="414">
        <f>'Table 5'!B22</f>
        <v>2629</v>
      </c>
      <c r="D423" s="414">
        <f>'Table 5'!C22</f>
        <v>2385</v>
      </c>
    </row>
    <row r="424" spans="1:4" s="18" customFormat="1" ht="11.25">
      <c r="A424" s="35"/>
      <c r="B424" s="33"/>
      <c r="C424" s="40"/>
      <c r="D424" s="414"/>
    </row>
    <row r="425" spans="1:4" s="18" customFormat="1" ht="11.25">
      <c r="A425" s="35"/>
      <c r="B425" s="43"/>
      <c r="C425" s="409" t="e">
        <f>SUM(C422:C424)/2-C422</f>
        <v>#REF!</v>
      </c>
      <c r="D425" s="409" t="e">
        <f>SUM(D422:D424)/2-D422</f>
        <v>#REF!</v>
      </c>
    </row>
    <row r="426" spans="1:4" s="18" customFormat="1" ht="11.25">
      <c r="A426" s="35"/>
      <c r="B426" s="33"/>
      <c r="C426" s="414"/>
      <c r="D426" s="414"/>
    </row>
    <row r="427" spans="1:4" s="18" customFormat="1" ht="11.25">
      <c r="A427" s="35" t="s">
        <v>79</v>
      </c>
      <c r="B427" s="33" t="e">
        <f>#REF!</f>
        <v>#REF!</v>
      </c>
      <c r="C427" s="414" t="e">
        <f>#REF!</f>
        <v>#REF!</v>
      </c>
      <c r="D427" s="414" t="e">
        <f>#REF!</f>
        <v>#REF!</v>
      </c>
    </row>
    <row r="428" spans="1:4" s="18" customFormat="1" ht="11.25">
      <c r="A428" s="35"/>
      <c r="B428" s="33"/>
      <c r="C428" s="414">
        <f>'Table 5'!B23</f>
        <v>3139</v>
      </c>
      <c r="D428" s="414">
        <f>'Table 5'!C23</f>
        <v>3451</v>
      </c>
    </row>
    <row r="429" spans="1:4" s="18" customFormat="1" ht="11.25">
      <c r="A429" s="35"/>
      <c r="B429" s="33"/>
      <c r="C429" s="40"/>
      <c r="D429" s="414"/>
    </row>
    <row r="430" spans="1:4" s="18" customFormat="1" ht="11.25">
      <c r="A430" s="35"/>
      <c r="B430" s="43"/>
      <c r="C430" s="409" t="e">
        <f>SUM(C427:C428)/2-C427</f>
        <v>#REF!</v>
      </c>
      <c r="D430" s="409" t="e">
        <f>SUM(D427:D429)/2-D427</f>
        <v>#REF!</v>
      </c>
    </row>
    <row r="431" spans="1:4" s="18" customFormat="1" ht="11.25">
      <c r="A431" s="35"/>
      <c r="B431" s="33"/>
      <c r="C431" s="414"/>
      <c r="D431" s="414"/>
    </row>
    <row r="432" spans="1:4" s="18" customFormat="1" ht="11.25">
      <c r="A432" s="35" t="s">
        <v>75</v>
      </c>
      <c r="B432" s="33" t="e">
        <f>#REF!</f>
        <v>#REF!</v>
      </c>
      <c r="C432" s="414" t="e">
        <f>#REF!</f>
        <v>#REF!</v>
      </c>
      <c r="D432" s="414" t="e">
        <f>#REF!</f>
        <v>#REF!</v>
      </c>
    </row>
    <row r="433" spans="1:4" s="18" customFormat="1" ht="11.25">
      <c r="A433" s="35"/>
      <c r="B433" s="33"/>
      <c r="C433" s="414">
        <f>'Table 5'!B24</f>
        <v>8495</v>
      </c>
      <c r="D433" s="414">
        <f>'Table 5'!C24</f>
        <v>8407</v>
      </c>
    </row>
    <row r="434" spans="1:4" s="18" customFormat="1" ht="11.25">
      <c r="B434" s="33"/>
      <c r="C434" s="40"/>
      <c r="D434" s="414"/>
    </row>
    <row r="435" spans="1:4" s="18" customFormat="1" ht="11.25">
      <c r="B435" s="43"/>
      <c r="C435" s="409" t="e">
        <f>SUM(C432:C434)/2-C432</f>
        <v>#REF!</v>
      </c>
      <c r="D435" s="409" t="e">
        <f>SUM(D432:D434)/2-D432</f>
        <v>#REF!</v>
      </c>
    </row>
    <row r="436" spans="1:4" s="18" customFormat="1" ht="11.25">
      <c r="B436" s="33"/>
      <c r="C436" s="414"/>
      <c r="D436" s="414"/>
    </row>
    <row r="437" spans="1:4" s="18" customFormat="1" ht="11.25">
      <c r="A437" s="35" t="s">
        <v>208</v>
      </c>
      <c r="B437" s="33"/>
      <c r="C437" s="414"/>
      <c r="D437" s="414"/>
    </row>
    <row r="438" spans="1:4" s="18" customFormat="1" ht="11.25">
      <c r="A438" s="18" t="s">
        <v>200</v>
      </c>
      <c r="B438" s="33" t="e">
        <f>#REF!</f>
        <v>#REF!</v>
      </c>
      <c r="C438" s="414" t="e">
        <f>#REF!</f>
        <v>#REF!</v>
      </c>
      <c r="D438" s="414" t="e">
        <f>#REF!</f>
        <v>#REF!</v>
      </c>
    </row>
    <row r="439" spans="1:4" s="18" customFormat="1" ht="11.25">
      <c r="B439" s="33"/>
      <c r="C439" s="414">
        <f>'Table 5'!B26</f>
        <v>189</v>
      </c>
      <c r="D439" s="414">
        <f>'Table 5'!C26</f>
        <v>188</v>
      </c>
    </row>
    <row r="440" spans="1:4" s="18" customFormat="1" ht="11.25">
      <c r="B440" s="33"/>
      <c r="C440" s="40"/>
      <c r="D440" s="414"/>
    </row>
    <row r="441" spans="1:4" s="18" customFormat="1" ht="11.25">
      <c r="B441" s="43"/>
      <c r="C441" s="409" t="e">
        <f>SUM(C438:C440)/2-C438</f>
        <v>#REF!</v>
      </c>
      <c r="D441" s="409" t="e">
        <f>SUM(D438:D440)/2-D438</f>
        <v>#REF!</v>
      </c>
    </row>
    <row r="442" spans="1:4" s="18" customFormat="1" ht="11.25">
      <c r="B442" s="33"/>
      <c r="C442" s="414"/>
      <c r="D442" s="414"/>
    </row>
    <row r="443" spans="1:4" s="18" customFormat="1" ht="11.25">
      <c r="A443" s="18" t="s">
        <v>80</v>
      </c>
      <c r="B443" s="33" t="e">
        <f>#REF!</f>
        <v>#REF!</v>
      </c>
      <c r="C443" s="414" t="e">
        <f>#REF!</f>
        <v>#REF!</v>
      </c>
      <c r="D443" s="414" t="e">
        <f>#REF!</f>
        <v>#REF!</v>
      </c>
    </row>
    <row r="444" spans="1:4" s="18" customFormat="1" ht="11.25">
      <c r="B444" s="33"/>
      <c r="C444" s="414">
        <f>'Table 5'!B27</f>
        <v>4064</v>
      </c>
      <c r="D444" s="414">
        <f>'Table 5'!C27</f>
        <v>3879</v>
      </c>
    </row>
    <row r="445" spans="1:4" s="18" customFormat="1" ht="11.25">
      <c r="B445" s="33"/>
      <c r="C445" s="40"/>
      <c r="D445" s="414"/>
    </row>
    <row r="446" spans="1:4" s="18" customFormat="1" ht="11.25">
      <c r="B446" s="43"/>
      <c r="C446" s="409" t="e">
        <f>SUM(C443:C445)/2-C443</f>
        <v>#REF!</v>
      </c>
      <c r="D446" s="409" t="e">
        <f>SUM(D443:D445)/2-D443</f>
        <v>#REF!</v>
      </c>
    </row>
    <row r="447" spans="1:4" s="18" customFormat="1" ht="11.25">
      <c r="B447" s="33"/>
      <c r="C447" s="414"/>
      <c r="D447" s="414"/>
    </row>
    <row r="448" spans="1:4" s="18" customFormat="1" ht="11.25">
      <c r="A448" s="18" t="s">
        <v>208</v>
      </c>
      <c r="B448" s="33" t="e">
        <f>#REF!</f>
        <v>#REF!</v>
      </c>
      <c r="C448" s="414" t="e">
        <f>#REF!</f>
        <v>#REF!</v>
      </c>
      <c r="D448" s="414" t="e">
        <f>#REF!</f>
        <v>#REF!</v>
      </c>
    </row>
    <row r="449" spans="1:4" s="18" customFormat="1" ht="11.25">
      <c r="B449" s="33"/>
      <c r="C449" s="414">
        <f>'Table 5'!B29</f>
        <v>2355</v>
      </c>
      <c r="D449" s="414">
        <f>'Table 5'!C29</f>
        <v>2367</v>
      </c>
    </row>
    <row r="450" spans="1:4" s="18" customFormat="1" ht="11.25">
      <c r="B450" s="33"/>
      <c r="C450" s="40"/>
      <c r="D450" s="414"/>
    </row>
    <row r="451" spans="1:4" s="18" customFormat="1" ht="11.25">
      <c r="B451" s="43"/>
      <c r="C451" s="409" t="e">
        <f>SUM(C448:C450)/2-C448</f>
        <v>#REF!</v>
      </c>
      <c r="D451" s="409" t="e">
        <f>SUM(D448:D450)/2-D448</f>
        <v>#REF!</v>
      </c>
    </row>
    <row r="452" spans="1:4" s="18" customFormat="1" ht="11.25">
      <c r="B452" s="33"/>
      <c r="C452" s="414"/>
      <c r="D452" s="414"/>
    </row>
    <row r="453" spans="1:4" s="18" customFormat="1" ht="11.25">
      <c r="A453" s="35" t="s">
        <v>32</v>
      </c>
      <c r="B453" s="33"/>
      <c r="C453" s="414"/>
      <c r="D453" s="414"/>
    </row>
    <row r="454" spans="1:4" s="18" customFormat="1" ht="11.25">
      <c r="A454" s="18" t="s">
        <v>81</v>
      </c>
      <c r="B454" s="33" t="e">
        <f>#REF!</f>
        <v>#REF!</v>
      </c>
      <c r="C454" s="414" t="e">
        <f>#REF!</f>
        <v>#REF!</v>
      </c>
      <c r="D454" s="414" t="e">
        <f>#REF!</f>
        <v>#REF!</v>
      </c>
    </row>
    <row r="455" spans="1:4" s="18" customFormat="1" ht="11.25">
      <c r="B455" s="33"/>
      <c r="C455" s="414">
        <f>'Table 5'!B31</f>
        <v>13454</v>
      </c>
      <c r="D455" s="414">
        <f>'Table 5'!C31</f>
        <v>13414</v>
      </c>
    </row>
    <row r="456" spans="1:4" s="18" customFormat="1" ht="11.25">
      <c r="B456" s="33"/>
      <c r="C456" s="40"/>
      <c r="D456" s="414"/>
    </row>
    <row r="457" spans="1:4" s="18" customFormat="1" ht="11.25">
      <c r="B457" s="43"/>
      <c r="C457" s="409" t="e">
        <f>SUM(C454:C456)/2-C454</f>
        <v>#REF!</v>
      </c>
      <c r="D457" s="409" t="e">
        <f>SUM(D454:D456)/2-D454</f>
        <v>#REF!</v>
      </c>
    </row>
    <row r="458" spans="1:4" s="18" customFormat="1" ht="11.25">
      <c r="B458" s="33"/>
      <c r="C458" s="414"/>
      <c r="D458" s="414"/>
    </row>
    <row r="459" spans="1:4" s="18" customFormat="1" ht="11.25">
      <c r="A459" s="18" t="s">
        <v>40</v>
      </c>
      <c r="B459" s="33" t="e">
        <f>#REF!</f>
        <v>#REF!</v>
      </c>
      <c r="C459" s="414" t="e">
        <f>#REF!</f>
        <v>#REF!</v>
      </c>
      <c r="D459" s="414" t="e">
        <f>#REF!</f>
        <v>#REF!</v>
      </c>
    </row>
    <row r="460" spans="1:4" s="18" customFormat="1" ht="11.25">
      <c r="B460" s="33"/>
      <c r="C460" s="414">
        <f>'Table 5'!B32</f>
        <v>8320</v>
      </c>
      <c r="D460" s="414">
        <f>'Table 5'!C32</f>
        <v>8214</v>
      </c>
    </row>
    <row r="461" spans="1:4" s="18" customFormat="1" ht="11.25">
      <c r="B461" s="33"/>
      <c r="C461" s="40"/>
      <c r="D461" s="414"/>
    </row>
    <row r="462" spans="1:4" s="18" customFormat="1" ht="11.25">
      <c r="B462" s="43"/>
      <c r="C462" s="409" t="e">
        <f>SUM(C459:C461)/2-C459</f>
        <v>#REF!</v>
      </c>
      <c r="D462" s="409" t="e">
        <f>SUM(D459:D461)/2-D459</f>
        <v>#REF!</v>
      </c>
    </row>
    <row r="463" spans="1:4" s="18" customFormat="1" ht="11.25">
      <c r="B463" s="33"/>
      <c r="C463" s="414"/>
      <c r="D463" s="414"/>
    </row>
    <row r="464" spans="1:4" s="18" customFormat="1" ht="11.25">
      <c r="A464" s="18" t="s">
        <v>82</v>
      </c>
      <c r="B464" s="33" t="e">
        <f>#REF!</f>
        <v>#REF!</v>
      </c>
      <c r="C464" s="414" t="e">
        <f>#REF!</f>
        <v>#REF!</v>
      </c>
      <c r="D464" s="414" t="e">
        <f>#REF!</f>
        <v>#REF!</v>
      </c>
    </row>
    <row r="465" spans="1:4" s="18" customFormat="1" ht="11.25">
      <c r="B465" s="33"/>
      <c r="C465" s="414">
        <f>'Table 5'!B33</f>
        <v>53224</v>
      </c>
      <c r="D465" s="414">
        <f>'Table 5'!C33</f>
        <v>53563</v>
      </c>
    </row>
    <row r="466" spans="1:4" s="18" customFormat="1" ht="11.25">
      <c r="B466" s="33"/>
      <c r="C466" s="40"/>
      <c r="D466" s="414"/>
    </row>
    <row r="467" spans="1:4" s="18" customFormat="1" ht="11.25">
      <c r="B467" s="43"/>
      <c r="C467" s="409" t="e">
        <f>SUM(C464:C466)/2-C464</f>
        <v>#REF!</v>
      </c>
      <c r="D467" s="409" t="e">
        <f>SUM(D464:D466)/2-D464</f>
        <v>#REF!</v>
      </c>
    </row>
    <row r="468" spans="1:4" s="18" customFormat="1" ht="11.25">
      <c r="B468" s="33"/>
      <c r="C468" s="414"/>
      <c r="D468" s="414"/>
    </row>
    <row r="469" spans="1:4" s="18" customFormat="1" ht="11.25">
      <c r="A469" s="18" t="s">
        <v>202</v>
      </c>
      <c r="B469" s="33" t="e">
        <f>#REF!</f>
        <v>#REF!</v>
      </c>
      <c r="C469" s="414" t="e">
        <f>#REF!</f>
        <v>#REF!</v>
      </c>
      <c r="D469" s="414" t="e">
        <f>#REF!</f>
        <v>#REF!</v>
      </c>
    </row>
    <row r="470" spans="1:4" s="18" customFormat="1" ht="11.25">
      <c r="B470" s="33"/>
      <c r="C470" s="414">
        <f>'Table 5'!B34</f>
        <v>183</v>
      </c>
      <c r="D470" s="414">
        <f>'Table 5'!C34</f>
        <v>377</v>
      </c>
    </row>
    <row r="471" spans="1:4" s="18" customFormat="1" ht="11.25">
      <c r="B471" s="33"/>
      <c r="C471" s="40"/>
      <c r="D471" s="414"/>
    </row>
    <row r="472" spans="1:4" s="18" customFormat="1" ht="11.25">
      <c r="B472" s="43"/>
      <c r="C472" s="409" t="e">
        <f>SUM(C469:C471)/2-C469</f>
        <v>#REF!</v>
      </c>
      <c r="D472" s="409" t="e">
        <f>SUM(D469:D471)/2-D469</f>
        <v>#REF!</v>
      </c>
    </row>
    <row r="473" spans="1:4" s="18" customFormat="1" ht="11.25">
      <c r="B473" s="33"/>
      <c r="C473" s="414"/>
      <c r="D473" s="414"/>
    </row>
    <row r="474" spans="1:4" s="18" customFormat="1" ht="11.25">
      <c r="A474" s="18" t="s">
        <v>34</v>
      </c>
      <c r="B474" s="33" t="e">
        <f>#REF!</f>
        <v>#REF!</v>
      </c>
      <c r="C474" s="414" t="e">
        <f>#REF!</f>
        <v>#REF!</v>
      </c>
      <c r="D474" s="414" t="e">
        <f>#REF!</f>
        <v>#REF!</v>
      </c>
    </row>
    <row r="475" spans="1:4" s="18" customFormat="1" ht="11.25">
      <c r="B475" s="33"/>
      <c r="C475" s="414">
        <f>'Table 5'!B35</f>
        <v>-793</v>
      </c>
      <c r="D475" s="414">
        <f>'Table 5'!C35</f>
        <v>0</v>
      </c>
    </row>
    <row r="476" spans="1:4" s="18" customFormat="1" ht="11.25">
      <c r="B476" s="33"/>
      <c r="C476" s="40"/>
      <c r="D476" s="414"/>
    </row>
    <row r="477" spans="1:4" s="18" customFormat="1" ht="11.25">
      <c r="B477" s="43"/>
      <c r="C477" s="409" t="e">
        <f>SUM(C474:C476)/2-C474</f>
        <v>#REF!</v>
      </c>
      <c r="D477" s="409" t="e">
        <f>SUM(D474:D476)/2-D474</f>
        <v>#REF!</v>
      </c>
    </row>
    <row r="478" spans="1:4" s="18" customFormat="1" ht="11.25">
      <c r="B478" s="33"/>
      <c r="C478" s="414"/>
      <c r="D478" s="414"/>
    </row>
    <row r="479" spans="1:4" s="18" customFormat="1">
      <c r="A479"/>
      <c r="B479"/>
      <c r="C479" s="416"/>
      <c r="D479" s="416"/>
    </row>
    <row r="480" spans="1:4" s="18" customFormat="1">
      <c r="A480"/>
      <c r="B480"/>
      <c r="C480" s="416"/>
      <c r="D480" s="416"/>
    </row>
    <row r="481" spans="1:4" s="18" customFormat="1">
      <c r="A481"/>
      <c r="B481"/>
      <c r="C481" s="416"/>
      <c r="D481" s="416"/>
    </row>
    <row r="482" spans="1:4" s="18" customFormat="1">
      <c r="A482"/>
      <c r="B482"/>
      <c r="C482" s="416"/>
      <c r="D482" s="416"/>
    </row>
    <row r="483" spans="1:4" s="18" customFormat="1" ht="11.25">
      <c r="B483" s="33"/>
      <c r="C483" s="414"/>
      <c r="D483" s="414"/>
    </row>
    <row r="484" spans="1:4">
      <c r="B484" s="27"/>
    </row>
    <row r="485" spans="1:4">
      <c r="B485" s="27"/>
    </row>
    <row r="486" spans="1:4">
      <c r="B486" s="27"/>
    </row>
    <row r="487" spans="1:4">
      <c r="B487" s="27"/>
    </row>
    <row r="488" spans="1:4">
      <c r="B488" s="27"/>
    </row>
    <row r="489" spans="1:4">
      <c r="B489" s="27"/>
    </row>
    <row r="490" spans="1:4">
      <c r="B490" s="27"/>
    </row>
    <row r="491" spans="1:4">
      <c r="B491" s="27"/>
    </row>
    <row r="492" spans="1:4">
      <c r="B492" s="27"/>
    </row>
    <row r="493" spans="1:4">
      <c r="B493" s="27"/>
    </row>
    <row r="494" spans="1:4">
      <c r="B494" s="27"/>
    </row>
    <row r="495" spans="1:4">
      <c r="B495" s="27"/>
    </row>
    <row r="496" spans="1:4">
      <c r="B496" s="27"/>
    </row>
    <row r="497" spans="2:2">
      <c r="B497" s="27"/>
    </row>
    <row r="498" spans="2:2">
      <c r="B498" s="27"/>
    </row>
    <row r="499" spans="2:2">
      <c r="B499" s="27"/>
    </row>
    <row r="500" spans="2:2">
      <c r="B500" s="27"/>
    </row>
    <row r="501" spans="2:2">
      <c r="B501" s="27"/>
    </row>
    <row r="502" spans="2:2">
      <c r="B502" s="27"/>
    </row>
    <row r="503" spans="2:2">
      <c r="B503" s="27"/>
    </row>
    <row r="504" spans="2:2">
      <c r="B504" s="27"/>
    </row>
    <row r="505" spans="2:2">
      <c r="B505" s="27"/>
    </row>
    <row r="506" spans="2:2">
      <c r="B506" s="27"/>
    </row>
    <row r="507" spans="2:2">
      <c r="B507" s="27"/>
    </row>
    <row r="508" spans="2:2">
      <c r="B508" s="27"/>
    </row>
    <row r="509" spans="2:2">
      <c r="B509" s="27"/>
    </row>
    <row r="510" spans="2:2">
      <c r="B510" s="27"/>
    </row>
    <row r="511" spans="2:2">
      <c r="B511" s="27"/>
    </row>
    <row r="512" spans="2:2">
      <c r="B512" s="27"/>
    </row>
    <row r="513" spans="2:2">
      <c r="B513" s="27"/>
    </row>
    <row r="514" spans="2:2">
      <c r="B514" s="27"/>
    </row>
    <row r="515" spans="2:2">
      <c r="B515" s="27"/>
    </row>
    <row r="516" spans="2:2">
      <c r="B516" s="27"/>
    </row>
    <row r="517" spans="2:2">
      <c r="B517" s="27"/>
    </row>
    <row r="518" spans="2:2">
      <c r="B518" s="27"/>
    </row>
    <row r="519" spans="2:2">
      <c r="B519" s="27"/>
    </row>
    <row r="520" spans="2:2">
      <c r="B520" s="27"/>
    </row>
    <row r="521" spans="2:2">
      <c r="B521" s="27"/>
    </row>
    <row r="522" spans="2:2">
      <c r="B522" s="27"/>
    </row>
    <row r="523" spans="2:2">
      <c r="B523" s="27"/>
    </row>
    <row r="524" spans="2:2">
      <c r="B524" s="27"/>
    </row>
    <row r="525" spans="2:2">
      <c r="B525" s="27"/>
    </row>
    <row r="526" spans="2:2">
      <c r="B526" s="27"/>
    </row>
    <row r="527" spans="2:2">
      <c r="B527" s="27"/>
    </row>
    <row r="528" spans="2:2">
      <c r="B528" s="27"/>
    </row>
    <row r="529" spans="2:2">
      <c r="B529" s="27"/>
    </row>
    <row r="530" spans="2:2">
      <c r="B530" s="27"/>
    </row>
    <row r="531" spans="2:2">
      <c r="B531" s="27"/>
    </row>
    <row r="532" spans="2:2">
      <c r="B532" s="27"/>
    </row>
    <row r="533" spans="2:2">
      <c r="B533" s="27"/>
    </row>
    <row r="534" spans="2:2">
      <c r="B534" s="27"/>
    </row>
    <row r="535" spans="2:2">
      <c r="B535" s="27"/>
    </row>
    <row r="536" spans="2:2">
      <c r="B536" s="27"/>
    </row>
    <row r="537" spans="2:2">
      <c r="B537" s="27"/>
    </row>
    <row r="538" spans="2:2">
      <c r="B538" s="27"/>
    </row>
    <row r="539" spans="2:2">
      <c r="B539" s="27"/>
    </row>
    <row r="540" spans="2:2">
      <c r="B540" s="27"/>
    </row>
    <row r="541" spans="2:2">
      <c r="B541" s="27"/>
    </row>
    <row r="542" spans="2:2">
      <c r="B542" s="27"/>
    </row>
    <row r="543" spans="2:2">
      <c r="B543" s="27"/>
    </row>
    <row r="544" spans="2:2">
      <c r="B544" s="27"/>
    </row>
    <row r="545" spans="2:2">
      <c r="B545" s="27"/>
    </row>
    <row r="546" spans="2:2">
      <c r="B546" s="27"/>
    </row>
    <row r="547" spans="2:2">
      <c r="B547" s="27"/>
    </row>
    <row r="548" spans="2:2">
      <c r="B548" s="27"/>
    </row>
    <row r="549" spans="2:2">
      <c r="B549" s="27"/>
    </row>
    <row r="550" spans="2:2">
      <c r="B550" s="27"/>
    </row>
    <row r="551" spans="2:2">
      <c r="B551" s="27"/>
    </row>
    <row r="552" spans="2:2">
      <c r="B552" s="27"/>
    </row>
    <row r="553" spans="2:2">
      <c r="B553" s="27"/>
    </row>
    <row r="554" spans="2:2">
      <c r="B554" s="27"/>
    </row>
    <row r="555" spans="2:2">
      <c r="B555" s="27"/>
    </row>
    <row r="556" spans="2:2">
      <c r="B556" s="27"/>
    </row>
    <row r="557" spans="2:2">
      <c r="B557" s="27"/>
    </row>
    <row r="558" spans="2:2">
      <c r="B558" s="27"/>
    </row>
    <row r="559" spans="2:2">
      <c r="B559" s="27"/>
    </row>
    <row r="560" spans="2:2">
      <c r="B560" s="27"/>
    </row>
    <row r="561" spans="2:2">
      <c r="B561" s="27"/>
    </row>
    <row r="562" spans="2:2">
      <c r="B562" s="27"/>
    </row>
    <row r="563" spans="2:2">
      <c r="B563" s="27"/>
    </row>
    <row r="564" spans="2:2">
      <c r="B564" s="27"/>
    </row>
    <row r="565" spans="2:2">
      <c r="B565" s="27"/>
    </row>
    <row r="566" spans="2:2">
      <c r="B566" s="27"/>
    </row>
    <row r="567" spans="2:2">
      <c r="B567" s="27"/>
    </row>
    <row r="568" spans="2:2">
      <c r="B568" s="27"/>
    </row>
    <row r="569" spans="2:2">
      <c r="B569" s="27"/>
    </row>
    <row r="570" spans="2:2">
      <c r="B570" s="27"/>
    </row>
    <row r="571" spans="2:2">
      <c r="B571" s="27"/>
    </row>
    <row r="572" spans="2:2">
      <c r="B572" s="27"/>
    </row>
    <row r="573" spans="2:2">
      <c r="B573" s="27"/>
    </row>
    <row r="574" spans="2:2">
      <c r="B574" s="27"/>
    </row>
    <row r="575" spans="2:2">
      <c r="B575" s="27"/>
    </row>
    <row r="576" spans="2:2">
      <c r="B576" s="27"/>
    </row>
    <row r="577" spans="2:2">
      <c r="B577" s="27"/>
    </row>
    <row r="578" spans="2:2">
      <c r="B578" s="27"/>
    </row>
    <row r="579" spans="2:2">
      <c r="B579" s="27"/>
    </row>
    <row r="580" spans="2:2">
      <c r="B580" s="27"/>
    </row>
    <row r="581" spans="2:2">
      <c r="B581" s="27"/>
    </row>
    <row r="582" spans="2:2">
      <c r="B582" s="27"/>
    </row>
    <row r="583" spans="2:2">
      <c r="B583" s="27"/>
    </row>
    <row r="584" spans="2:2">
      <c r="B584" s="27"/>
    </row>
    <row r="585" spans="2:2">
      <c r="B585" s="27"/>
    </row>
    <row r="586" spans="2:2">
      <c r="B586" s="27"/>
    </row>
    <row r="587" spans="2:2">
      <c r="B587" s="27"/>
    </row>
    <row r="588" spans="2:2">
      <c r="B588" s="27"/>
    </row>
    <row r="589" spans="2:2">
      <c r="B589" s="27"/>
    </row>
    <row r="590" spans="2:2">
      <c r="B590" s="27"/>
    </row>
    <row r="591" spans="2:2">
      <c r="B591" s="27"/>
    </row>
    <row r="592" spans="2:2">
      <c r="B592" s="27"/>
    </row>
    <row r="593" spans="2:2">
      <c r="B593" s="27"/>
    </row>
    <row r="594" spans="2:2">
      <c r="B594" s="27"/>
    </row>
    <row r="595" spans="2:2">
      <c r="B595" s="27"/>
    </row>
    <row r="596" spans="2:2">
      <c r="B596" s="27"/>
    </row>
    <row r="597" spans="2:2">
      <c r="B597" s="27"/>
    </row>
    <row r="598" spans="2:2">
      <c r="B598" s="27"/>
    </row>
    <row r="599" spans="2:2">
      <c r="B599" s="27"/>
    </row>
    <row r="600" spans="2:2">
      <c r="B600" s="27"/>
    </row>
    <row r="601" spans="2:2">
      <c r="B601" s="27"/>
    </row>
    <row r="602" spans="2:2">
      <c r="B602" s="27"/>
    </row>
    <row r="603" spans="2:2">
      <c r="B603" s="27"/>
    </row>
    <row r="604" spans="2:2">
      <c r="B604" s="27"/>
    </row>
    <row r="605" spans="2:2">
      <c r="B605" s="27"/>
    </row>
    <row r="606" spans="2:2">
      <c r="B606" s="27"/>
    </row>
    <row r="607" spans="2:2">
      <c r="B607" s="27"/>
    </row>
    <row r="608" spans="2:2">
      <c r="B608" s="27"/>
    </row>
    <row r="609" spans="2:2">
      <c r="B609" s="27"/>
    </row>
    <row r="610" spans="2:2">
      <c r="B610" s="27"/>
    </row>
    <row r="611" spans="2:2">
      <c r="B611" s="27"/>
    </row>
    <row r="612" spans="2:2">
      <c r="B612" s="27"/>
    </row>
    <row r="613" spans="2:2">
      <c r="B613" s="27"/>
    </row>
    <row r="614" spans="2:2">
      <c r="B614" s="27"/>
    </row>
    <row r="615" spans="2:2">
      <c r="B615" s="27"/>
    </row>
    <row r="616" spans="2:2">
      <c r="B616" s="27"/>
    </row>
    <row r="617" spans="2:2">
      <c r="B617" s="27"/>
    </row>
    <row r="618" spans="2:2">
      <c r="B618" s="27"/>
    </row>
    <row r="619" spans="2:2">
      <c r="B619" s="27"/>
    </row>
    <row r="620" spans="2:2">
      <c r="B620" s="27"/>
    </row>
    <row r="621" spans="2:2">
      <c r="B621" s="27"/>
    </row>
    <row r="622" spans="2:2">
      <c r="B622" s="27"/>
    </row>
    <row r="623" spans="2:2">
      <c r="B623" s="27"/>
    </row>
    <row r="624" spans="2:2">
      <c r="B624" s="27"/>
    </row>
    <row r="625" spans="2:2">
      <c r="B625" s="27"/>
    </row>
    <row r="626" spans="2:2">
      <c r="B626" s="27"/>
    </row>
    <row r="627" spans="2:2">
      <c r="B627" s="27"/>
    </row>
    <row r="628" spans="2:2">
      <c r="B628" s="27"/>
    </row>
    <row r="629" spans="2:2">
      <c r="B629" s="27"/>
    </row>
    <row r="630" spans="2:2">
      <c r="B630" s="27"/>
    </row>
    <row r="631" spans="2:2">
      <c r="B631" s="27"/>
    </row>
    <row r="632" spans="2:2">
      <c r="B632" s="27"/>
    </row>
    <row r="633" spans="2:2">
      <c r="B633" s="27"/>
    </row>
    <row r="634" spans="2:2">
      <c r="B634" s="27"/>
    </row>
    <row r="635" spans="2:2">
      <c r="B635" s="27"/>
    </row>
    <row r="636" spans="2:2">
      <c r="B636" s="27"/>
    </row>
    <row r="637" spans="2:2">
      <c r="B637" s="27"/>
    </row>
    <row r="638" spans="2:2">
      <c r="B638" s="27"/>
    </row>
    <row r="639" spans="2:2">
      <c r="B639" s="27"/>
    </row>
    <row r="640" spans="2:2">
      <c r="B640" s="27"/>
    </row>
    <row r="641" spans="2:2">
      <c r="B641" s="27"/>
    </row>
    <row r="642" spans="2:2">
      <c r="B642" s="27"/>
    </row>
    <row r="643" spans="2:2">
      <c r="B643" s="27"/>
    </row>
    <row r="644" spans="2:2">
      <c r="B644" s="27"/>
    </row>
    <row r="645" spans="2:2">
      <c r="B645" s="27"/>
    </row>
    <row r="646" spans="2:2">
      <c r="B646" s="27"/>
    </row>
    <row r="647" spans="2:2">
      <c r="B647" s="27"/>
    </row>
    <row r="648" spans="2:2">
      <c r="B648" s="27"/>
    </row>
    <row r="649" spans="2:2">
      <c r="B649" s="27"/>
    </row>
    <row r="650" spans="2:2">
      <c r="B650" s="27"/>
    </row>
    <row r="651" spans="2:2">
      <c r="B651" s="27"/>
    </row>
    <row r="652" spans="2:2">
      <c r="B652" s="27"/>
    </row>
    <row r="653" spans="2:2">
      <c r="B653" s="27"/>
    </row>
    <row r="654" spans="2:2">
      <c r="B654" s="27"/>
    </row>
    <row r="655" spans="2:2">
      <c r="B655" s="27"/>
    </row>
    <row r="656" spans="2:2">
      <c r="B656" s="27"/>
    </row>
    <row r="657" spans="2:2">
      <c r="B657" s="27"/>
    </row>
    <row r="658" spans="2:2">
      <c r="B658" s="27"/>
    </row>
    <row r="659" spans="2:2">
      <c r="B659" s="27"/>
    </row>
    <row r="660" spans="2:2">
      <c r="B660" s="27"/>
    </row>
    <row r="661" spans="2:2">
      <c r="B661" s="27"/>
    </row>
    <row r="662" spans="2:2">
      <c r="B662" s="27"/>
    </row>
    <row r="663" spans="2:2">
      <c r="B663" s="27"/>
    </row>
    <row r="664" spans="2:2">
      <c r="B664" s="27"/>
    </row>
    <row r="665" spans="2:2">
      <c r="B665" s="27"/>
    </row>
    <row r="666" spans="2:2">
      <c r="B666" s="27"/>
    </row>
    <row r="667" spans="2:2">
      <c r="B667" s="27"/>
    </row>
    <row r="668" spans="2:2">
      <c r="B668" s="27"/>
    </row>
    <row r="669" spans="2:2">
      <c r="B669" s="27"/>
    </row>
    <row r="670" spans="2:2">
      <c r="B670" s="27"/>
    </row>
    <row r="671" spans="2:2">
      <c r="B671" s="27"/>
    </row>
    <row r="672" spans="2:2">
      <c r="B672" s="27"/>
    </row>
    <row r="673" spans="2:2">
      <c r="B673" s="27"/>
    </row>
    <row r="674" spans="2:2">
      <c r="B674" s="27"/>
    </row>
    <row r="675" spans="2:2">
      <c r="B675" s="27"/>
    </row>
    <row r="676" spans="2:2">
      <c r="B676" s="27"/>
    </row>
    <row r="677" spans="2:2">
      <c r="B677" s="27"/>
    </row>
    <row r="678" spans="2:2">
      <c r="B678" s="27"/>
    </row>
    <row r="679" spans="2:2">
      <c r="B679" s="27"/>
    </row>
    <row r="680" spans="2:2">
      <c r="B680" s="27"/>
    </row>
    <row r="681" spans="2:2">
      <c r="B681" s="27"/>
    </row>
    <row r="682" spans="2:2">
      <c r="B682" s="27"/>
    </row>
    <row r="683" spans="2:2">
      <c r="B683" s="27"/>
    </row>
    <row r="684" spans="2:2">
      <c r="B684" s="27"/>
    </row>
    <row r="685" spans="2:2">
      <c r="B685" s="27"/>
    </row>
    <row r="686" spans="2:2">
      <c r="B686" s="27"/>
    </row>
    <row r="687" spans="2:2">
      <c r="B687" s="27"/>
    </row>
    <row r="688" spans="2:2">
      <c r="B688" s="27"/>
    </row>
    <row r="689" spans="2:2">
      <c r="B689" s="27"/>
    </row>
    <row r="690" spans="2:2">
      <c r="B690" s="27"/>
    </row>
    <row r="691" spans="2:2">
      <c r="B691" s="27"/>
    </row>
    <row r="692" spans="2:2">
      <c r="B692" s="27"/>
    </row>
    <row r="693" spans="2:2">
      <c r="B693" s="27"/>
    </row>
    <row r="694" spans="2:2">
      <c r="B694" s="27"/>
    </row>
    <row r="695" spans="2:2">
      <c r="B695" s="27"/>
    </row>
    <row r="696" spans="2:2">
      <c r="B696" s="27"/>
    </row>
    <row r="697" spans="2:2">
      <c r="B697" s="27"/>
    </row>
    <row r="698" spans="2:2">
      <c r="B698" s="27"/>
    </row>
    <row r="699" spans="2:2">
      <c r="B699" s="27"/>
    </row>
    <row r="700" spans="2:2">
      <c r="B700" s="27"/>
    </row>
    <row r="701" spans="2:2">
      <c r="B701" s="27"/>
    </row>
    <row r="702" spans="2:2">
      <c r="B702" s="27"/>
    </row>
    <row r="703" spans="2:2">
      <c r="B703" s="27"/>
    </row>
    <row r="704" spans="2:2">
      <c r="B704" s="27"/>
    </row>
    <row r="705" spans="2:2">
      <c r="B705" s="27"/>
    </row>
    <row r="706" spans="2:2">
      <c r="B706" s="27"/>
    </row>
    <row r="707" spans="2:2">
      <c r="B707" s="27"/>
    </row>
    <row r="708" spans="2:2">
      <c r="B708" s="27"/>
    </row>
    <row r="709" spans="2:2">
      <c r="B709" s="27"/>
    </row>
    <row r="710" spans="2:2">
      <c r="B710" s="27"/>
    </row>
    <row r="711" spans="2:2">
      <c r="B711" s="27"/>
    </row>
    <row r="712" spans="2:2">
      <c r="B712" s="27"/>
    </row>
    <row r="713" spans="2:2">
      <c r="B713" s="27"/>
    </row>
    <row r="714" spans="2:2">
      <c r="B714" s="27"/>
    </row>
    <row r="715" spans="2:2">
      <c r="B715" s="27"/>
    </row>
    <row r="716" spans="2:2">
      <c r="B716" s="27"/>
    </row>
    <row r="717" spans="2:2">
      <c r="B717" s="27"/>
    </row>
    <row r="718" spans="2:2">
      <c r="B718" s="27"/>
    </row>
    <row r="719" spans="2:2">
      <c r="B719" s="27"/>
    </row>
    <row r="720" spans="2:2">
      <c r="B720" s="27"/>
    </row>
    <row r="721" spans="2:2">
      <c r="B721" s="27"/>
    </row>
    <row r="722" spans="2:2">
      <c r="B722" s="27"/>
    </row>
    <row r="723" spans="2:2">
      <c r="B723" s="27"/>
    </row>
    <row r="724" spans="2:2">
      <c r="B724" s="27"/>
    </row>
    <row r="725" spans="2:2">
      <c r="B725" s="27"/>
    </row>
    <row r="726" spans="2:2">
      <c r="B726" s="27"/>
    </row>
    <row r="727" spans="2:2">
      <c r="B727" s="27"/>
    </row>
    <row r="728" spans="2:2">
      <c r="B728" s="27"/>
    </row>
    <row r="729" spans="2:2">
      <c r="B729" s="27"/>
    </row>
    <row r="730" spans="2:2">
      <c r="B730" s="27"/>
    </row>
    <row r="731" spans="2:2">
      <c r="B731" s="27"/>
    </row>
    <row r="732" spans="2:2">
      <c r="B732" s="27"/>
    </row>
    <row r="733" spans="2:2">
      <c r="B733" s="27"/>
    </row>
    <row r="734" spans="2:2">
      <c r="B734" s="27"/>
    </row>
    <row r="735" spans="2:2">
      <c r="B735" s="27"/>
    </row>
    <row r="736" spans="2:2">
      <c r="B736" s="27"/>
    </row>
    <row r="737" spans="2:2">
      <c r="B737" s="27"/>
    </row>
    <row r="738" spans="2:2">
      <c r="B738" s="27"/>
    </row>
    <row r="739" spans="2:2">
      <c r="B739" s="27"/>
    </row>
    <row r="740" spans="2:2">
      <c r="B740" s="27"/>
    </row>
    <row r="741" spans="2:2">
      <c r="B741" s="27"/>
    </row>
    <row r="742" spans="2:2">
      <c r="B742" s="27"/>
    </row>
    <row r="743" spans="2:2">
      <c r="B743" s="27"/>
    </row>
    <row r="744" spans="2:2">
      <c r="B744" s="27"/>
    </row>
    <row r="745" spans="2:2">
      <c r="B745" s="27"/>
    </row>
    <row r="746" spans="2:2">
      <c r="B746" s="27"/>
    </row>
    <row r="747" spans="2:2">
      <c r="B747" s="27"/>
    </row>
    <row r="748" spans="2:2">
      <c r="B748" s="27"/>
    </row>
    <row r="749" spans="2:2">
      <c r="B749" s="27"/>
    </row>
    <row r="750" spans="2:2">
      <c r="B750" s="27"/>
    </row>
    <row r="751" spans="2:2">
      <c r="B751" s="27"/>
    </row>
    <row r="752" spans="2:2">
      <c r="B752" s="27"/>
    </row>
    <row r="753" spans="2:2">
      <c r="B753" s="27"/>
    </row>
    <row r="754" spans="2:2">
      <c r="B754" s="27"/>
    </row>
    <row r="755" spans="2:2">
      <c r="B755" s="27"/>
    </row>
    <row r="756" spans="2:2">
      <c r="B756" s="27"/>
    </row>
    <row r="757" spans="2:2">
      <c r="B757" s="27"/>
    </row>
    <row r="758" spans="2:2">
      <c r="B758" s="27"/>
    </row>
    <row r="759" spans="2:2">
      <c r="B759" s="27"/>
    </row>
    <row r="760" spans="2:2">
      <c r="B760" s="27"/>
    </row>
    <row r="761" spans="2:2">
      <c r="B761" s="27"/>
    </row>
    <row r="762" spans="2:2">
      <c r="B762" s="27"/>
    </row>
    <row r="763" spans="2:2">
      <c r="B763" s="27"/>
    </row>
    <row r="764" spans="2:2">
      <c r="B764" s="27"/>
    </row>
    <row r="765" spans="2:2">
      <c r="B765" s="27"/>
    </row>
    <row r="766" spans="2:2">
      <c r="B766" s="27"/>
    </row>
    <row r="767" spans="2:2">
      <c r="B767" s="27"/>
    </row>
    <row r="768" spans="2:2">
      <c r="B768" s="27"/>
    </row>
    <row r="769" spans="2:2">
      <c r="B769" s="27"/>
    </row>
    <row r="770" spans="2:2">
      <c r="B770" s="27"/>
    </row>
    <row r="771" spans="2:2">
      <c r="B771" s="27"/>
    </row>
    <row r="772" spans="2:2">
      <c r="B772" s="27"/>
    </row>
    <row r="773" spans="2:2">
      <c r="B773" s="27"/>
    </row>
    <row r="774" spans="2:2">
      <c r="B774" s="27"/>
    </row>
    <row r="775" spans="2:2">
      <c r="B775" s="27"/>
    </row>
    <row r="776" spans="2:2">
      <c r="B776" s="27"/>
    </row>
    <row r="777" spans="2:2">
      <c r="B777" s="27"/>
    </row>
    <row r="778" spans="2:2">
      <c r="B778" s="27"/>
    </row>
    <row r="779" spans="2:2">
      <c r="B779" s="27"/>
    </row>
    <row r="780" spans="2:2">
      <c r="B780" s="27"/>
    </row>
    <row r="781" spans="2:2">
      <c r="B781" s="27"/>
    </row>
    <row r="782" spans="2:2">
      <c r="B782" s="27"/>
    </row>
    <row r="783" spans="2:2">
      <c r="B783" s="27"/>
    </row>
    <row r="784" spans="2:2">
      <c r="B784" s="27"/>
    </row>
    <row r="785" spans="2:5">
      <c r="B785" s="27"/>
    </row>
    <row r="786" spans="2:5">
      <c r="B786" s="27"/>
    </row>
    <row r="787" spans="2:5">
      <c r="B787" s="27"/>
    </row>
    <row r="788" spans="2:5">
      <c r="B788" s="27"/>
    </row>
    <row r="789" spans="2:5">
      <c r="B789" s="27"/>
    </row>
    <row r="790" spans="2:5">
      <c r="B790" s="27"/>
    </row>
    <row r="791" spans="2:5">
      <c r="B791" s="27"/>
    </row>
    <row r="792" spans="2:5">
      <c r="B792" s="27"/>
    </row>
    <row r="793" spans="2:5">
      <c r="B793" s="27"/>
    </row>
    <row r="794" spans="2:5">
      <c r="B794" s="27"/>
    </row>
    <row r="795" spans="2:5">
      <c r="B795" s="27"/>
    </row>
    <row r="796" spans="2:5">
      <c r="B796" s="27"/>
    </row>
    <row r="797" spans="2:5">
      <c r="B797" s="27"/>
    </row>
    <row r="798" spans="2:5">
      <c r="B798" s="27"/>
    </row>
    <row r="799" spans="2:5">
      <c r="B799" s="27"/>
    </row>
    <row r="800" spans="2:5">
      <c r="B800" s="27"/>
      <c r="E800" s="28"/>
    </row>
    <row r="801" spans="2:5">
      <c r="B801" s="27"/>
      <c r="E801" s="28"/>
    </row>
    <row r="802" spans="2:5">
      <c r="B802" s="27"/>
      <c r="E802" s="28"/>
    </row>
    <row r="803" spans="2:5">
      <c r="B803" s="27"/>
      <c r="E803" s="28"/>
    </row>
    <row r="804" spans="2:5">
      <c r="B804" s="27"/>
      <c r="E804" s="28"/>
    </row>
    <row r="805" spans="2:5">
      <c r="B805" s="27"/>
      <c r="E805" s="28"/>
    </row>
    <row r="806" spans="2:5">
      <c r="B806" s="27"/>
      <c r="E806" s="28"/>
    </row>
    <row r="807" spans="2:5">
      <c r="B807" s="27"/>
      <c r="E807" s="28"/>
    </row>
    <row r="808" spans="2:5">
      <c r="B808" s="27"/>
      <c r="E808" s="28"/>
    </row>
    <row r="809" spans="2:5">
      <c r="B809" s="27"/>
      <c r="E809" s="28"/>
    </row>
    <row r="810" spans="2:5">
      <c r="B810" s="27"/>
      <c r="E810" s="28"/>
    </row>
    <row r="811" spans="2:5">
      <c r="B811" s="27"/>
      <c r="E811" s="28"/>
    </row>
    <row r="812" spans="2:5">
      <c r="B812" s="27"/>
      <c r="E812" s="28"/>
    </row>
    <row r="813" spans="2:5">
      <c r="B813" s="27"/>
      <c r="E813" s="28"/>
    </row>
    <row r="814" spans="2:5">
      <c r="B814" s="27"/>
      <c r="E814" s="28"/>
    </row>
    <row r="815" spans="2:5">
      <c r="B815" s="27"/>
      <c r="E815" s="28"/>
    </row>
    <row r="816" spans="2:5">
      <c r="B816" s="27"/>
      <c r="E816" s="28"/>
    </row>
    <row r="817" spans="2:5">
      <c r="B817" s="27"/>
      <c r="E817" s="28"/>
    </row>
    <row r="818" spans="2:5">
      <c r="B818" s="27"/>
      <c r="E818" s="28"/>
    </row>
    <row r="819" spans="2:5">
      <c r="B819" s="27"/>
      <c r="E819" s="28"/>
    </row>
    <row r="820" spans="2:5">
      <c r="B820" s="27"/>
      <c r="E820" s="28"/>
    </row>
    <row r="821" spans="2:5">
      <c r="B821" s="27"/>
      <c r="E821" s="28"/>
    </row>
    <row r="822" spans="2:5">
      <c r="B822" s="27"/>
      <c r="E822" s="28"/>
    </row>
    <row r="823" spans="2:5">
      <c r="B823" s="27"/>
      <c r="E823" s="28"/>
    </row>
    <row r="824" spans="2:5">
      <c r="B824" s="27"/>
      <c r="E824" s="28"/>
    </row>
    <row r="825" spans="2:5">
      <c r="B825" s="27"/>
      <c r="E825" s="28"/>
    </row>
    <row r="826" spans="2:5">
      <c r="B826" s="27"/>
      <c r="E826" s="28"/>
    </row>
    <row r="827" spans="2:5">
      <c r="B827" s="27"/>
      <c r="E827" s="28"/>
    </row>
    <row r="828" spans="2:5">
      <c r="B828" s="27"/>
      <c r="E828" s="28"/>
    </row>
    <row r="829" spans="2:5">
      <c r="B829" s="27"/>
      <c r="E829" s="28"/>
    </row>
    <row r="830" spans="2:5">
      <c r="B830" s="27"/>
      <c r="E830" s="28"/>
    </row>
    <row r="831" spans="2:5">
      <c r="B831" s="27"/>
      <c r="E831" s="28"/>
    </row>
    <row r="832" spans="2:5">
      <c r="B832" s="27"/>
      <c r="E832" s="28"/>
    </row>
    <row r="833" spans="2:5">
      <c r="B833" s="27"/>
      <c r="E833" s="28"/>
    </row>
    <row r="834" spans="2:5">
      <c r="B834" s="27"/>
      <c r="E834" s="28"/>
    </row>
    <row r="835" spans="2:5">
      <c r="B835" s="27"/>
      <c r="E835" s="28"/>
    </row>
    <row r="836" spans="2:5">
      <c r="B836" s="27"/>
      <c r="E836" s="28"/>
    </row>
    <row r="837" spans="2:5">
      <c r="B837" s="27"/>
      <c r="E837" s="28"/>
    </row>
    <row r="838" spans="2:5">
      <c r="B838" s="27"/>
      <c r="E838" s="28"/>
    </row>
    <row r="839" spans="2:5">
      <c r="B839" s="27"/>
      <c r="E839" s="28"/>
    </row>
    <row r="840" spans="2:5">
      <c r="B840" s="27"/>
      <c r="E840" s="28"/>
    </row>
    <row r="841" spans="2:5">
      <c r="B841" s="27"/>
      <c r="E841" s="28"/>
    </row>
    <row r="842" spans="2:5">
      <c r="B842" s="27"/>
      <c r="E842" s="28"/>
    </row>
    <row r="843" spans="2:5">
      <c r="B843" s="27"/>
      <c r="E843" s="28"/>
    </row>
    <row r="844" spans="2:5">
      <c r="B844" s="27"/>
      <c r="E844" s="28"/>
    </row>
    <row r="845" spans="2:5">
      <c r="B845" s="27"/>
      <c r="E845" s="28"/>
    </row>
    <row r="846" spans="2:5">
      <c r="B846" s="27"/>
      <c r="E846" s="28"/>
    </row>
    <row r="847" spans="2:5">
      <c r="B847" s="27"/>
      <c r="E847" s="28"/>
    </row>
    <row r="848" spans="2:5">
      <c r="B848" s="27"/>
      <c r="E848" s="28"/>
    </row>
    <row r="849" spans="2:5">
      <c r="B849" s="27"/>
      <c r="E849" s="28"/>
    </row>
    <row r="850" spans="2:5">
      <c r="B850" s="27"/>
      <c r="E850" s="28"/>
    </row>
    <row r="851" spans="2:5">
      <c r="B851" s="27"/>
      <c r="E851" s="28"/>
    </row>
    <row r="852" spans="2:5">
      <c r="B852" s="27"/>
      <c r="E852" s="28"/>
    </row>
    <row r="853" spans="2:5">
      <c r="B853" s="27"/>
      <c r="E853" s="28"/>
    </row>
    <row r="854" spans="2:5">
      <c r="B854" s="27"/>
      <c r="E854" s="28"/>
    </row>
    <row r="855" spans="2:5">
      <c r="B855" s="27"/>
      <c r="E855" s="28"/>
    </row>
    <row r="856" spans="2:5">
      <c r="B856" s="27"/>
      <c r="E856" s="28"/>
    </row>
    <row r="857" spans="2:5">
      <c r="B857" s="27"/>
      <c r="E857" s="28"/>
    </row>
    <row r="858" spans="2:5">
      <c r="B858" s="27"/>
      <c r="E858" s="28"/>
    </row>
    <row r="859" spans="2:5">
      <c r="B859" s="27"/>
      <c r="E859" s="28"/>
    </row>
    <row r="860" spans="2:5">
      <c r="B860" s="27"/>
      <c r="E860" s="28"/>
    </row>
    <row r="861" spans="2:5">
      <c r="B861" s="27"/>
      <c r="E861" s="28"/>
    </row>
    <row r="862" spans="2:5">
      <c r="B862" s="27"/>
      <c r="E862" s="28"/>
    </row>
    <row r="863" spans="2:5">
      <c r="B863" s="27"/>
      <c r="E863" s="28"/>
    </row>
    <row r="864" spans="2:5">
      <c r="B864" s="27"/>
      <c r="E864" s="28"/>
    </row>
    <row r="865" spans="2:5">
      <c r="B865" s="27"/>
      <c r="E865" s="28"/>
    </row>
    <row r="866" spans="2:5">
      <c r="B866" s="27"/>
      <c r="E866" s="28"/>
    </row>
    <row r="867" spans="2:5">
      <c r="B867" s="27"/>
      <c r="E867" s="28"/>
    </row>
    <row r="868" spans="2:5">
      <c r="B868" s="27"/>
      <c r="E868" s="28"/>
    </row>
    <row r="869" spans="2:5">
      <c r="B869" s="27"/>
      <c r="E869" s="28"/>
    </row>
    <row r="870" spans="2:5">
      <c r="B870" s="27"/>
      <c r="E870" s="28"/>
    </row>
    <row r="871" spans="2:5">
      <c r="B871" s="27"/>
      <c r="E871" s="28"/>
    </row>
    <row r="872" spans="2:5">
      <c r="B872" s="27"/>
      <c r="E872" s="28"/>
    </row>
    <row r="873" spans="2:5">
      <c r="B873" s="27"/>
      <c r="E873" s="28"/>
    </row>
    <row r="874" spans="2:5">
      <c r="B874" s="27"/>
      <c r="E874" s="28"/>
    </row>
    <row r="875" spans="2:5">
      <c r="B875" s="27"/>
      <c r="E875" s="28"/>
    </row>
    <row r="876" spans="2:5">
      <c r="B876" s="27"/>
      <c r="E876" s="28"/>
    </row>
    <row r="877" spans="2:5">
      <c r="B877" s="27"/>
      <c r="E877" s="28"/>
    </row>
    <row r="878" spans="2:5">
      <c r="B878" s="27"/>
      <c r="E878" s="28"/>
    </row>
    <row r="879" spans="2:5">
      <c r="B879" s="27"/>
      <c r="E879" s="28"/>
    </row>
    <row r="880" spans="2:5">
      <c r="B880" s="27"/>
      <c r="E880" s="28"/>
    </row>
    <row r="881" spans="2:5">
      <c r="B881" s="27"/>
      <c r="E881" s="28"/>
    </row>
    <row r="882" spans="2:5">
      <c r="B882" s="27"/>
      <c r="E882" s="28"/>
    </row>
    <row r="883" spans="2:5">
      <c r="B883" s="27"/>
      <c r="E883" s="28"/>
    </row>
    <row r="884" spans="2:5">
      <c r="B884" s="27"/>
      <c r="E884" s="28"/>
    </row>
    <row r="885" spans="2:5">
      <c r="B885" s="27"/>
      <c r="E885" s="28"/>
    </row>
    <row r="886" spans="2:5">
      <c r="B886" s="27"/>
      <c r="E886" s="28"/>
    </row>
    <row r="887" spans="2:5">
      <c r="B887" s="27"/>
      <c r="E887" s="28"/>
    </row>
    <row r="888" spans="2:5">
      <c r="B888" s="27"/>
      <c r="E888" s="28"/>
    </row>
    <row r="889" spans="2:5">
      <c r="B889" s="27"/>
      <c r="E889" s="28"/>
    </row>
    <row r="890" spans="2:5">
      <c r="B890" s="27"/>
      <c r="E890" s="28"/>
    </row>
    <row r="891" spans="2:5">
      <c r="B891" s="27"/>
      <c r="E891" s="28"/>
    </row>
    <row r="892" spans="2:5">
      <c r="B892" s="27"/>
      <c r="E892" s="28"/>
    </row>
    <row r="893" spans="2:5">
      <c r="B893" s="27"/>
      <c r="E893" s="28"/>
    </row>
    <row r="894" spans="2:5">
      <c r="B894" s="27"/>
      <c r="E894" s="28"/>
    </row>
    <row r="895" spans="2:5">
      <c r="B895" s="27"/>
      <c r="E895" s="28"/>
    </row>
    <row r="896" spans="2:5">
      <c r="B896" s="27"/>
      <c r="E896" s="28"/>
    </row>
    <row r="897" spans="2:5">
      <c r="B897" s="27"/>
      <c r="E897" s="28"/>
    </row>
    <row r="898" spans="2:5">
      <c r="B898" s="27"/>
      <c r="E898" s="28"/>
    </row>
    <row r="899" spans="2:5">
      <c r="B899" s="27"/>
      <c r="E899" s="28"/>
    </row>
    <row r="900" spans="2:5">
      <c r="B900" s="27"/>
      <c r="E900" s="28"/>
    </row>
    <row r="901" spans="2:5">
      <c r="B901" s="27"/>
      <c r="E901" s="28"/>
    </row>
    <row r="902" spans="2:5">
      <c r="B902" s="27"/>
      <c r="E902" s="28"/>
    </row>
    <row r="903" spans="2:5">
      <c r="B903" s="27"/>
      <c r="E903" s="28"/>
    </row>
    <row r="904" spans="2:5">
      <c r="B904" s="27"/>
      <c r="E904" s="28"/>
    </row>
    <row r="905" spans="2:5">
      <c r="B905" s="27"/>
      <c r="E905" s="28"/>
    </row>
    <row r="906" spans="2:5">
      <c r="B906" s="27"/>
      <c r="E906" s="28"/>
    </row>
    <row r="907" spans="2:5">
      <c r="B907" s="27"/>
      <c r="E907" s="28"/>
    </row>
    <row r="908" spans="2:5">
      <c r="B908" s="27"/>
      <c r="E908" s="28"/>
    </row>
    <row r="909" spans="2:5">
      <c r="B909" s="27"/>
      <c r="E909" s="28"/>
    </row>
    <row r="910" spans="2:5">
      <c r="B910" s="27"/>
      <c r="E910" s="28"/>
    </row>
    <row r="911" spans="2:5">
      <c r="B911" s="27"/>
      <c r="E911" s="28"/>
    </row>
    <row r="912" spans="2:5">
      <c r="B912" s="27"/>
      <c r="E912" s="28"/>
    </row>
    <row r="913" spans="2:5">
      <c r="B913" s="27"/>
      <c r="E913" s="28"/>
    </row>
    <row r="914" spans="2:5">
      <c r="B914" s="27"/>
      <c r="E914" s="28"/>
    </row>
    <row r="915" spans="2:5">
      <c r="B915" s="27"/>
      <c r="E915" s="28"/>
    </row>
    <row r="916" spans="2:5">
      <c r="B916" s="27"/>
      <c r="E916" s="28"/>
    </row>
    <row r="917" spans="2:5">
      <c r="B917" s="27"/>
      <c r="E917" s="28"/>
    </row>
    <row r="918" spans="2:5">
      <c r="B918" s="27"/>
      <c r="E918" s="28"/>
    </row>
    <row r="919" spans="2:5">
      <c r="B919" s="27"/>
      <c r="E919" s="28"/>
    </row>
    <row r="920" spans="2:5">
      <c r="B920" s="27"/>
      <c r="E920" s="28"/>
    </row>
    <row r="921" spans="2:5">
      <c r="B921" s="27"/>
      <c r="E921" s="28"/>
    </row>
    <row r="922" spans="2:5">
      <c r="B922" s="27"/>
      <c r="E922" s="28"/>
    </row>
    <row r="923" spans="2:5">
      <c r="B923" s="27"/>
      <c r="E923" s="28"/>
    </row>
    <row r="924" spans="2:5">
      <c r="B924" s="27"/>
      <c r="E924" s="28"/>
    </row>
    <row r="925" spans="2:5">
      <c r="B925" s="27"/>
      <c r="E925" s="28"/>
    </row>
    <row r="926" spans="2:5">
      <c r="B926" s="27"/>
      <c r="E926" s="28"/>
    </row>
    <row r="927" spans="2:5">
      <c r="B927" s="27"/>
      <c r="E927" s="28"/>
    </row>
    <row r="928" spans="2:5">
      <c r="B928" s="27"/>
      <c r="E928" s="28"/>
    </row>
    <row r="929" spans="2:5">
      <c r="B929" s="27"/>
      <c r="E929" s="28"/>
    </row>
    <row r="930" spans="2:5">
      <c r="B930" s="27"/>
      <c r="E930" s="28"/>
    </row>
    <row r="931" spans="2:5">
      <c r="B931" s="27"/>
      <c r="E931" s="28"/>
    </row>
    <row r="932" spans="2:5">
      <c r="B932" s="27"/>
      <c r="E932" s="28"/>
    </row>
    <row r="933" spans="2:5">
      <c r="B933" s="27"/>
      <c r="E933" s="28"/>
    </row>
    <row r="934" spans="2:5">
      <c r="B934" s="27"/>
      <c r="E934" s="28"/>
    </row>
    <row r="935" spans="2:5">
      <c r="B935" s="27"/>
      <c r="E935" s="28"/>
    </row>
    <row r="936" spans="2:5">
      <c r="B936" s="27"/>
      <c r="E936" s="28"/>
    </row>
    <row r="937" spans="2:5">
      <c r="B937" s="27"/>
      <c r="E937" s="28"/>
    </row>
    <row r="938" spans="2:5">
      <c r="B938" s="27"/>
      <c r="E938" s="28"/>
    </row>
    <row r="939" spans="2:5">
      <c r="B939" s="27"/>
      <c r="E939" s="28"/>
    </row>
    <row r="940" spans="2:5">
      <c r="B940" s="27"/>
      <c r="E940" s="28"/>
    </row>
    <row r="941" spans="2:5">
      <c r="B941" s="27"/>
      <c r="E941" s="28"/>
    </row>
    <row r="942" spans="2:5">
      <c r="B942" s="27"/>
      <c r="E942" s="28"/>
    </row>
    <row r="943" spans="2:5">
      <c r="B943" s="27"/>
      <c r="E943" s="28"/>
    </row>
    <row r="944" spans="2:5">
      <c r="B944" s="27"/>
      <c r="E944" s="28"/>
    </row>
    <row r="945" spans="2:5">
      <c r="B945" s="27"/>
      <c r="E945" s="28"/>
    </row>
    <row r="946" spans="2:5">
      <c r="B946" s="27"/>
      <c r="E946" s="28"/>
    </row>
    <row r="947" spans="2:5">
      <c r="B947" s="27"/>
      <c r="E947" s="28"/>
    </row>
    <row r="948" spans="2:5">
      <c r="B948" s="27"/>
      <c r="E948" s="28"/>
    </row>
    <row r="949" spans="2:5">
      <c r="B949" s="27"/>
      <c r="E949" s="28"/>
    </row>
    <row r="950" spans="2:5">
      <c r="B950" s="27"/>
      <c r="E950" s="28"/>
    </row>
    <row r="951" spans="2:5">
      <c r="B951" s="27"/>
      <c r="E951" s="28"/>
    </row>
    <row r="952" spans="2:5">
      <c r="B952" s="27"/>
      <c r="E952" s="28"/>
    </row>
    <row r="953" spans="2:5">
      <c r="B953" s="27"/>
      <c r="E953" s="28"/>
    </row>
    <row r="954" spans="2:5">
      <c r="B954" s="27"/>
      <c r="E954" s="28"/>
    </row>
    <row r="955" spans="2:5">
      <c r="B955" s="27"/>
      <c r="E955" s="28"/>
    </row>
    <row r="956" spans="2:5">
      <c r="B956" s="27"/>
      <c r="E956" s="28"/>
    </row>
    <row r="957" spans="2:5">
      <c r="B957" s="27"/>
      <c r="E957" s="28"/>
    </row>
    <row r="958" spans="2:5">
      <c r="B958" s="27"/>
      <c r="E958" s="28"/>
    </row>
    <row r="959" spans="2:5">
      <c r="B959" s="27"/>
      <c r="E959" s="28"/>
    </row>
    <row r="960" spans="2:5">
      <c r="B960" s="27"/>
      <c r="E960" s="28"/>
    </row>
    <row r="961" spans="2:5">
      <c r="B961" s="27"/>
      <c r="E961" s="28"/>
    </row>
    <row r="962" spans="2:5">
      <c r="B962" s="27"/>
      <c r="E962" s="28"/>
    </row>
    <row r="963" spans="2:5">
      <c r="B963" s="27"/>
      <c r="E963" s="28"/>
    </row>
    <row r="964" spans="2:5">
      <c r="B964" s="27"/>
      <c r="E964" s="28"/>
    </row>
    <row r="965" spans="2:5">
      <c r="B965" s="27"/>
      <c r="E965" s="28"/>
    </row>
    <row r="966" spans="2:5">
      <c r="B966" s="27"/>
      <c r="E966" s="28"/>
    </row>
    <row r="967" spans="2:5">
      <c r="B967" s="27"/>
      <c r="E967" s="28"/>
    </row>
    <row r="968" spans="2:5">
      <c r="B968" s="27"/>
      <c r="E968" s="28"/>
    </row>
    <row r="969" spans="2:5">
      <c r="B969" s="27"/>
      <c r="E969" s="28"/>
    </row>
    <row r="970" spans="2:5">
      <c r="B970" s="27"/>
      <c r="E970" s="28"/>
    </row>
    <row r="971" spans="2:5">
      <c r="B971" s="27"/>
      <c r="E971" s="28"/>
    </row>
    <row r="972" spans="2:5">
      <c r="B972" s="27"/>
      <c r="E972" s="28"/>
    </row>
    <row r="973" spans="2:5">
      <c r="B973" s="27"/>
      <c r="E973" s="28"/>
    </row>
    <row r="974" spans="2:5">
      <c r="B974" s="27"/>
      <c r="E974" s="28"/>
    </row>
    <row r="975" spans="2:5">
      <c r="B975" s="27"/>
      <c r="E975" s="28"/>
    </row>
    <row r="976" spans="2:5">
      <c r="B976" s="27"/>
      <c r="E976" s="28"/>
    </row>
    <row r="977" spans="2:5">
      <c r="B977" s="27"/>
      <c r="E977" s="28"/>
    </row>
    <row r="978" spans="2:5">
      <c r="B978" s="27"/>
      <c r="E978" s="28"/>
    </row>
    <row r="979" spans="2:5">
      <c r="B979" s="27"/>
      <c r="E979" s="28"/>
    </row>
    <row r="980" spans="2:5">
      <c r="B980" s="27"/>
      <c r="E980" s="28"/>
    </row>
    <row r="981" spans="2:5">
      <c r="B981" s="27"/>
      <c r="E981" s="28"/>
    </row>
    <row r="982" spans="2:5">
      <c r="B982" s="27"/>
      <c r="E982" s="28"/>
    </row>
    <row r="983" spans="2:5">
      <c r="B983" s="27"/>
      <c r="E983" s="28"/>
    </row>
    <row r="984" spans="2:5">
      <c r="B984" s="27"/>
      <c r="E984" s="28"/>
    </row>
    <row r="985" spans="2:5">
      <c r="B985" s="27"/>
      <c r="E985" s="28"/>
    </row>
    <row r="986" spans="2:5">
      <c r="B986" s="27"/>
      <c r="E986" s="28"/>
    </row>
    <row r="987" spans="2:5">
      <c r="B987" s="27"/>
      <c r="E987" s="28"/>
    </row>
    <row r="988" spans="2:5">
      <c r="B988" s="27"/>
      <c r="E988" s="28"/>
    </row>
    <row r="989" spans="2:5">
      <c r="B989" s="27"/>
      <c r="E989" s="28"/>
    </row>
    <row r="990" spans="2:5">
      <c r="B990" s="27"/>
      <c r="E990" s="28"/>
    </row>
    <row r="991" spans="2:5">
      <c r="B991" s="27"/>
      <c r="E991" s="28"/>
    </row>
    <row r="992" spans="2:5">
      <c r="B992" s="27"/>
      <c r="E992" s="28"/>
    </row>
    <row r="993" spans="2:5">
      <c r="B993" s="27"/>
      <c r="E993" s="28"/>
    </row>
    <row r="994" spans="2:5">
      <c r="B994" s="27"/>
      <c r="E994" s="28"/>
    </row>
    <row r="995" spans="2:5">
      <c r="B995" s="27"/>
      <c r="E995" s="28"/>
    </row>
    <row r="996" spans="2:5">
      <c r="B996" s="27"/>
      <c r="E996" s="28"/>
    </row>
    <row r="997" spans="2:5">
      <c r="B997" s="27"/>
      <c r="E997" s="28"/>
    </row>
    <row r="998" spans="2:5">
      <c r="B998" s="27"/>
      <c r="E998" s="28"/>
    </row>
    <row r="999" spans="2:5">
      <c r="B999" s="27"/>
      <c r="E999" s="28"/>
    </row>
    <row r="1000" spans="2:5">
      <c r="B1000" s="27"/>
      <c r="E1000" s="28"/>
    </row>
    <row r="1001" spans="2:5">
      <c r="B1001" s="27"/>
      <c r="E1001" s="28"/>
    </row>
    <row r="1002" spans="2:5">
      <c r="B1002" s="27"/>
      <c r="E1002" s="28"/>
    </row>
    <row r="1003" spans="2:5">
      <c r="B1003" s="27"/>
      <c r="E1003" s="28"/>
    </row>
    <row r="1004" spans="2:5">
      <c r="B1004" s="27"/>
      <c r="E1004" s="28"/>
    </row>
    <row r="1005" spans="2:5">
      <c r="B1005" s="27"/>
      <c r="E1005" s="28"/>
    </row>
    <row r="1006" spans="2:5">
      <c r="B1006" s="27"/>
      <c r="E1006" s="28"/>
    </row>
    <row r="1007" spans="2:5">
      <c r="B1007" s="27"/>
      <c r="E1007" s="28"/>
    </row>
    <row r="1008" spans="2:5">
      <c r="B1008" s="27"/>
      <c r="E1008" s="28"/>
    </row>
    <row r="1009" spans="2:5">
      <c r="B1009" s="27"/>
      <c r="E1009" s="28"/>
    </row>
    <row r="1010" spans="2:5">
      <c r="B1010" s="27"/>
      <c r="E1010" s="28"/>
    </row>
    <row r="1011" spans="2:5">
      <c r="B1011" s="27"/>
      <c r="E1011" s="28"/>
    </row>
    <row r="1012" spans="2:5">
      <c r="B1012" s="27"/>
      <c r="E1012" s="28"/>
    </row>
    <row r="1013" spans="2:5">
      <c r="B1013" s="27"/>
      <c r="E1013" s="28"/>
    </row>
    <row r="1014" spans="2:5">
      <c r="B1014" s="27"/>
      <c r="E1014" s="28"/>
    </row>
    <row r="1015" spans="2:5">
      <c r="B1015" s="27"/>
      <c r="E1015" s="28"/>
    </row>
    <row r="1016" spans="2:5">
      <c r="B1016" s="27"/>
      <c r="E1016" s="28"/>
    </row>
    <row r="1017" spans="2:5">
      <c r="B1017" s="27"/>
      <c r="E1017" s="28"/>
    </row>
    <row r="1018" spans="2:5">
      <c r="B1018" s="27"/>
      <c r="E1018" s="28"/>
    </row>
    <row r="1019" spans="2:5">
      <c r="B1019" s="27"/>
      <c r="E1019" s="28"/>
    </row>
    <row r="1020" spans="2:5">
      <c r="B1020" s="27"/>
      <c r="E1020" s="28"/>
    </row>
    <row r="1021" spans="2:5">
      <c r="B1021" s="27"/>
      <c r="E1021" s="28"/>
    </row>
    <row r="1022" spans="2:5">
      <c r="B1022" s="27"/>
      <c r="E1022" s="28"/>
    </row>
    <row r="1023" spans="2:5">
      <c r="B1023" s="27"/>
      <c r="E1023" s="28"/>
    </row>
    <row r="1024" spans="2:5">
      <c r="B1024" s="27"/>
      <c r="E1024" s="28"/>
    </row>
    <row r="1025" spans="2:5">
      <c r="B1025" s="27"/>
      <c r="E1025" s="28"/>
    </row>
    <row r="1026" spans="2:5">
      <c r="B1026" s="27"/>
      <c r="E1026" s="28"/>
    </row>
    <row r="1027" spans="2:5">
      <c r="B1027" s="27"/>
      <c r="E1027" s="28"/>
    </row>
    <row r="1028" spans="2:5">
      <c r="B1028" s="27"/>
      <c r="E1028" s="28"/>
    </row>
    <row r="1029" spans="2:5">
      <c r="B1029" s="27"/>
      <c r="E1029" s="28"/>
    </row>
    <row r="1030" spans="2:5">
      <c r="B1030" s="27"/>
      <c r="E1030" s="28"/>
    </row>
    <row r="1031" spans="2:5">
      <c r="B1031" s="27"/>
      <c r="E1031" s="28"/>
    </row>
    <row r="1032" spans="2:5">
      <c r="B1032" s="27"/>
      <c r="E1032" s="28"/>
    </row>
    <row r="1033" spans="2:5">
      <c r="B1033" s="27"/>
      <c r="E1033" s="28"/>
    </row>
    <row r="1034" spans="2:5">
      <c r="B1034" s="27"/>
      <c r="E1034" s="28"/>
    </row>
    <row r="1035" spans="2:5">
      <c r="B1035" s="27"/>
      <c r="E1035" s="28"/>
    </row>
    <row r="1036" spans="2:5">
      <c r="B1036" s="27"/>
      <c r="E1036" s="28"/>
    </row>
    <row r="1037" spans="2:5">
      <c r="B1037" s="27"/>
      <c r="E1037" s="28"/>
    </row>
    <row r="1038" spans="2:5">
      <c r="B1038" s="27"/>
      <c r="E1038" s="28"/>
    </row>
    <row r="1039" spans="2:5">
      <c r="B1039" s="27"/>
      <c r="E1039" s="28"/>
    </row>
    <row r="1040" spans="2:5">
      <c r="B1040" s="27"/>
      <c r="E1040" s="28"/>
    </row>
    <row r="1041" spans="2:5">
      <c r="B1041" s="27"/>
      <c r="E1041" s="28"/>
    </row>
    <row r="1042" spans="2:5">
      <c r="B1042" s="27"/>
      <c r="E1042" s="28"/>
    </row>
    <row r="1043" spans="2:5">
      <c r="B1043" s="27"/>
      <c r="E1043" s="28"/>
    </row>
    <row r="1044" spans="2:5">
      <c r="B1044" s="27"/>
      <c r="E1044" s="28"/>
    </row>
    <row r="1045" spans="2:5">
      <c r="B1045" s="27"/>
      <c r="E1045" s="28"/>
    </row>
    <row r="1046" spans="2:5">
      <c r="B1046" s="27"/>
      <c r="E1046" s="28"/>
    </row>
    <row r="1047" spans="2:5">
      <c r="B1047" s="27"/>
      <c r="E1047" s="28"/>
    </row>
    <row r="1048" spans="2:5">
      <c r="B1048" s="27"/>
      <c r="E1048" s="28"/>
    </row>
    <row r="1049" spans="2:5">
      <c r="B1049" s="27"/>
      <c r="E1049" s="28"/>
    </row>
    <row r="1050" spans="2:5">
      <c r="B1050" s="27"/>
      <c r="E1050" s="28"/>
    </row>
    <row r="1051" spans="2:5">
      <c r="B1051" s="27"/>
      <c r="E1051" s="28"/>
    </row>
    <row r="1052" spans="2:5">
      <c r="B1052" s="27"/>
      <c r="E1052" s="28"/>
    </row>
    <row r="1053" spans="2:5">
      <c r="B1053" s="27"/>
      <c r="E1053" s="28"/>
    </row>
    <row r="1054" spans="2:5">
      <c r="B1054" s="27"/>
      <c r="E1054" s="28"/>
    </row>
    <row r="1055" spans="2:5">
      <c r="B1055" s="27"/>
      <c r="E1055" s="28"/>
    </row>
    <row r="1056" spans="2:5">
      <c r="B1056" s="27"/>
      <c r="E1056" s="28"/>
    </row>
    <row r="1057" spans="2:5">
      <c r="B1057" s="27"/>
      <c r="E1057" s="28"/>
    </row>
    <row r="1058" spans="2:5">
      <c r="B1058" s="27"/>
      <c r="E1058" s="28"/>
    </row>
    <row r="1059" spans="2:5">
      <c r="B1059" s="27"/>
      <c r="E1059" s="28"/>
    </row>
    <row r="1060" spans="2:5">
      <c r="B1060" s="27"/>
      <c r="E1060" s="28"/>
    </row>
    <row r="1061" spans="2:5">
      <c r="B1061" s="27"/>
      <c r="E1061" s="28"/>
    </row>
    <row r="1062" spans="2:5">
      <c r="B1062" s="27"/>
      <c r="E1062" s="28"/>
    </row>
    <row r="1063" spans="2:5">
      <c r="B1063" s="27"/>
      <c r="E1063" s="28"/>
    </row>
    <row r="1064" spans="2:5">
      <c r="B1064" s="27"/>
      <c r="E1064" s="28"/>
    </row>
    <row r="1065" spans="2:5">
      <c r="B1065" s="27"/>
      <c r="E1065" s="28"/>
    </row>
    <row r="1066" spans="2:5">
      <c r="B1066" s="27"/>
      <c r="E1066" s="28"/>
    </row>
    <row r="1067" spans="2:5">
      <c r="B1067" s="27"/>
      <c r="E1067" s="28"/>
    </row>
    <row r="1068" spans="2:5">
      <c r="B1068" s="27"/>
      <c r="E1068" s="28"/>
    </row>
    <row r="1069" spans="2:5">
      <c r="B1069" s="27"/>
      <c r="E1069" s="28"/>
    </row>
    <row r="1070" spans="2:5">
      <c r="B1070" s="27"/>
      <c r="E1070" s="28"/>
    </row>
    <row r="1071" spans="2:5">
      <c r="B1071" s="27"/>
      <c r="E1071" s="28"/>
    </row>
    <row r="1072" spans="2:5">
      <c r="B1072" s="27"/>
      <c r="E1072" s="28"/>
    </row>
    <row r="1073" spans="2:5">
      <c r="B1073" s="27"/>
      <c r="E1073" s="28"/>
    </row>
    <row r="1074" spans="2:5">
      <c r="B1074" s="27"/>
      <c r="E1074" s="28"/>
    </row>
    <row r="1075" spans="2:5">
      <c r="B1075" s="27"/>
      <c r="E1075" s="28"/>
    </row>
    <row r="1076" spans="2:5">
      <c r="B1076" s="27"/>
      <c r="E1076" s="28"/>
    </row>
    <row r="1077" spans="2:5">
      <c r="B1077" s="27"/>
      <c r="E1077" s="28"/>
    </row>
    <row r="1078" spans="2:5">
      <c r="B1078" s="27"/>
      <c r="E1078" s="28"/>
    </row>
    <row r="1079" spans="2:5">
      <c r="B1079" s="27"/>
      <c r="E1079" s="28"/>
    </row>
    <row r="1080" spans="2:5">
      <c r="B1080" s="27"/>
      <c r="E1080" s="28"/>
    </row>
    <row r="1081" spans="2:5">
      <c r="B1081" s="27"/>
      <c r="E1081" s="28"/>
    </row>
    <row r="1082" spans="2:5">
      <c r="B1082" s="27"/>
      <c r="E1082" s="28"/>
    </row>
    <row r="1083" spans="2:5">
      <c r="B1083" s="27"/>
      <c r="E1083" s="28"/>
    </row>
    <row r="1084" spans="2:5">
      <c r="B1084" s="27"/>
      <c r="E1084" s="28"/>
    </row>
    <row r="1085" spans="2:5">
      <c r="B1085" s="27"/>
      <c r="E1085" s="28"/>
    </row>
    <row r="1086" spans="2:5">
      <c r="B1086" s="27"/>
      <c r="E1086" s="28"/>
    </row>
    <row r="1087" spans="2:5">
      <c r="B1087" s="27"/>
      <c r="E1087" s="28"/>
    </row>
    <row r="1088" spans="2:5">
      <c r="B1088" s="27"/>
      <c r="E1088" s="28"/>
    </row>
    <row r="1089" spans="2:5">
      <c r="B1089" s="27"/>
      <c r="E1089" s="28"/>
    </row>
    <row r="1090" spans="2:5">
      <c r="B1090" s="27"/>
      <c r="E1090" s="28"/>
    </row>
    <row r="1091" spans="2:5">
      <c r="B1091" s="27"/>
      <c r="E1091" s="28"/>
    </row>
    <row r="1092" spans="2:5">
      <c r="B1092" s="27"/>
      <c r="E1092" s="28"/>
    </row>
    <row r="1093" spans="2:5">
      <c r="B1093" s="27"/>
      <c r="E1093" s="28"/>
    </row>
    <row r="1094" spans="2:5">
      <c r="B1094" s="27"/>
      <c r="E1094" s="28"/>
    </row>
    <row r="1095" spans="2:5">
      <c r="B1095" s="27"/>
      <c r="E1095" s="28"/>
    </row>
    <row r="1096" spans="2:5">
      <c r="B1096" s="27"/>
      <c r="E1096" s="28"/>
    </row>
    <row r="1097" spans="2:5">
      <c r="B1097" s="27"/>
      <c r="E1097" s="28"/>
    </row>
    <row r="1098" spans="2:5">
      <c r="B1098" s="27"/>
      <c r="E1098" s="28"/>
    </row>
    <row r="1099" spans="2:5">
      <c r="B1099" s="27"/>
      <c r="E1099" s="28"/>
    </row>
    <row r="1100" spans="2:5">
      <c r="B1100" s="27"/>
      <c r="E1100" s="28"/>
    </row>
    <row r="1101" spans="2:5">
      <c r="B1101" s="27"/>
      <c r="E1101" s="28"/>
    </row>
    <row r="1102" spans="2:5">
      <c r="B1102" s="27"/>
      <c r="E1102" s="28"/>
    </row>
    <row r="1103" spans="2:5">
      <c r="B1103" s="27"/>
      <c r="E1103" s="28"/>
    </row>
    <row r="1104" spans="2:5">
      <c r="B1104" s="27"/>
      <c r="E1104" s="28"/>
    </row>
    <row r="1105" spans="2:5">
      <c r="B1105" s="27"/>
      <c r="E1105" s="28"/>
    </row>
    <row r="1106" spans="2:5">
      <c r="B1106" s="27"/>
      <c r="E1106" s="28"/>
    </row>
    <row r="1107" spans="2:5">
      <c r="B1107" s="27"/>
      <c r="E1107" s="28"/>
    </row>
    <row r="1108" spans="2:5">
      <c r="B1108" s="27"/>
      <c r="E1108" s="28"/>
    </row>
    <row r="1109" spans="2:5">
      <c r="B1109" s="27"/>
      <c r="E1109" s="28"/>
    </row>
    <row r="1110" spans="2:5">
      <c r="B1110" s="27"/>
      <c r="E1110" s="28"/>
    </row>
    <row r="1111" spans="2:5">
      <c r="B1111" s="27"/>
      <c r="E1111" s="28"/>
    </row>
    <row r="1112" spans="2:5">
      <c r="B1112" s="27"/>
      <c r="E1112" s="28"/>
    </row>
    <row r="1113" spans="2:5">
      <c r="B1113" s="27"/>
      <c r="E1113" s="28"/>
    </row>
    <row r="1114" spans="2:5">
      <c r="B1114" s="27"/>
      <c r="E1114" s="28"/>
    </row>
    <row r="1115" spans="2:5">
      <c r="B1115" s="27"/>
      <c r="E1115" s="28"/>
    </row>
    <row r="1116" spans="2:5">
      <c r="B1116" s="27"/>
      <c r="E1116" s="28"/>
    </row>
    <row r="1117" spans="2:5">
      <c r="B1117" s="27"/>
      <c r="E1117" s="28"/>
    </row>
    <row r="1118" spans="2:5">
      <c r="B1118" s="27"/>
      <c r="E1118" s="28"/>
    </row>
    <row r="1119" spans="2:5">
      <c r="B1119" s="27"/>
      <c r="E1119" s="28"/>
    </row>
    <row r="1120" spans="2:5">
      <c r="B1120" s="27"/>
      <c r="E1120" s="28"/>
    </row>
    <row r="1121" spans="2:5">
      <c r="B1121" s="27"/>
      <c r="E1121" s="28"/>
    </row>
    <row r="1122" spans="2:5">
      <c r="B1122" s="27"/>
      <c r="E1122" s="28"/>
    </row>
    <row r="1123" spans="2:5">
      <c r="B1123" s="27"/>
      <c r="E1123" s="28"/>
    </row>
    <row r="1124" spans="2:5">
      <c r="B1124" s="27"/>
      <c r="E1124" s="28"/>
    </row>
    <row r="1125" spans="2:5">
      <c r="B1125" s="27"/>
      <c r="E1125" s="28"/>
    </row>
    <row r="1126" spans="2:5">
      <c r="B1126" s="27"/>
      <c r="E1126" s="28"/>
    </row>
    <row r="1127" spans="2:5">
      <c r="B1127" s="27"/>
      <c r="E1127" s="28"/>
    </row>
    <row r="1128" spans="2:5">
      <c r="B1128" s="27"/>
      <c r="E1128" s="28"/>
    </row>
    <row r="1129" spans="2:5">
      <c r="B1129" s="27"/>
      <c r="E1129" s="28"/>
    </row>
    <row r="1130" spans="2:5">
      <c r="B1130" s="27"/>
      <c r="E1130" s="28"/>
    </row>
    <row r="1131" spans="2:5">
      <c r="B1131" s="27"/>
      <c r="E1131" s="28"/>
    </row>
    <row r="1132" spans="2:5">
      <c r="B1132" s="27"/>
      <c r="E1132" s="28"/>
    </row>
    <row r="1133" spans="2:5">
      <c r="B1133" s="27"/>
      <c r="E1133" s="28"/>
    </row>
    <row r="1134" spans="2:5">
      <c r="B1134" s="27"/>
      <c r="E1134" s="28"/>
    </row>
    <row r="1135" spans="2:5">
      <c r="B1135" s="27"/>
      <c r="E1135" s="28"/>
    </row>
    <row r="1136" spans="2:5">
      <c r="B1136" s="27"/>
      <c r="E1136" s="28"/>
    </row>
    <row r="1137" spans="2:5">
      <c r="B1137" s="27"/>
      <c r="E1137" s="28"/>
    </row>
    <row r="1138" spans="2:5">
      <c r="B1138" s="27"/>
      <c r="E1138" s="28"/>
    </row>
    <row r="1139" spans="2:5">
      <c r="B1139" s="27"/>
      <c r="E1139" s="28"/>
    </row>
    <row r="1140" spans="2:5">
      <c r="B1140" s="27"/>
      <c r="E1140" s="28"/>
    </row>
    <row r="1141" spans="2:5">
      <c r="B1141" s="27"/>
      <c r="E1141" s="28"/>
    </row>
    <row r="1142" spans="2:5">
      <c r="B1142" s="27"/>
      <c r="E1142" s="28"/>
    </row>
    <row r="1143" spans="2:5">
      <c r="B1143" s="27"/>
      <c r="E1143" s="28"/>
    </row>
    <row r="1144" spans="2:5">
      <c r="B1144" s="27"/>
      <c r="E1144" s="28"/>
    </row>
    <row r="1145" spans="2:5">
      <c r="B1145" s="27"/>
      <c r="E1145" s="28"/>
    </row>
    <row r="1146" spans="2:5">
      <c r="B1146" s="27"/>
      <c r="E1146" s="28"/>
    </row>
    <row r="1147" spans="2:5">
      <c r="B1147" s="27"/>
      <c r="E1147" s="28"/>
    </row>
    <row r="1148" spans="2:5">
      <c r="B1148" s="27"/>
      <c r="E1148" s="28"/>
    </row>
    <row r="1149" spans="2:5">
      <c r="B1149" s="27"/>
      <c r="E1149" s="28"/>
    </row>
    <row r="1150" spans="2:5">
      <c r="B1150" s="27"/>
      <c r="E1150" s="28"/>
    </row>
    <row r="1151" spans="2:5">
      <c r="B1151" s="27"/>
      <c r="E1151" s="28"/>
    </row>
    <row r="1152" spans="2:5">
      <c r="B1152" s="27"/>
      <c r="E1152" s="28"/>
    </row>
    <row r="1153" spans="2:5">
      <c r="B1153" s="27"/>
      <c r="E1153" s="28"/>
    </row>
    <row r="1154" spans="2:5">
      <c r="B1154" s="27"/>
      <c r="E1154" s="28"/>
    </row>
    <row r="1155" spans="2:5">
      <c r="B1155" s="27"/>
      <c r="E1155" s="28"/>
    </row>
    <row r="1156" spans="2:5">
      <c r="B1156" s="27"/>
      <c r="E1156" s="28"/>
    </row>
    <row r="1157" spans="2:5">
      <c r="B1157" s="27"/>
      <c r="E1157" s="28"/>
    </row>
    <row r="1158" spans="2:5">
      <c r="B1158" s="27"/>
      <c r="E1158" s="28"/>
    </row>
    <row r="1159" spans="2:5">
      <c r="B1159" s="27"/>
      <c r="E1159" s="28"/>
    </row>
    <row r="1160" spans="2:5">
      <c r="B1160" s="27"/>
      <c r="E1160" s="28"/>
    </row>
    <row r="1161" spans="2:5">
      <c r="B1161" s="27"/>
      <c r="E1161" s="28"/>
    </row>
    <row r="1162" spans="2:5">
      <c r="B1162" s="27"/>
      <c r="E1162" s="28"/>
    </row>
    <row r="1163" spans="2:5">
      <c r="B1163" s="27"/>
      <c r="E1163" s="28"/>
    </row>
    <row r="1164" spans="2:5">
      <c r="B1164" s="27"/>
      <c r="E1164" s="28"/>
    </row>
    <row r="1165" spans="2:5">
      <c r="B1165" s="27"/>
      <c r="E1165" s="28"/>
    </row>
    <row r="1166" spans="2:5">
      <c r="B1166" s="27"/>
      <c r="E1166" s="28"/>
    </row>
    <row r="1167" spans="2:5">
      <c r="B1167" s="27"/>
      <c r="E1167" s="28"/>
    </row>
    <row r="1168" spans="2:5">
      <c r="B1168" s="27"/>
      <c r="E1168" s="28"/>
    </row>
    <row r="1169" spans="2:5">
      <c r="B1169" s="27"/>
      <c r="E1169" s="28"/>
    </row>
    <row r="1170" spans="2:5">
      <c r="B1170" s="27"/>
      <c r="E1170" s="28"/>
    </row>
    <row r="1171" spans="2:5">
      <c r="B1171" s="27"/>
      <c r="E1171" s="28"/>
    </row>
    <row r="1172" spans="2:5">
      <c r="B1172" s="27"/>
      <c r="E1172" s="28"/>
    </row>
    <row r="1173" spans="2:5">
      <c r="B1173" s="27"/>
      <c r="E1173" s="28"/>
    </row>
    <row r="1174" spans="2:5">
      <c r="B1174" s="27"/>
      <c r="E1174" s="28"/>
    </row>
    <row r="1175" spans="2:5">
      <c r="B1175" s="27"/>
      <c r="E1175" s="28"/>
    </row>
    <row r="1176" spans="2:5">
      <c r="B1176" s="27"/>
      <c r="E1176" s="28"/>
    </row>
    <row r="1177" spans="2:5">
      <c r="B1177" s="27"/>
      <c r="E1177" s="28"/>
    </row>
    <row r="1178" spans="2:5">
      <c r="B1178" s="27"/>
      <c r="E1178" s="28"/>
    </row>
    <row r="1179" spans="2:5">
      <c r="B1179" s="27"/>
      <c r="E1179" s="28"/>
    </row>
    <row r="1180" spans="2:5">
      <c r="B1180" s="27"/>
      <c r="E1180" s="28"/>
    </row>
    <row r="1181" spans="2:5">
      <c r="B1181" s="27"/>
      <c r="E1181" s="28"/>
    </row>
    <row r="1182" spans="2:5">
      <c r="B1182" s="27"/>
      <c r="E1182" s="28"/>
    </row>
    <row r="1183" spans="2:5">
      <c r="B1183" s="27"/>
      <c r="E1183" s="28"/>
    </row>
    <row r="1184" spans="2:5">
      <c r="B1184" s="27"/>
      <c r="E1184" s="28"/>
    </row>
    <row r="1185" spans="2:5">
      <c r="B1185" s="27"/>
      <c r="E1185" s="28"/>
    </row>
    <row r="1186" spans="2:5">
      <c r="B1186" s="27"/>
      <c r="E1186" s="28"/>
    </row>
    <row r="1187" spans="2:5">
      <c r="B1187" s="27"/>
      <c r="E1187" s="28"/>
    </row>
    <row r="1188" spans="2:5">
      <c r="B1188" s="27"/>
      <c r="E1188" s="28"/>
    </row>
    <row r="1189" spans="2:5">
      <c r="B1189" s="27"/>
      <c r="E1189" s="28"/>
    </row>
    <row r="1190" spans="2:5">
      <c r="B1190" s="27"/>
      <c r="E1190" s="28"/>
    </row>
    <row r="1191" spans="2:5">
      <c r="B1191" s="27"/>
      <c r="E1191" s="28"/>
    </row>
    <row r="1192" spans="2:5">
      <c r="B1192" s="27"/>
      <c r="E1192" s="28"/>
    </row>
    <row r="1193" spans="2:5">
      <c r="B1193" s="27"/>
      <c r="E1193" s="28"/>
    </row>
    <row r="1194" spans="2:5">
      <c r="B1194" s="27"/>
      <c r="E1194" s="28"/>
    </row>
    <row r="1195" spans="2:5">
      <c r="B1195" s="27"/>
      <c r="E1195" s="28"/>
    </row>
    <row r="1196" spans="2:5">
      <c r="B1196" s="27"/>
      <c r="E1196" s="28"/>
    </row>
    <row r="1197" spans="2:5">
      <c r="B1197" s="27"/>
      <c r="E1197" s="28"/>
    </row>
    <row r="1198" spans="2:5">
      <c r="B1198" s="27"/>
      <c r="E1198" s="28"/>
    </row>
    <row r="1199" spans="2:5">
      <c r="B1199" s="27"/>
      <c r="E1199" s="28"/>
    </row>
    <row r="1200" spans="2:5">
      <c r="B1200" s="27"/>
      <c r="E1200" s="28"/>
    </row>
    <row r="1201" spans="2:5">
      <c r="B1201" s="27"/>
      <c r="E1201" s="28"/>
    </row>
    <row r="1202" spans="2:5">
      <c r="B1202" s="27"/>
      <c r="E1202" s="28"/>
    </row>
    <row r="1203" spans="2:5">
      <c r="B1203" s="27"/>
      <c r="E1203" s="28"/>
    </row>
    <row r="1204" spans="2:5">
      <c r="B1204" s="27"/>
      <c r="E1204" s="28"/>
    </row>
    <row r="1205" spans="2:5">
      <c r="B1205" s="27"/>
      <c r="E1205" s="28"/>
    </row>
    <row r="1206" spans="2:5">
      <c r="B1206" s="27"/>
      <c r="E1206" s="28"/>
    </row>
    <row r="1207" spans="2:5">
      <c r="B1207" s="27"/>
      <c r="E1207" s="28"/>
    </row>
    <row r="1208" spans="2:5">
      <c r="B1208" s="27"/>
      <c r="E1208" s="28"/>
    </row>
    <row r="1209" spans="2:5">
      <c r="B1209" s="27"/>
      <c r="E1209" s="28"/>
    </row>
    <row r="1210" spans="2:5">
      <c r="B1210" s="27"/>
      <c r="E1210" s="28"/>
    </row>
    <row r="1211" spans="2:5">
      <c r="B1211" s="27"/>
      <c r="E1211" s="28"/>
    </row>
    <row r="1212" spans="2:5">
      <c r="B1212" s="27"/>
      <c r="E1212" s="28"/>
    </row>
    <row r="1213" spans="2:5">
      <c r="B1213" s="27"/>
      <c r="E1213" s="28"/>
    </row>
    <row r="1214" spans="2:5">
      <c r="B1214" s="27"/>
      <c r="E1214" s="28"/>
    </row>
    <row r="1215" spans="2:5">
      <c r="B1215" s="27"/>
      <c r="E1215" s="28"/>
    </row>
    <row r="1216" spans="2:5">
      <c r="B1216" s="27"/>
      <c r="E1216" s="28"/>
    </row>
    <row r="1217" spans="2:5">
      <c r="B1217" s="27"/>
      <c r="E1217" s="28"/>
    </row>
    <row r="1218" spans="2:5">
      <c r="B1218" s="27"/>
      <c r="E1218" s="28"/>
    </row>
    <row r="1219" spans="2:5">
      <c r="B1219" s="27"/>
      <c r="E1219" s="28"/>
    </row>
    <row r="1220" spans="2:5">
      <c r="B1220" s="27"/>
      <c r="E1220" s="28"/>
    </row>
    <row r="1221" spans="2:5">
      <c r="B1221" s="27"/>
      <c r="E1221" s="28"/>
    </row>
    <row r="1222" spans="2:5">
      <c r="B1222" s="27"/>
      <c r="E1222" s="28"/>
    </row>
    <row r="1223" spans="2:5">
      <c r="B1223" s="27"/>
      <c r="E1223" s="28"/>
    </row>
    <row r="1224" spans="2:5">
      <c r="B1224" s="27"/>
      <c r="E1224" s="28"/>
    </row>
    <row r="1225" spans="2:5">
      <c r="B1225" s="27"/>
      <c r="E1225" s="28"/>
    </row>
    <row r="1226" spans="2:5">
      <c r="B1226" s="27"/>
      <c r="E1226" s="28"/>
    </row>
    <row r="1227" spans="2:5">
      <c r="B1227" s="27"/>
      <c r="E1227" s="28"/>
    </row>
    <row r="1228" spans="2:5">
      <c r="B1228" s="27"/>
      <c r="E1228" s="28"/>
    </row>
    <row r="1229" spans="2:5">
      <c r="B1229" s="27"/>
      <c r="E1229" s="28"/>
    </row>
    <row r="1230" spans="2:5">
      <c r="B1230" s="27"/>
      <c r="E1230" s="28"/>
    </row>
    <row r="1231" spans="2:5">
      <c r="B1231" s="27"/>
      <c r="E1231" s="28"/>
    </row>
    <row r="1232" spans="2:5">
      <c r="B1232" s="27"/>
      <c r="E1232" s="28"/>
    </row>
    <row r="1233" spans="2:5">
      <c r="B1233" s="27"/>
      <c r="E1233" s="28"/>
    </row>
    <row r="1234" spans="2:5">
      <c r="B1234" s="27"/>
      <c r="E1234" s="28"/>
    </row>
    <row r="1235" spans="2:5">
      <c r="B1235" s="27"/>
      <c r="E1235" s="28"/>
    </row>
    <row r="1236" spans="2:5">
      <c r="B1236" s="27"/>
      <c r="E1236" s="28"/>
    </row>
    <row r="1237" spans="2:5">
      <c r="B1237" s="27"/>
      <c r="E1237" s="28"/>
    </row>
    <row r="1238" spans="2:5">
      <c r="B1238" s="27"/>
      <c r="E1238" s="28"/>
    </row>
    <row r="1239" spans="2:5">
      <c r="B1239" s="27"/>
      <c r="E1239" s="28"/>
    </row>
    <row r="1240" spans="2:5">
      <c r="B1240" s="27"/>
      <c r="E1240" s="28"/>
    </row>
    <row r="1241" spans="2:5">
      <c r="B1241" s="27"/>
      <c r="E1241" s="28"/>
    </row>
    <row r="1242" spans="2:5">
      <c r="B1242" s="27"/>
      <c r="E1242" s="28"/>
    </row>
    <row r="1243" spans="2:5">
      <c r="B1243" s="27"/>
      <c r="E1243" s="28"/>
    </row>
    <row r="1244" spans="2:5">
      <c r="B1244" s="27"/>
      <c r="E1244" s="28"/>
    </row>
    <row r="1245" spans="2:5">
      <c r="B1245" s="27"/>
      <c r="E1245" s="28"/>
    </row>
    <row r="1246" spans="2:5">
      <c r="B1246" s="27"/>
      <c r="E1246" s="28"/>
    </row>
    <row r="1247" spans="2:5">
      <c r="B1247" s="27"/>
      <c r="E1247" s="28"/>
    </row>
    <row r="1248" spans="2:5">
      <c r="B1248" s="27"/>
      <c r="E1248" s="28"/>
    </row>
    <row r="1249" spans="2:5">
      <c r="B1249" s="27"/>
      <c r="E1249" s="28"/>
    </row>
    <row r="1250" spans="2:5">
      <c r="B1250" s="27"/>
      <c r="E1250" s="28"/>
    </row>
    <row r="1251" spans="2:5">
      <c r="B1251" s="27"/>
      <c r="E1251" s="28"/>
    </row>
    <row r="1252" spans="2:5">
      <c r="B1252" s="27"/>
      <c r="E1252" s="28"/>
    </row>
    <row r="1253" spans="2:5">
      <c r="B1253" s="27"/>
      <c r="E1253" s="28"/>
    </row>
    <row r="1254" spans="2:5">
      <c r="B1254" s="27"/>
      <c r="E1254" s="28"/>
    </row>
    <row r="1255" spans="2:5">
      <c r="B1255" s="27"/>
      <c r="E1255" s="28"/>
    </row>
    <row r="1256" spans="2:5">
      <c r="B1256" s="27"/>
      <c r="E1256" s="28"/>
    </row>
    <row r="1257" spans="2:5">
      <c r="B1257" s="27"/>
      <c r="E1257" s="28"/>
    </row>
    <row r="1258" spans="2:5">
      <c r="B1258" s="27"/>
      <c r="E1258" s="28"/>
    </row>
    <row r="1259" spans="2:5">
      <c r="B1259" s="27"/>
      <c r="E1259" s="28"/>
    </row>
    <row r="1260" spans="2:5">
      <c r="B1260" s="27"/>
      <c r="E1260" s="28"/>
    </row>
    <row r="1261" spans="2:5">
      <c r="B1261" s="27"/>
      <c r="E1261" s="28"/>
    </row>
    <row r="1262" spans="2:5">
      <c r="B1262" s="27"/>
      <c r="E1262" s="28"/>
    </row>
    <row r="1263" spans="2:5">
      <c r="B1263" s="27"/>
      <c r="E1263" s="28"/>
    </row>
    <row r="1264" spans="2:5">
      <c r="B1264" s="27"/>
      <c r="E1264" s="28"/>
    </row>
    <row r="1265" spans="2:5">
      <c r="B1265" s="27"/>
      <c r="E1265" s="28"/>
    </row>
    <row r="1266" spans="2:5">
      <c r="B1266" s="27"/>
      <c r="E1266" s="28"/>
    </row>
    <row r="1267" spans="2:5">
      <c r="B1267" s="27"/>
      <c r="E1267" s="28"/>
    </row>
    <row r="1268" spans="2:5">
      <c r="B1268" s="27"/>
      <c r="E1268" s="28"/>
    </row>
    <row r="1269" spans="2:5">
      <c r="B1269" s="27"/>
      <c r="E1269" s="28"/>
    </row>
    <row r="1270" spans="2:5">
      <c r="B1270" s="27"/>
      <c r="E1270" s="28"/>
    </row>
    <row r="1271" spans="2:5">
      <c r="B1271" s="27"/>
      <c r="E1271" s="28"/>
    </row>
    <row r="1272" spans="2:5">
      <c r="B1272" s="27"/>
      <c r="E1272" s="28"/>
    </row>
    <row r="1273" spans="2:5">
      <c r="B1273" s="27"/>
      <c r="E1273" s="28"/>
    </row>
    <row r="1274" spans="2:5">
      <c r="B1274" s="27"/>
      <c r="E1274" s="28"/>
    </row>
    <row r="1275" spans="2:5">
      <c r="B1275" s="27"/>
      <c r="E1275" s="28"/>
    </row>
    <row r="1276" spans="2:5">
      <c r="B1276" s="27"/>
      <c r="E1276" s="28"/>
    </row>
    <row r="1277" spans="2:5">
      <c r="B1277" s="27"/>
      <c r="E1277" s="28"/>
    </row>
    <row r="1278" spans="2:5">
      <c r="B1278" s="27"/>
      <c r="E1278" s="28"/>
    </row>
    <row r="1279" spans="2:5">
      <c r="B1279" s="27"/>
      <c r="E1279" s="28"/>
    </row>
    <row r="1280" spans="2:5">
      <c r="B1280" s="27"/>
      <c r="E1280" s="28"/>
    </row>
    <row r="1281" spans="2:5">
      <c r="B1281" s="27"/>
      <c r="E1281" s="28"/>
    </row>
    <row r="1282" spans="2:5">
      <c r="B1282" s="27"/>
      <c r="E1282" s="28"/>
    </row>
    <row r="1283" spans="2:5">
      <c r="B1283" s="27"/>
      <c r="E1283" s="28"/>
    </row>
    <row r="1284" spans="2:5">
      <c r="B1284" s="27"/>
      <c r="E1284" s="28"/>
    </row>
    <row r="1285" spans="2:5">
      <c r="B1285" s="27"/>
      <c r="E1285" s="28"/>
    </row>
    <row r="1286" spans="2:5">
      <c r="B1286" s="27"/>
      <c r="E1286" s="28"/>
    </row>
    <row r="1287" spans="2:5">
      <c r="B1287" s="27"/>
      <c r="E1287" s="28"/>
    </row>
    <row r="1288" spans="2:5">
      <c r="B1288" s="27"/>
      <c r="E1288" s="28"/>
    </row>
    <row r="1289" spans="2:5">
      <c r="B1289" s="27"/>
      <c r="E1289" s="28"/>
    </row>
    <row r="1290" spans="2:5">
      <c r="B1290" s="27"/>
      <c r="E1290" s="28"/>
    </row>
    <row r="1291" spans="2:5">
      <c r="B1291" s="27"/>
      <c r="E1291" s="28"/>
    </row>
    <row r="1292" spans="2:5">
      <c r="B1292" s="27"/>
      <c r="E1292" s="28"/>
    </row>
    <row r="1293" spans="2:5">
      <c r="B1293" s="27"/>
      <c r="E1293" s="28"/>
    </row>
    <row r="1294" spans="2:5">
      <c r="B1294" s="27"/>
      <c r="E1294" s="28"/>
    </row>
    <row r="1295" spans="2:5">
      <c r="B1295" s="27"/>
      <c r="E1295" s="28"/>
    </row>
    <row r="1296" spans="2:5">
      <c r="B1296" s="27"/>
      <c r="E1296" s="28"/>
    </row>
    <row r="1297" spans="2:5">
      <c r="B1297" s="27"/>
      <c r="E1297" s="28"/>
    </row>
    <row r="1298" spans="2:5">
      <c r="B1298" s="27"/>
      <c r="E1298" s="28"/>
    </row>
    <row r="1299" spans="2:5">
      <c r="B1299" s="27"/>
      <c r="E1299" s="28"/>
    </row>
    <row r="1300" spans="2:5">
      <c r="B1300" s="27"/>
      <c r="E1300" s="28"/>
    </row>
    <row r="1301" spans="2:5">
      <c r="B1301" s="27"/>
      <c r="E1301" s="28"/>
    </row>
    <row r="1302" spans="2:5">
      <c r="B1302" s="27"/>
      <c r="E1302" s="28"/>
    </row>
    <row r="1303" spans="2:5">
      <c r="B1303" s="27"/>
      <c r="E1303" s="28"/>
    </row>
    <row r="1304" spans="2:5">
      <c r="B1304" s="27"/>
      <c r="E1304" s="28"/>
    </row>
    <row r="1305" spans="2:5">
      <c r="B1305" s="27"/>
      <c r="E1305" s="28"/>
    </row>
    <row r="1306" spans="2:5">
      <c r="B1306" s="27"/>
      <c r="E1306" s="28"/>
    </row>
    <row r="1307" spans="2:5">
      <c r="B1307" s="27"/>
      <c r="E1307" s="28"/>
    </row>
    <row r="1308" spans="2:5">
      <c r="B1308" s="27"/>
      <c r="E1308" s="28"/>
    </row>
    <row r="1309" spans="2:5">
      <c r="B1309" s="27"/>
      <c r="E1309" s="28"/>
    </row>
    <row r="1310" spans="2:5">
      <c r="B1310" s="27"/>
      <c r="E1310" s="28"/>
    </row>
    <row r="1311" spans="2:5">
      <c r="B1311" s="27"/>
      <c r="E1311" s="28"/>
    </row>
    <row r="1312" spans="2:5">
      <c r="B1312" s="27"/>
      <c r="E1312" s="28"/>
    </row>
    <row r="1313" spans="2:5">
      <c r="B1313" s="27"/>
      <c r="E1313" s="28"/>
    </row>
    <row r="1314" spans="2:5">
      <c r="B1314" s="27"/>
      <c r="E1314" s="28"/>
    </row>
    <row r="1315" spans="2:5">
      <c r="B1315" s="27"/>
      <c r="E1315" s="28"/>
    </row>
    <row r="1316" spans="2:5">
      <c r="B1316" s="27"/>
      <c r="E1316" s="28"/>
    </row>
    <row r="1317" spans="2:5">
      <c r="B1317" s="27"/>
      <c r="E1317" s="28"/>
    </row>
    <row r="1318" spans="2:5">
      <c r="B1318" s="27"/>
      <c r="E1318" s="28"/>
    </row>
    <row r="1319" spans="2:5">
      <c r="B1319" s="27"/>
      <c r="E1319" s="28"/>
    </row>
    <row r="1320" spans="2:5">
      <c r="B1320" s="27"/>
      <c r="E1320" s="28"/>
    </row>
    <row r="1321" spans="2:5">
      <c r="B1321" s="27"/>
      <c r="E1321" s="28"/>
    </row>
    <row r="1322" spans="2:5">
      <c r="B1322" s="27"/>
      <c r="E1322" s="28"/>
    </row>
    <row r="1323" spans="2:5">
      <c r="B1323" s="27"/>
      <c r="E1323" s="28"/>
    </row>
    <row r="1324" spans="2:5">
      <c r="B1324" s="27"/>
      <c r="E1324" s="28"/>
    </row>
    <row r="1325" spans="2:5">
      <c r="B1325" s="27"/>
      <c r="E1325" s="28"/>
    </row>
    <row r="1326" spans="2:5">
      <c r="B1326" s="27"/>
      <c r="E1326" s="28"/>
    </row>
    <row r="1327" spans="2:5">
      <c r="B1327" s="27"/>
      <c r="E1327" s="28"/>
    </row>
    <row r="1328" spans="2:5">
      <c r="B1328" s="27"/>
      <c r="E1328" s="28"/>
    </row>
    <row r="1329" spans="2:5">
      <c r="B1329" s="27"/>
      <c r="E1329" s="28"/>
    </row>
    <row r="1330" spans="2:5">
      <c r="B1330" s="27"/>
      <c r="E1330" s="28"/>
    </row>
    <row r="1331" spans="2:5">
      <c r="B1331" s="27"/>
      <c r="E1331" s="28"/>
    </row>
    <row r="1332" spans="2:5">
      <c r="B1332" s="27"/>
      <c r="E1332" s="28"/>
    </row>
    <row r="1333" spans="2:5">
      <c r="B1333" s="27"/>
      <c r="E1333" s="28"/>
    </row>
    <row r="1334" spans="2:5">
      <c r="B1334" s="27"/>
      <c r="E1334" s="28"/>
    </row>
    <row r="1335" spans="2:5">
      <c r="B1335" s="27"/>
      <c r="E1335" s="28"/>
    </row>
    <row r="1336" spans="2:5">
      <c r="B1336" s="27"/>
      <c r="E1336" s="28"/>
    </row>
    <row r="1337" spans="2:5">
      <c r="B1337" s="27"/>
      <c r="E1337" s="28"/>
    </row>
    <row r="1338" spans="2:5">
      <c r="B1338" s="27"/>
      <c r="E1338" s="28"/>
    </row>
    <row r="1339" spans="2:5">
      <c r="B1339" s="27"/>
      <c r="E1339" s="28"/>
    </row>
    <row r="1340" spans="2:5">
      <c r="B1340" s="27"/>
      <c r="E1340" s="28"/>
    </row>
    <row r="1341" spans="2:5">
      <c r="B1341" s="27"/>
      <c r="E1341" s="28"/>
    </row>
    <row r="1342" spans="2:5">
      <c r="B1342" s="27"/>
      <c r="E1342" s="28"/>
    </row>
    <row r="1343" spans="2:5">
      <c r="B1343" s="27"/>
      <c r="E1343" s="28"/>
    </row>
    <row r="1344" spans="2:5">
      <c r="B1344" s="27"/>
      <c r="E1344" s="28"/>
    </row>
    <row r="1345" spans="2:5">
      <c r="B1345" s="27"/>
      <c r="E1345" s="28"/>
    </row>
    <row r="1346" spans="2:5">
      <c r="B1346" s="27"/>
      <c r="E1346" s="28"/>
    </row>
    <row r="1347" spans="2:5">
      <c r="B1347" s="27"/>
      <c r="E1347" s="28"/>
    </row>
    <row r="1348" spans="2:5">
      <c r="B1348" s="27"/>
      <c r="E1348" s="28"/>
    </row>
    <row r="1349" spans="2:5">
      <c r="B1349" s="27"/>
      <c r="E1349" s="28"/>
    </row>
    <row r="1350" spans="2:5">
      <c r="B1350" s="27"/>
      <c r="E1350" s="28"/>
    </row>
    <row r="1351" spans="2:5">
      <c r="B1351" s="27"/>
      <c r="E1351" s="28"/>
    </row>
    <row r="1352" spans="2:5">
      <c r="B1352" s="27"/>
      <c r="E1352" s="28"/>
    </row>
    <row r="1353" spans="2:5">
      <c r="B1353" s="27"/>
      <c r="E1353" s="28"/>
    </row>
    <row r="1354" spans="2:5">
      <c r="B1354" s="27"/>
      <c r="E1354" s="28"/>
    </row>
    <row r="1355" spans="2:5">
      <c r="B1355" s="27"/>
      <c r="E1355" s="28"/>
    </row>
    <row r="1356" spans="2:5">
      <c r="B1356" s="27"/>
      <c r="E1356" s="28"/>
    </row>
    <row r="1357" spans="2:5">
      <c r="B1357" s="27"/>
      <c r="E1357" s="28"/>
    </row>
    <row r="1358" spans="2:5">
      <c r="B1358" s="27"/>
      <c r="E1358" s="28"/>
    </row>
    <row r="1359" spans="2:5">
      <c r="B1359" s="27"/>
      <c r="E1359" s="28"/>
    </row>
    <row r="1360" spans="2:5">
      <c r="B1360" s="27"/>
      <c r="E1360" s="28"/>
    </row>
    <row r="1361" spans="2:5">
      <c r="B1361" s="27"/>
      <c r="E1361" s="28"/>
    </row>
    <row r="1362" spans="2:5">
      <c r="B1362" s="27"/>
      <c r="E1362" s="28"/>
    </row>
    <row r="1363" spans="2:5">
      <c r="B1363" s="27"/>
      <c r="E1363" s="28"/>
    </row>
    <row r="1364" spans="2:5">
      <c r="B1364" s="27"/>
      <c r="E1364" s="28"/>
    </row>
    <row r="1365" spans="2:5">
      <c r="B1365" s="27"/>
      <c r="E1365" s="28"/>
    </row>
    <row r="1366" spans="2:5">
      <c r="B1366" s="27"/>
      <c r="E1366" s="28"/>
    </row>
    <row r="1367" spans="2:5">
      <c r="B1367" s="27"/>
      <c r="E1367" s="28"/>
    </row>
    <row r="1368" spans="2:5">
      <c r="B1368" s="27"/>
      <c r="E1368" s="28"/>
    </row>
    <row r="1369" spans="2:5">
      <c r="B1369" s="27"/>
      <c r="E1369" s="28"/>
    </row>
    <row r="1370" spans="2:5">
      <c r="B1370" s="27"/>
      <c r="E1370" s="28"/>
    </row>
    <row r="1371" spans="2:5">
      <c r="B1371" s="27"/>
      <c r="E1371" s="28"/>
    </row>
    <row r="1372" spans="2:5">
      <c r="B1372" s="27"/>
      <c r="E1372" s="28"/>
    </row>
    <row r="1373" spans="2:5">
      <c r="B1373" s="27"/>
      <c r="E1373" s="28"/>
    </row>
    <row r="1374" spans="2:5">
      <c r="B1374" s="27"/>
      <c r="E1374" s="28"/>
    </row>
    <row r="1375" spans="2:5">
      <c r="B1375" s="27"/>
      <c r="E1375" s="28"/>
    </row>
    <row r="1376" spans="2:5">
      <c r="B1376" s="27"/>
      <c r="E1376" s="28"/>
    </row>
    <row r="1377" spans="2:5">
      <c r="B1377" s="27"/>
      <c r="E1377" s="28"/>
    </row>
    <row r="1378" spans="2:5">
      <c r="B1378" s="27"/>
      <c r="E1378" s="28"/>
    </row>
    <row r="1379" spans="2:5">
      <c r="B1379" s="27"/>
      <c r="E1379" s="28"/>
    </row>
    <row r="1380" spans="2:5">
      <c r="B1380" s="27"/>
      <c r="E1380" s="28"/>
    </row>
    <row r="1381" spans="2:5">
      <c r="B1381" s="27"/>
      <c r="E1381" s="28"/>
    </row>
    <row r="1382" spans="2:5">
      <c r="B1382" s="27"/>
      <c r="E1382" s="28"/>
    </row>
    <row r="1383" spans="2:5">
      <c r="B1383" s="27"/>
      <c r="E1383" s="28"/>
    </row>
    <row r="1384" spans="2:5">
      <c r="B1384" s="27"/>
      <c r="E1384" s="28"/>
    </row>
    <row r="1385" spans="2:5">
      <c r="B1385" s="27"/>
      <c r="E1385" s="28"/>
    </row>
    <row r="1386" spans="2:5">
      <c r="B1386" s="27"/>
      <c r="E1386" s="28"/>
    </row>
    <row r="1387" spans="2:5">
      <c r="B1387" s="27"/>
      <c r="E1387" s="28"/>
    </row>
    <row r="1388" spans="2:5">
      <c r="B1388" s="27"/>
      <c r="E1388" s="28"/>
    </row>
    <row r="1389" spans="2:5">
      <c r="B1389" s="27"/>
      <c r="E1389" s="28"/>
    </row>
    <row r="1390" spans="2:5">
      <c r="B1390" s="27"/>
      <c r="E1390" s="28"/>
    </row>
    <row r="1391" spans="2:5">
      <c r="B1391" s="27"/>
      <c r="E1391" s="28"/>
    </row>
    <row r="1392" spans="2:5">
      <c r="B1392" s="27"/>
      <c r="E1392" s="28"/>
    </row>
    <row r="1393" spans="2:5">
      <c r="B1393" s="27"/>
      <c r="E1393" s="28"/>
    </row>
    <row r="1394" spans="2:5">
      <c r="B1394" s="27"/>
      <c r="E1394" s="28"/>
    </row>
    <row r="1395" spans="2:5">
      <c r="B1395" s="27"/>
      <c r="E1395" s="28"/>
    </row>
    <row r="1396" spans="2:5">
      <c r="B1396" s="27"/>
      <c r="E1396" s="28"/>
    </row>
    <row r="1397" spans="2:5">
      <c r="B1397" s="27"/>
      <c r="E1397" s="28"/>
    </row>
    <row r="1398" spans="2:5">
      <c r="B1398" s="27"/>
      <c r="E1398" s="28"/>
    </row>
    <row r="1399" spans="2:5">
      <c r="B1399" s="27"/>
      <c r="E1399" s="28"/>
    </row>
    <row r="1400" spans="2:5">
      <c r="B1400" s="27"/>
      <c r="E1400" s="28"/>
    </row>
    <row r="1401" spans="2:5">
      <c r="B1401" s="27"/>
      <c r="E1401" s="28"/>
    </row>
    <row r="1402" spans="2:5">
      <c r="B1402" s="27"/>
      <c r="E1402" s="28"/>
    </row>
    <row r="1403" spans="2:5">
      <c r="B1403" s="27"/>
      <c r="E1403" s="28"/>
    </row>
    <row r="1404" spans="2:5">
      <c r="B1404" s="27"/>
      <c r="E1404" s="28"/>
    </row>
    <row r="1405" spans="2:5">
      <c r="B1405" s="27"/>
      <c r="E1405" s="28"/>
    </row>
    <row r="1406" spans="2:5">
      <c r="B1406" s="27"/>
      <c r="E1406" s="28"/>
    </row>
    <row r="1407" spans="2:5">
      <c r="B1407" s="27"/>
      <c r="E1407" s="28"/>
    </row>
    <row r="1408" spans="2:5">
      <c r="B1408" s="27"/>
      <c r="E1408" s="28"/>
    </row>
    <row r="1409" spans="2:5">
      <c r="B1409" s="27"/>
      <c r="E1409" s="28"/>
    </row>
    <row r="1410" spans="2:5">
      <c r="B1410" s="27"/>
      <c r="E1410" s="28"/>
    </row>
    <row r="1411" spans="2:5">
      <c r="B1411" s="27"/>
      <c r="E1411" s="28"/>
    </row>
    <row r="1412" spans="2:5">
      <c r="B1412" s="27"/>
      <c r="E1412" s="28"/>
    </row>
    <row r="1413" spans="2:5">
      <c r="B1413" s="27"/>
      <c r="E1413" s="28"/>
    </row>
    <row r="1414" spans="2:5">
      <c r="B1414" s="27"/>
      <c r="E1414" s="28"/>
    </row>
    <row r="1415" spans="2:5">
      <c r="B1415" s="27"/>
      <c r="E1415" s="28"/>
    </row>
    <row r="1416" spans="2:5">
      <c r="B1416" s="27"/>
      <c r="E1416" s="28"/>
    </row>
    <row r="1417" spans="2:5">
      <c r="B1417" s="27"/>
      <c r="E1417" s="28"/>
    </row>
    <row r="1418" spans="2:5">
      <c r="B1418" s="27"/>
      <c r="E1418" s="28"/>
    </row>
    <row r="1419" spans="2:5">
      <c r="B1419" s="27"/>
      <c r="E1419" s="28"/>
    </row>
    <row r="1420" spans="2:5">
      <c r="B1420" s="27"/>
      <c r="E1420" s="28"/>
    </row>
    <row r="1421" spans="2:5">
      <c r="B1421" s="27"/>
      <c r="E1421" s="28"/>
    </row>
    <row r="1422" spans="2:5">
      <c r="B1422" s="27"/>
      <c r="E1422" s="28"/>
    </row>
    <row r="1423" spans="2:5">
      <c r="B1423" s="27"/>
      <c r="E1423" s="28"/>
    </row>
    <row r="1424" spans="2:5">
      <c r="B1424" s="27"/>
      <c r="E1424" s="28"/>
    </row>
    <row r="1425" spans="2:5">
      <c r="B1425" s="27"/>
      <c r="E1425" s="28"/>
    </row>
    <row r="1426" spans="2:5">
      <c r="B1426" s="27"/>
      <c r="E1426" s="28"/>
    </row>
    <row r="1427" spans="2:5">
      <c r="B1427" s="27"/>
      <c r="E1427" s="28"/>
    </row>
    <row r="1428" spans="2:5">
      <c r="B1428" s="27"/>
      <c r="E1428" s="28"/>
    </row>
    <row r="1429" spans="2:5">
      <c r="B1429" s="27"/>
      <c r="E1429" s="28"/>
    </row>
    <row r="1430" spans="2:5">
      <c r="B1430" s="27"/>
      <c r="E1430" s="28"/>
    </row>
    <row r="1431" spans="2:5">
      <c r="B1431" s="27"/>
      <c r="E1431" s="28"/>
    </row>
    <row r="1432" spans="2:5">
      <c r="B1432" s="27"/>
      <c r="E1432" s="28"/>
    </row>
    <row r="1433" spans="2:5">
      <c r="B1433" s="27"/>
      <c r="E1433" s="28"/>
    </row>
    <row r="1434" spans="2:5">
      <c r="B1434" s="27"/>
      <c r="E1434" s="28"/>
    </row>
    <row r="1435" spans="2:5">
      <c r="B1435" s="27"/>
      <c r="E1435" s="28"/>
    </row>
    <row r="1436" spans="2:5">
      <c r="B1436" s="27"/>
      <c r="E1436" s="28"/>
    </row>
    <row r="1437" spans="2:5">
      <c r="B1437" s="27"/>
      <c r="E1437" s="28"/>
    </row>
    <row r="1438" spans="2:5">
      <c r="B1438" s="27"/>
      <c r="E1438" s="28"/>
    </row>
    <row r="1439" spans="2:5">
      <c r="B1439" s="27"/>
      <c r="E1439" s="28"/>
    </row>
    <row r="1440" spans="2:5">
      <c r="B1440" s="27"/>
      <c r="E1440" s="28"/>
    </row>
    <row r="1441" spans="2:5">
      <c r="B1441" s="27"/>
      <c r="E1441" s="28"/>
    </row>
    <row r="1442" spans="2:5">
      <c r="B1442" s="27"/>
      <c r="E1442" s="28"/>
    </row>
    <row r="1443" spans="2:5">
      <c r="B1443" s="27"/>
      <c r="E1443" s="28"/>
    </row>
    <row r="1444" spans="2:5">
      <c r="B1444" s="27"/>
      <c r="E1444" s="28"/>
    </row>
    <row r="1445" spans="2:5">
      <c r="B1445" s="27"/>
      <c r="E1445" s="28"/>
    </row>
    <row r="1446" spans="2:5">
      <c r="B1446" s="27"/>
      <c r="E1446" s="28"/>
    </row>
    <row r="1447" spans="2:5">
      <c r="B1447" s="27"/>
      <c r="E1447" s="28"/>
    </row>
    <row r="1448" spans="2:5">
      <c r="B1448" s="27"/>
      <c r="E1448" s="28"/>
    </row>
    <row r="1449" spans="2:5">
      <c r="B1449" s="27"/>
      <c r="E1449" s="28"/>
    </row>
    <row r="1450" spans="2:5">
      <c r="B1450" s="27"/>
      <c r="E1450" s="28"/>
    </row>
    <row r="1451" spans="2:5">
      <c r="B1451" s="27"/>
      <c r="E1451" s="28"/>
    </row>
    <row r="1452" spans="2:5">
      <c r="B1452" s="27"/>
      <c r="E1452" s="28"/>
    </row>
    <row r="1453" spans="2:5">
      <c r="B1453" s="27"/>
      <c r="E1453" s="28"/>
    </row>
    <row r="1454" spans="2:5">
      <c r="B1454" s="27"/>
      <c r="E1454" s="28"/>
    </row>
    <row r="1455" spans="2:5">
      <c r="B1455" s="27"/>
      <c r="E1455" s="28"/>
    </row>
    <row r="1456" spans="2:5">
      <c r="B1456" s="27"/>
      <c r="E1456" s="28"/>
    </row>
    <row r="1457" spans="2:5">
      <c r="B1457" s="27"/>
      <c r="E1457" s="28"/>
    </row>
    <row r="1458" spans="2:5">
      <c r="B1458" s="27"/>
      <c r="E1458" s="28"/>
    </row>
    <row r="1459" spans="2:5">
      <c r="B1459" s="27"/>
      <c r="E1459" s="28"/>
    </row>
    <row r="1460" spans="2:5">
      <c r="B1460" s="27"/>
      <c r="E1460" s="28"/>
    </row>
    <row r="1461" spans="2:5">
      <c r="B1461" s="27"/>
      <c r="E1461" s="28"/>
    </row>
    <row r="1462" spans="2:5">
      <c r="B1462" s="27"/>
      <c r="E1462" s="28"/>
    </row>
    <row r="1463" spans="2:5">
      <c r="B1463" s="27"/>
      <c r="E1463" s="28"/>
    </row>
    <row r="1464" spans="2:5">
      <c r="B1464" s="27"/>
      <c r="E1464" s="28"/>
    </row>
    <row r="1465" spans="2:5">
      <c r="B1465" s="27"/>
      <c r="E1465" s="28"/>
    </row>
    <row r="1466" spans="2:5">
      <c r="B1466" s="27"/>
      <c r="E1466" s="28"/>
    </row>
    <row r="1467" spans="2:5">
      <c r="B1467" s="27"/>
      <c r="E1467" s="28"/>
    </row>
    <row r="1468" spans="2:5">
      <c r="B1468" s="27"/>
      <c r="E1468" s="28"/>
    </row>
    <row r="1469" spans="2:5">
      <c r="B1469" s="27"/>
      <c r="E1469" s="28"/>
    </row>
    <row r="1470" spans="2:5">
      <c r="B1470" s="27"/>
      <c r="E1470" s="28"/>
    </row>
    <row r="1471" spans="2:5">
      <c r="B1471" s="27"/>
      <c r="E1471" s="28"/>
    </row>
    <row r="1472" spans="2:5">
      <c r="B1472" s="27"/>
      <c r="E1472" s="28"/>
    </row>
    <row r="1473" spans="2:5">
      <c r="B1473" s="27"/>
      <c r="E1473" s="28"/>
    </row>
    <row r="1474" spans="2:5">
      <c r="B1474" s="27"/>
      <c r="E1474" s="28"/>
    </row>
    <row r="1475" spans="2:5">
      <c r="B1475" s="27"/>
      <c r="E1475" s="28"/>
    </row>
    <row r="1476" spans="2:5">
      <c r="B1476" s="27"/>
      <c r="E1476" s="28"/>
    </row>
    <row r="1477" spans="2:5">
      <c r="B1477" s="27"/>
      <c r="E1477" s="28"/>
    </row>
    <row r="1478" spans="2:5">
      <c r="B1478" s="27"/>
      <c r="E1478" s="28"/>
    </row>
    <row r="1479" spans="2:5">
      <c r="B1479" s="27"/>
      <c r="E1479" s="28"/>
    </row>
    <row r="1480" spans="2:5">
      <c r="B1480" s="27"/>
      <c r="E1480" s="28"/>
    </row>
    <row r="1481" spans="2:5">
      <c r="B1481" s="27"/>
      <c r="E1481" s="28"/>
    </row>
    <row r="1482" spans="2:5">
      <c r="B1482" s="27"/>
      <c r="E1482" s="28"/>
    </row>
    <row r="1483" spans="2:5">
      <c r="B1483" s="27"/>
      <c r="E1483" s="28"/>
    </row>
    <row r="1484" spans="2:5">
      <c r="B1484" s="27"/>
      <c r="E1484" s="28"/>
    </row>
    <row r="1485" spans="2:5">
      <c r="B1485" s="27"/>
      <c r="E1485" s="28"/>
    </row>
    <row r="1486" spans="2:5">
      <c r="B1486" s="27"/>
      <c r="E1486" s="28"/>
    </row>
    <row r="1487" spans="2:5">
      <c r="B1487" s="27"/>
      <c r="E1487" s="28"/>
    </row>
    <row r="1488" spans="2:5">
      <c r="B1488" s="27"/>
      <c r="E1488" s="28"/>
    </row>
    <row r="1489" spans="2:5">
      <c r="B1489" s="27"/>
      <c r="E1489" s="28"/>
    </row>
    <row r="1490" spans="2:5">
      <c r="B1490" s="27"/>
      <c r="E1490" s="28"/>
    </row>
    <row r="1491" spans="2:5">
      <c r="B1491" s="27"/>
      <c r="E1491" s="28"/>
    </row>
    <row r="1492" spans="2:5">
      <c r="B1492" s="27"/>
      <c r="E1492" s="28"/>
    </row>
    <row r="1493" spans="2:5">
      <c r="B1493" s="27"/>
      <c r="E1493" s="28"/>
    </row>
    <row r="1494" spans="2:5">
      <c r="B1494" s="27"/>
      <c r="E1494" s="28"/>
    </row>
    <row r="1495" spans="2:5">
      <c r="B1495" s="27"/>
      <c r="E1495" s="28"/>
    </row>
    <row r="1496" spans="2:5">
      <c r="B1496" s="27"/>
      <c r="E1496" s="28"/>
    </row>
    <row r="1497" spans="2:5">
      <c r="B1497" s="27"/>
      <c r="E1497" s="28"/>
    </row>
    <row r="1498" spans="2:5">
      <c r="B1498" s="27"/>
      <c r="E1498" s="28"/>
    </row>
    <row r="1499" spans="2:5">
      <c r="B1499" s="27"/>
      <c r="E1499" s="28"/>
    </row>
    <row r="1500" spans="2:5">
      <c r="B1500" s="27"/>
      <c r="E1500" s="28"/>
    </row>
    <row r="1501" spans="2:5">
      <c r="B1501" s="27"/>
      <c r="E1501" s="28"/>
    </row>
    <row r="1502" spans="2:5">
      <c r="B1502" s="27"/>
      <c r="E1502" s="28"/>
    </row>
    <row r="1503" spans="2:5">
      <c r="B1503" s="27"/>
      <c r="E1503" s="28"/>
    </row>
    <row r="1504" spans="2:5">
      <c r="B1504" s="27"/>
      <c r="E1504" s="28"/>
    </row>
    <row r="1505" spans="2:5">
      <c r="B1505" s="27"/>
      <c r="E1505" s="28"/>
    </row>
    <row r="1506" spans="2:5">
      <c r="B1506" s="27"/>
      <c r="E1506" s="28"/>
    </row>
    <row r="1507" spans="2:5">
      <c r="B1507" s="27"/>
      <c r="E1507" s="28"/>
    </row>
    <row r="1508" spans="2:5">
      <c r="B1508" s="27"/>
      <c r="E1508" s="28"/>
    </row>
    <row r="1509" spans="2:5">
      <c r="B1509" s="27"/>
      <c r="E1509" s="28"/>
    </row>
    <row r="1510" spans="2:5">
      <c r="B1510" s="27"/>
      <c r="E1510" s="28"/>
    </row>
    <row r="1511" spans="2:5">
      <c r="B1511" s="27"/>
      <c r="E1511" s="28"/>
    </row>
    <row r="1512" spans="2:5">
      <c r="B1512" s="27"/>
      <c r="E1512" s="28"/>
    </row>
    <row r="1513" spans="2:5">
      <c r="B1513" s="27"/>
      <c r="E1513" s="28"/>
    </row>
    <row r="1514" spans="2:5">
      <c r="B1514" s="27"/>
      <c r="E1514" s="28"/>
    </row>
    <row r="1515" spans="2:5">
      <c r="B1515" s="27"/>
      <c r="E1515" s="28"/>
    </row>
    <row r="1516" spans="2:5">
      <c r="B1516" s="27"/>
      <c r="E1516" s="28"/>
    </row>
    <row r="1517" spans="2:5">
      <c r="B1517" s="27"/>
      <c r="E1517" s="28"/>
    </row>
    <row r="1518" spans="2:5">
      <c r="B1518" s="27"/>
      <c r="E1518" s="28"/>
    </row>
    <row r="1519" spans="2:5">
      <c r="B1519" s="27"/>
      <c r="E1519" s="28"/>
    </row>
    <row r="1520" spans="2:5">
      <c r="B1520" s="27"/>
      <c r="E1520" s="28"/>
    </row>
    <row r="1521" spans="2:5">
      <c r="B1521" s="27"/>
      <c r="E1521" s="28"/>
    </row>
    <row r="1522" spans="2:5">
      <c r="B1522" s="27"/>
      <c r="E1522" s="28"/>
    </row>
    <row r="1523" spans="2:5">
      <c r="B1523" s="27"/>
      <c r="E1523" s="28"/>
    </row>
    <row r="1524" spans="2:5">
      <c r="B1524" s="27"/>
      <c r="E1524" s="28"/>
    </row>
    <row r="1525" spans="2:5">
      <c r="B1525" s="27"/>
      <c r="E1525" s="28"/>
    </row>
    <row r="1526" spans="2:5">
      <c r="B1526" s="27"/>
      <c r="E1526" s="28"/>
    </row>
    <row r="1527" spans="2:5">
      <c r="B1527" s="27"/>
      <c r="E1527" s="28"/>
    </row>
    <row r="1528" spans="2:5">
      <c r="B1528" s="27"/>
      <c r="E1528" s="28"/>
    </row>
    <row r="1529" spans="2:5">
      <c r="B1529" s="27"/>
      <c r="E1529" s="28"/>
    </row>
    <row r="1530" spans="2:5">
      <c r="B1530" s="27"/>
      <c r="E1530" s="28"/>
    </row>
    <row r="1531" spans="2:5">
      <c r="B1531" s="27"/>
      <c r="E1531" s="28"/>
    </row>
    <row r="1532" spans="2:5">
      <c r="B1532" s="27"/>
      <c r="E1532" s="28"/>
    </row>
    <row r="1533" spans="2:5">
      <c r="B1533" s="27"/>
      <c r="E1533" s="28"/>
    </row>
    <row r="1534" spans="2:5">
      <c r="B1534" s="27"/>
      <c r="E1534" s="28"/>
    </row>
    <row r="1535" spans="2:5">
      <c r="B1535" s="27"/>
      <c r="E1535" s="28"/>
    </row>
    <row r="1536" spans="2:5">
      <c r="B1536" s="27"/>
      <c r="E1536" s="28"/>
    </row>
    <row r="1537" spans="2:5">
      <c r="B1537" s="27"/>
      <c r="E1537" s="28"/>
    </row>
    <row r="1538" spans="2:5">
      <c r="B1538" s="27"/>
      <c r="E1538" s="28"/>
    </row>
    <row r="1539" spans="2:5">
      <c r="B1539" s="27"/>
      <c r="E1539" s="28"/>
    </row>
    <row r="1540" spans="2:5">
      <c r="B1540" s="27"/>
      <c r="E1540" s="28"/>
    </row>
    <row r="1541" spans="2:5">
      <c r="B1541" s="27"/>
      <c r="E1541" s="28"/>
    </row>
    <row r="1542" spans="2:5">
      <c r="B1542" s="27"/>
      <c r="E1542" s="28"/>
    </row>
    <row r="1543" spans="2:5">
      <c r="B1543" s="27"/>
      <c r="E1543" s="28"/>
    </row>
    <row r="1544" spans="2:5">
      <c r="B1544" s="27"/>
      <c r="E1544" s="28"/>
    </row>
    <row r="1545" spans="2:5">
      <c r="B1545" s="27"/>
      <c r="E1545" s="28"/>
    </row>
    <row r="1546" spans="2:5">
      <c r="B1546" s="27"/>
      <c r="E1546" s="28"/>
    </row>
    <row r="1547" spans="2:5">
      <c r="B1547" s="27"/>
      <c r="E1547" s="28"/>
    </row>
    <row r="1548" spans="2:5">
      <c r="B1548" s="27"/>
      <c r="E1548" s="28"/>
    </row>
    <row r="1549" spans="2:5">
      <c r="B1549" s="27"/>
      <c r="E1549" s="28"/>
    </row>
    <row r="1550" spans="2:5">
      <c r="B1550" s="27"/>
      <c r="E1550" s="28"/>
    </row>
    <row r="1551" spans="2:5">
      <c r="B1551" s="27"/>
      <c r="E1551" s="28"/>
    </row>
    <row r="1552" spans="2:5">
      <c r="B1552" s="27"/>
      <c r="E1552" s="28"/>
    </row>
    <row r="1553" spans="2:5">
      <c r="B1553" s="27"/>
      <c r="E1553" s="28"/>
    </row>
    <row r="1554" spans="2:5">
      <c r="B1554" s="27"/>
      <c r="E1554" s="28"/>
    </row>
    <row r="1555" spans="2:5">
      <c r="B1555" s="27"/>
      <c r="E1555" s="28"/>
    </row>
    <row r="1556" spans="2:5">
      <c r="B1556" s="27"/>
      <c r="E1556" s="28"/>
    </row>
    <row r="1557" spans="2:5">
      <c r="B1557" s="27"/>
      <c r="E1557" s="28"/>
    </row>
    <row r="1558" spans="2:5">
      <c r="B1558" s="27"/>
      <c r="E1558" s="28"/>
    </row>
    <row r="1559" spans="2:5">
      <c r="B1559" s="27"/>
      <c r="E1559" s="28"/>
    </row>
    <row r="1560" spans="2:5">
      <c r="B1560" s="27"/>
      <c r="E1560" s="28"/>
    </row>
    <row r="1561" spans="2:5">
      <c r="B1561" s="27"/>
      <c r="E1561" s="28"/>
    </row>
    <row r="1562" spans="2:5">
      <c r="B1562" s="27"/>
      <c r="E1562" s="28"/>
    </row>
    <row r="1563" spans="2:5">
      <c r="B1563" s="27"/>
      <c r="E1563" s="28"/>
    </row>
    <row r="1564" spans="2:5">
      <c r="B1564" s="27"/>
      <c r="E1564" s="28"/>
    </row>
    <row r="1565" spans="2:5">
      <c r="B1565" s="27"/>
      <c r="E1565" s="28"/>
    </row>
    <row r="1566" spans="2:5">
      <c r="B1566" s="27"/>
      <c r="E1566" s="28"/>
    </row>
    <row r="1567" spans="2:5">
      <c r="B1567" s="27"/>
      <c r="E1567" s="28"/>
    </row>
    <row r="1568" spans="2:5">
      <c r="B1568" s="27"/>
      <c r="E1568" s="28"/>
    </row>
    <row r="1569" spans="2:5">
      <c r="B1569" s="27"/>
      <c r="E1569" s="28"/>
    </row>
    <row r="1570" spans="2:5">
      <c r="B1570" s="27"/>
      <c r="E1570" s="28"/>
    </row>
    <row r="1571" spans="2:5">
      <c r="B1571" s="27"/>
      <c r="E1571" s="28"/>
    </row>
    <row r="1572" spans="2:5">
      <c r="B1572" s="27"/>
      <c r="E1572" s="28"/>
    </row>
    <row r="1573" spans="2:5">
      <c r="B1573" s="27"/>
      <c r="E1573" s="28"/>
    </row>
    <row r="1574" spans="2:5">
      <c r="B1574" s="27"/>
      <c r="E1574" s="28"/>
    </row>
    <row r="1575" spans="2:5">
      <c r="B1575" s="27"/>
      <c r="E1575" s="28"/>
    </row>
    <row r="1576" spans="2:5">
      <c r="B1576" s="27"/>
      <c r="E1576" s="28"/>
    </row>
    <row r="1577" spans="2:5">
      <c r="B1577" s="27"/>
      <c r="E1577" s="28"/>
    </row>
    <row r="1578" spans="2:5">
      <c r="B1578" s="27"/>
      <c r="E1578" s="28"/>
    </row>
    <row r="1579" spans="2:5">
      <c r="B1579" s="27"/>
      <c r="E1579" s="28"/>
    </row>
    <row r="1580" spans="2:5">
      <c r="B1580" s="27"/>
      <c r="E1580" s="28"/>
    </row>
    <row r="1581" spans="2:5">
      <c r="B1581" s="27"/>
      <c r="E1581" s="28"/>
    </row>
    <row r="1582" spans="2:5">
      <c r="B1582" s="27"/>
      <c r="E1582" s="28"/>
    </row>
    <row r="1583" spans="2:5">
      <c r="B1583" s="27"/>
      <c r="E1583" s="28"/>
    </row>
    <row r="1584" spans="2:5">
      <c r="B1584" s="27"/>
      <c r="E1584" s="28"/>
    </row>
    <row r="1585" spans="2:5">
      <c r="B1585" s="27"/>
      <c r="E1585" s="28"/>
    </row>
    <row r="1586" spans="2:5">
      <c r="B1586" s="27"/>
      <c r="E1586" s="28"/>
    </row>
    <row r="1587" spans="2:5">
      <c r="B1587" s="27"/>
      <c r="E1587" s="28"/>
    </row>
    <row r="1588" spans="2:5">
      <c r="B1588" s="27"/>
      <c r="E1588" s="28"/>
    </row>
    <row r="1589" spans="2:5">
      <c r="B1589" s="27"/>
      <c r="E1589" s="28"/>
    </row>
    <row r="1590" spans="2:5">
      <c r="B1590" s="27"/>
      <c r="E1590" s="28"/>
    </row>
    <row r="1591" spans="2:5">
      <c r="B1591" s="27"/>
      <c r="E1591" s="28"/>
    </row>
    <row r="1592" spans="2:5">
      <c r="B1592" s="27"/>
      <c r="E1592" s="28"/>
    </row>
    <row r="1593" spans="2:5">
      <c r="B1593" s="27"/>
      <c r="E1593" s="28"/>
    </row>
    <row r="1594" spans="2:5">
      <c r="B1594" s="27"/>
      <c r="E1594" s="28"/>
    </row>
    <row r="1595" spans="2:5">
      <c r="B1595" s="27"/>
      <c r="E1595" s="28"/>
    </row>
    <row r="1596" spans="2:5">
      <c r="B1596" s="27"/>
      <c r="E1596" s="28"/>
    </row>
    <row r="1597" spans="2:5">
      <c r="B1597" s="27"/>
      <c r="E1597" s="28"/>
    </row>
    <row r="1598" spans="2:5">
      <c r="B1598" s="27"/>
      <c r="E1598" s="28"/>
    </row>
    <row r="1599" spans="2:5">
      <c r="B1599" s="27"/>
      <c r="E1599" s="28"/>
    </row>
    <row r="1600" spans="2:5">
      <c r="B1600" s="27"/>
      <c r="E1600" s="28"/>
    </row>
    <row r="1601" spans="2:5">
      <c r="B1601" s="27"/>
      <c r="E1601" s="28"/>
    </row>
    <row r="1602" spans="2:5">
      <c r="B1602" s="27"/>
      <c r="E1602" s="28"/>
    </row>
    <row r="1603" spans="2:5">
      <c r="B1603" s="27"/>
      <c r="E1603" s="28"/>
    </row>
    <row r="1604" spans="2:5">
      <c r="B1604" s="27"/>
      <c r="E1604" s="28"/>
    </row>
    <row r="1605" spans="2:5">
      <c r="B1605" s="27"/>
      <c r="E1605" s="28"/>
    </row>
    <row r="1606" spans="2:5">
      <c r="B1606" s="27"/>
      <c r="E1606" s="28"/>
    </row>
    <row r="1607" spans="2:5">
      <c r="B1607" s="27"/>
      <c r="E1607" s="28"/>
    </row>
    <row r="1608" spans="2:5">
      <c r="B1608" s="27"/>
      <c r="E1608" s="28"/>
    </row>
    <row r="1609" spans="2:5">
      <c r="B1609" s="27"/>
      <c r="E1609" s="28"/>
    </row>
    <row r="1610" spans="2:5">
      <c r="B1610" s="27"/>
      <c r="E1610" s="28"/>
    </row>
    <row r="1611" spans="2:5">
      <c r="B1611" s="27"/>
      <c r="E1611" s="28"/>
    </row>
    <row r="1612" spans="2:5">
      <c r="B1612" s="27"/>
      <c r="E1612" s="28"/>
    </row>
    <row r="1613" spans="2:5">
      <c r="B1613" s="27"/>
      <c r="E1613" s="28"/>
    </row>
    <row r="1614" spans="2:5">
      <c r="B1614" s="27"/>
      <c r="E1614" s="28"/>
    </row>
    <row r="1615" spans="2:5">
      <c r="B1615" s="27"/>
      <c r="E1615" s="28"/>
    </row>
    <row r="1616" spans="2:5">
      <c r="B1616" s="27"/>
      <c r="E1616" s="28"/>
    </row>
    <row r="1617" spans="2:5">
      <c r="B1617" s="27"/>
      <c r="E1617" s="28"/>
    </row>
    <row r="1618" spans="2:5">
      <c r="B1618" s="27"/>
      <c r="E1618" s="28"/>
    </row>
    <row r="1619" spans="2:5">
      <c r="B1619" s="27"/>
      <c r="E1619" s="28"/>
    </row>
    <row r="1620" spans="2:5">
      <c r="B1620" s="27"/>
      <c r="E1620" s="28"/>
    </row>
    <row r="1621" spans="2:5">
      <c r="B1621" s="27"/>
      <c r="E1621" s="28"/>
    </row>
    <row r="1622" spans="2:5">
      <c r="B1622" s="27"/>
      <c r="E1622" s="28"/>
    </row>
    <row r="1623" spans="2:5">
      <c r="B1623" s="27"/>
      <c r="E1623" s="28"/>
    </row>
    <row r="1624" spans="2:5">
      <c r="B1624" s="27"/>
      <c r="E1624" s="28"/>
    </row>
    <row r="1625" spans="2:5">
      <c r="B1625" s="27"/>
      <c r="E1625" s="28"/>
    </row>
    <row r="1626" spans="2:5">
      <c r="B1626" s="27"/>
      <c r="E1626" s="28"/>
    </row>
    <row r="1627" spans="2:5">
      <c r="B1627" s="27"/>
      <c r="E1627" s="28"/>
    </row>
    <row r="1628" spans="2:5">
      <c r="B1628" s="27"/>
      <c r="E1628" s="28"/>
    </row>
    <row r="1629" spans="2:5">
      <c r="B1629" s="27"/>
      <c r="E1629" s="28"/>
    </row>
    <row r="1630" spans="2:5">
      <c r="B1630" s="27"/>
      <c r="E1630" s="28"/>
    </row>
    <row r="1631" spans="2:5">
      <c r="B1631" s="27"/>
      <c r="E1631" s="28"/>
    </row>
    <row r="1632" spans="2:5">
      <c r="B1632" s="27"/>
      <c r="E1632" s="28"/>
    </row>
    <row r="1633" spans="2:5">
      <c r="B1633" s="27"/>
      <c r="E1633" s="28"/>
    </row>
    <row r="1634" spans="2:5">
      <c r="B1634" s="27"/>
      <c r="E1634" s="28"/>
    </row>
    <row r="1635" spans="2:5">
      <c r="B1635" s="27"/>
      <c r="E1635" s="28"/>
    </row>
    <row r="1636" spans="2:5">
      <c r="B1636" s="27"/>
      <c r="E1636" s="28"/>
    </row>
    <row r="1637" spans="2:5">
      <c r="B1637" s="27"/>
      <c r="E1637" s="28"/>
    </row>
    <row r="1638" spans="2:5">
      <c r="B1638" s="27"/>
      <c r="E1638" s="28"/>
    </row>
    <row r="1639" spans="2:5">
      <c r="B1639" s="27"/>
      <c r="E1639" s="28"/>
    </row>
    <row r="1640" spans="2:5">
      <c r="B1640" s="27"/>
      <c r="E1640" s="28"/>
    </row>
    <row r="1641" spans="2:5">
      <c r="B1641" s="27"/>
      <c r="E1641" s="28"/>
    </row>
    <row r="1642" spans="2:5">
      <c r="B1642" s="27"/>
      <c r="E1642" s="28"/>
    </row>
    <row r="1643" spans="2:5">
      <c r="B1643" s="27"/>
      <c r="E1643" s="28"/>
    </row>
    <row r="1644" spans="2:5">
      <c r="B1644" s="27"/>
      <c r="E1644" s="28"/>
    </row>
    <row r="1645" spans="2:5">
      <c r="B1645" s="27"/>
      <c r="E1645" s="28"/>
    </row>
    <row r="1646" spans="2:5">
      <c r="B1646" s="27"/>
      <c r="E1646" s="28"/>
    </row>
    <row r="1647" spans="2:5">
      <c r="B1647" s="27"/>
      <c r="E1647" s="28"/>
    </row>
    <row r="1648" spans="2:5">
      <c r="B1648" s="27"/>
      <c r="E1648" s="28"/>
    </row>
    <row r="1649" spans="2:5">
      <c r="B1649" s="27"/>
      <c r="E1649" s="28"/>
    </row>
    <row r="1650" spans="2:5">
      <c r="B1650" s="27"/>
      <c r="E1650" s="28"/>
    </row>
    <row r="1651" spans="2:5">
      <c r="B1651" s="27"/>
      <c r="E1651" s="28"/>
    </row>
    <row r="1652" spans="2:5">
      <c r="B1652" s="27"/>
      <c r="E1652" s="28"/>
    </row>
    <row r="1653" spans="2:5">
      <c r="B1653" s="27"/>
      <c r="E1653" s="28"/>
    </row>
    <row r="1654" spans="2:5">
      <c r="B1654" s="27"/>
      <c r="E1654" s="28"/>
    </row>
    <row r="1655" spans="2:5">
      <c r="B1655" s="27"/>
      <c r="E1655" s="28"/>
    </row>
    <row r="1656" spans="2:5">
      <c r="B1656" s="27"/>
      <c r="E1656" s="28"/>
    </row>
    <row r="1657" spans="2:5">
      <c r="B1657" s="27"/>
      <c r="E1657" s="28"/>
    </row>
    <row r="1658" spans="2:5">
      <c r="B1658" s="27"/>
      <c r="E1658" s="28"/>
    </row>
    <row r="1659" spans="2:5">
      <c r="B1659" s="27"/>
      <c r="E1659" s="28"/>
    </row>
    <row r="1660" spans="2:5">
      <c r="B1660" s="27"/>
      <c r="E1660" s="28"/>
    </row>
    <row r="1661" spans="2:5">
      <c r="B1661" s="27"/>
      <c r="E1661" s="28"/>
    </row>
    <row r="1662" spans="2:5">
      <c r="B1662" s="27"/>
      <c r="E1662" s="28"/>
    </row>
    <row r="1663" spans="2:5">
      <c r="B1663" s="27"/>
      <c r="E1663" s="28"/>
    </row>
    <row r="1664" spans="2:5">
      <c r="B1664" s="27"/>
      <c r="E1664" s="28"/>
    </row>
    <row r="1665" spans="2:5">
      <c r="B1665" s="27"/>
      <c r="E1665" s="28"/>
    </row>
    <row r="1666" spans="2:5">
      <c r="B1666" s="27"/>
      <c r="E1666" s="28"/>
    </row>
    <row r="1667" spans="2:5">
      <c r="B1667" s="27"/>
      <c r="E1667" s="28"/>
    </row>
    <row r="1668" spans="2:5">
      <c r="B1668" s="27"/>
      <c r="E1668" s="28"/>
    </row>
    <row r="1669" spans="2:5">
      <c r="B1669" s="27"/>
      <c r="E1669" s="28"/>
    </row>
    <row r="1670" spans="2:5">
      <c r="B1670" s="27"/>
      <c r="E1670" s="28"/>
    </row>
    <row r="1671" spans="2:5">
      <c r="B1671" s="27"/>
      <c r="E1671" s="28"/>
    </row>
    <row r="1672" spans="2:5">
      <c r="B1672" s="27"/>
      <c r="E1672" s="28"/>
    </row>
    <row r="1673" spans="2:5">
      <c r="B1673" s="27"/>
      <c r="E1673" s="28"/>
    </row>
    <row r="1674" spans="2:5">
      <c r="B1674" s="27"/>
      <c r="E1674" s="28"/>
    </row>
    <row r="1675" spans="2:5">
      <c r="B1675" s="27"/>
      <c r="E1675" s="28"/>
    </row>
    <row r="1676" spans="2:5">
      <c r="B1676" s="27"/>
      <c r="E1676" s="28"/>
    </row>
    <row r="1677" spans="2:5">
      <c r="B1677" s="27"/>
      <c r="E1677" s="28"/>
    </row>
    <row r="1678" spans="2:5">
      <c r="B1678" s="27"/>
      <c r="E1678" s="28"/>
    </row>
    <row r="1679" spans="2:5">
      <c r="B1679" s="27"/>
      <c r="E1679" s="28"/>
    </row>
    <row r="1680" spans="2:5">
      <c r="B1680" s="27"/>
      <c r="E1680" s="28"/>
    </row>
    <row r="1681" spans="2:5">
      <c r="B1681" s="27"/>
      <c r="E1681" s="28"/>
    </row>
    <row r="1682" spans="2:5">
      <c r="B1682" s="27"/>
      <c r="E1682" s="28"/>
    </row>
    <row r="1683" spans="2:5">
      <c r="B1683" s="27"/>
      <c r="E1683" s="28"/>
    </row>
    <row r="1684" spans="2:5">
      <c r="B1684" s="27"/>
      <c r="E1684" s="28"/>
    </row>
    <row r="1685" spans="2:5">
      <c r="B1685" s="27"/>
      <c r="E1685" s="28"/>
    </row>
    <row r="1686" spans="2:5">
      <c r="B1686" s="27"/>
      <c r="E1686" s="28"/>
    </row>
    <row r="1687" spans="2:5">
      <c r="B1687" s="27"/>
      <c r="E1687" s="28"/>
    </row>
    <row r="1688" spans="2:5">
      <c r="B1688" s="27"/>
      <c r="E1688" s="28"/>
    </row>
    <row r="1689" spans="2:5">
      <c r="B1689" s="27"/>
      <c r="E1689" s="28"/>
    </row>
    <row r="1690" spans="2:5">
      <c r="B1690" s="27"/>
      <c r="E1690" s="28"/>
    </row>
    <row r="1691" spans="2:5">
      <c r="B1691" s="27"/>
      <c r="E1691" s="28"/>
    </row>
    <row r="1692" spans="2:5">
      <c r="B1692" s="27"/>
      <c r="E1692" s="28"/>
    </row>
    <row r="1693" spans="2:5">
      <c r="B1693" s="27"/>
      <c r="E1693" s="28"/>
    </row>
    <row r="1694" spans="2:5">
      <c r="B1694" s="27"/>
      <c r="E1694" s="28"/>
    </row>
    <row r="1695" spans="2:5">
      <c r="B1695" s="27"/>
      <c r="E1695" s="28"/>
    </row>
    <row r="1696" spans="2:5">
      <c r="B1696" s="27"/>
      <c r="E1696" s="28"/>
    </row>
    <row r="1697" spans="2:5">
      <c r="B1697" s="27"/>
      <c r="E1697" s="28"/>
    </row>
    <row r="1698" spans="2:5">
      <c r="B1698" s="27"/>
      <c r="E1698" s="28"/>
    </row>
    <row r="1699" spans="2:5">
      <c r="B1699" s="27"/>
      <c r="E1699" s="28"/>
    </row>
    <row r="1700" spans="2:5">
      <c r="B1700" s="27"/>
      <c r="E1700" s="28"/>
    </row>
    <row r="1701" spans="2:5">
      <c r="B1701" s="27"/>
      <c r="E1701" s="28"/>
    </row>
    <row r="1702" spans="2:5">
      <c r="B1702" s="27"/>
      <c r="E1702" s="28"/>
    </row>
    <row r="1703" spans="2:5">
      <c r="B1703" s="27"/>
      <c r="E1703" s="28"/>
    </row>
    <row r="1704" spans="2:5">
      <c r="B1704" s="27"/>
      <c r="E1704" s="28"/>
    </row>
    <row r="1705" spans="2:5">
      <c r="B1705" s="27"/>
      <c r="E1705" s="28"/>
    </row>
    <row r="1706" spans="2:5">
      <c r="B1706" s="27"/>
      <c r="E1706" s="28"/>
    </row>
    <row r="1707" spans="2:5">
      <c r="B1707" s="27"/>
      <c r="E1707" s="28"/>
    </row>
    <row r="1708" spans="2:5">
      <c r="B1708" s="27"/>
      <c r="E1708" s="28"/>
    </row>
    <row r="1709" spans="2:5">
      <c r="B1709" s="27"/>
      <c r="E1709" s="28"/>
    </row>
    <row r="1710" spans="2:5">
      <c r="B1710" s="27"/>
      <c r="E1710" s="28"/>
    </row>
    <row r="1711" spans="2:5">
      <c r="B1711" s="27"/>
      <c r="E1711" s="28"/>
    </row>
    <row r="1712" spans="2:5">
      <c r="B1712" s="27"/>
      <c r="E1712" s="28"/>
    </row>
    <row r="1713" spans="2:5">
      <c r="B1713" s="27"/>
      <c r="E1713" s="28"/>
    </row>
    <row r="1714" spans="2:5">
      <c r="B1714" s="27"/>
      <c r="E1714" s="28"/>
    </row>
    <row r="1715" spans="2:5">
      <c r="B1715" s="27"/>
      <c r="E1715" s="28"/>
    </row>
    <row r="1716" spans="2:5">
      <c r="B1716" s="27"/>
      <c r="E1716" s="28"/>
    </row>
    <row r="1717" spans="2:5">
      <c r="B1717" s="27"/>
      <c r="E1717" s="28"/>
    </row>
    <row r="1718" spans="2:5">
      <c r="B1718" s="27"/>
      <c r="E1718" s="28"/>
    </row>
    <row r="1719" spans="2:5">
      <c r="B1719" s="27"/>
      <c r="E1719" s="28"/>
    </row>
    <row r="1720" spans="2:5">
      <c r="B1720" s="27"/>
      <c r="E1720" s="28"/>
    </row>
    <row r="1721" spans="2:5">
      <c r="B1721" s="27"/>
      <c r="E1721" s="28"/>
    </row>
    <row r="1722" spans="2:5">
      <c r="B1722" s="27"/>
      <c r="E1722" s="28"/>
    </row>
    <row r="1723" spans="2:5">
      <c r="B1723" s="27"/>
      <c r="E1723" s="28"/>
    </row>
    <row r="1724" spans="2:5">
      <c r="B1724" s="27"/>
      <c r="E1724" s="28"/>
    </row>
    <row r="1725" spans="2:5">
      <c r="B1725" s="27"/>
      <c r="E1725" s="28"/>
    </row>
    <row r="1726" spans="2:5">
      <c r="B1726" s="27"/>
      <c r="E1726" s="28"/>
    </row>
    <row r="1727" spans="2:5">
      <c r="B1727" s="27"/>
      <c r="E1727" s="28"/>
    </row>
    <row r="1728" spans="2:5">
      <c r="B1728" s="27"/>
      <c r="E1728" s="28"/>
    </row>
    <row r="1729" spans="2:5">
      <c r="B1729" s="27"/>
      <c r="E1729" s="28"/>
    </row>
    <row r="1730" spans="2:5">
      <c r="B1730" s="27"/>
      <c r="E1730" s="28"/>
    </row>
    <row r="1731" spans="2:5">
      <c r="B1731" s="27"/>
      <c r="E1731" s="28"/>
    </row>
    <row r="1732" spans="2:5">
      <c r="B1732" s="27"/>
      <c r="E1732" s="28"/>
    </row>
    <row r="1733" spans="2:5">
      <c r="B1733" s="27"/>
      <c r="E1733" s="28"/>
    </row>
    <row r="1734" spans="2:5">
      <c r="B1734" s="27"/>
      <c r="E1734" s="28"/>
    </row>
    <row r="1735" spans="2:5">
      <c r="B1735" s="27"/>
      <c r="E1735" s="28"/>
    </row>
    <row r="1736" spans="2:5">
      <c r="B1736" s="27"/>
      <c r="E1736" s="28"/>
    </row>
    <row r="1737" spans="2:5">
      <c r="B1737" s="27"/>
      <c r="E1737" s="28"/>
    </row>
    <row r="1738" spans="2:5">
      <c r="B1738" s="27"/>
      <c r="E1738" s="28"/>
    </row>
    <row r="1739" spans="2:5">
      <c r="B1739" s="27"/>
      <c r="E1739" s="28"/>
    </row>
    <row r="1740" spans="2:5">
      <c r="B1740" s="27"/>
      <c r="E1740" s="28"/>
    </row>
    <row r="1741" spans="2:5">
      <c r="B1741" s="27"/>
      <c r="E1741" s="28"/>
    </row>
    <row r="1742" spans="2:5">
      <c r="B1742" s="27"/>
      <c r="E1742" s="28"/>
    </row>
    <row r="1743" spans="2:5">
      <c r="B1743" s="27"/>
      <c r="E1743" s="28"/>
    </row>
    <row r="1744" spans="2:5">
      <c r="B1744" s="27"/>
      <c r="E1744" s="28"/>
    </row>
    <row r="1745" spans="2:5">
      <c r="B1745" s="27"/>
      <c r="E1745" s="28"/>
    </row>
    <row r="1746" spans="2:5">
      <c r="B1746" s="27"/>
      <c r="E1746" s="28"/>
    </row>
    <row r="1747" spans="2:5">
      <c r="B1747" s="27"/>
      <c r="E1747" s="28"/>
    </row>
    <row r="1748" spans="2:5">
      <c r="B1748" s="27"/>
      <c r="E1748" s="28"/>
    </row>
    <row r="1749" spans="2:5">
      <c r="B1749" s="27"/>
      <c r="E1749" s="28"/>
    </row>
    <row r="1750" spans="2:5">
      <c r="B1750" s="27"/>
      <c r="E1750" s="28"/>
    </row>
    <row r="1751" spans="2:5">
      <c r="B1751" s="27"/>
      <c r="E1751" s="28"/>
    </row>
    <row r="1752" spans="2:5">
      <c r="B1752" s="27"/>
      <c r="E1752" s="28"/>
    </row>
    <row r="1753" spans="2:5">
      <c r="B1753" s="27"/>
      <c r="E1753" s="28"/>
    </row>
    <row r="1754" spans="2:5">
      <c r="B1754" s="27"/>
      <c r="E1754" s="28"/>
    </row>
    <row r="1755" spans="2:5">
      <c r="B1755" s="27"/>
      <c r="E1755" s="28"/>
    </row>
    <row r="1756" spans="2:5">
      <c r="B1756" s="27"/>
      <c r="E1756" s="28"/>
    </row>
    <row r="1757" spans="2:5">
      <c r="B1757" s="27"/>
      <c r="E1757" s="28"/>
    </row>
    <row r="1758" spans="2:5">
      <c r="B1758" s="27"/>
      <c r="E1758" s="28"/>
    </row>
    <row r="1759" spans="2:5">
      <c r="B1759" s="27"/>
      <c r="E1759" s="28"/>
    </row>
    <row r="1760" spans="2:5">
      <c r="B1760" s="27"/>
      <c r="E1760" s="28"/>
    </row>
    <row r="1761" spans="2:5">
      <c r="B1761" s="27"/>
      <c r="E1761" s="28"/>
    </row>
    <row r="1762" spans="2:5">
      <c r="B1762" s="27"/>
      <c r="E1762" s="28"/>
    </row>
    <row r="1763" spans="2:5">
      <c r="B1763" s="27"/>
      <c r="E1763" s="28"/>
    </row>
    <row r="1764" spans="2:5">
      <c r="B1764" s="27"/>
      <c r="E1764" s="28"/>
    </row>
    <row r="1765" spans="2:5">
      <c r="B1765" s="27"/>
      <c r="E1765" s="28"/>
    </row>
    <row r="1766" spans="2:5">
      <c r="B1766" s="27"/>
      <c r="E1766" s="28"/>
    </row>
    <row r="1767" spans="2:5">
      <c r="B1767" s="27"/>
      <c r="E1767" s="28"/>
    </row>
    <row r="1768" spans="2:5">
      <c r="B1768" s="27"/>
      <c r="E1768" s="28"/>
    </row>
    <row r="1769" spans="2:5">
      <c r="B1769" s="27"/>
      <c r="E1769" s="28"/>
    </row>
    <row r="1770" spans="2:5">
      <c r="B1770" s="27"/>
      <c r="E1770" s="28"/>
    </row>
    <row r="1771" spans="2:5">
      <c r="B1771" s="27"/>
      <c r="E1771" s="28"/>
    </row>
    <row r="1772" spans="2:5">
      <c r="B1772" s="27"/>
      <c r="E1772" s="28"/>
    </row>
    <row r="1773" spans="2:5">
      <c r="B1773" s="27"/>
      <c r="E1773" s="28"/>
    </row>
    <row r="1774" spans="2:5">
      <c r="B1774" s="27"/>
      <c r="E1774" s="28"/>
    </row>
    <row r="1775" spans="2:5">
      <c r="B1775" s="27"/>
      <c r="E1775" s="28"/>
    </row>
    <row r="1776" spans="2:5">
      <c r="B1776" s="27"/>
      <c r="E1776" s="28"/>
    </row>
    <row r="1777" spans="2:5">
      <c r="B1777" s="27"/>
      <c r="E1777" s="28"/>
    </row>
    <row r="1778" spans="2:5">
      <c r="B1778" s="27"/>
      <c r="E1778" s="28"/>
    </row>
    <row r="1779" spans="2:5">
      <c r="B1779" s="27"/>
      <c r="E1779" s="28"/>
    </row>
    <row r="1780" spans="2:5">
      <c r="B1780" s="27"/>
      <c r="E1780" s="28"/>
    </row>
    <row r="1781" spans="2:5">
      <c r="B1781" s="27"/>
      <c r="E1781" s="28"/>
    </row>
    <row r="1782" spans="2:5">
      <c r="B1782" s="27"/>
      <c r="E1782" s="28"/>
    </row>
    <row r="1783" spans="2:5">
      <c r="B1783" s="27"/>
      <c r="E1783" s="28"/>
    </row>
    <row r="1784" spans="2:5">
      <c r="B1784" s="27"/>
      <c r="E1784" s="28"/>
    </row>
    <row r="1785" spans="2:5">
      <c r="B1785" s="27"/>
      <c r="E1785" s="28"/>
    </row>
    <row r="1786" spans="2:5">
      <c r="B1786" s="27"/>
      <c r="E1786" s="28"/>
    </row>
    <row r="1787" spans="2:5">
      <c r="B1787" s="27"/>
      <c r="E1787" s="28"/>
    </row>
    <row r="1788" spans="2:5">
      <c r="B1788" s="27"/>
      <c r="E1788" s="28"/>
    </row>
    <row r="1789" spans="2:5">
      <c r="B1789" s="27"/>
      <c r="E1789" s="28"/>
    </row>
    <row r="1790" spans="2:5">
      <c r="B1790" s="27"/>
      <c r="E1790" s="28"/>
    </row>
    <row r="1791" spans="2:5">
      <c r="B1791" s="27"/>
      <c r="E1791" s="28"/>
    </row>
    <row r="1792" spans="2:5">
      <c r="B1792" s="27"/>
      <c r="E1792" s="28"/>
    </row>
    <row r="1793" spans="2:5">
      <c r="B1793" s="27"/>
      <c r="E1793" s="28"/>
    </row>
    <row r="1794" spans="2:5">
      <c r="B1794" s="27"/>
      <c r="E1794" s="28"/>
    </row>
    <row r="1795" spans="2:5">
      <c r="B1795" s="27"/>
      <c r="E1795" s="28"/>
    </row>
    <row r="1796" spans="2:5">
      <c r="B1796" s="27"/>
      <c r="E1796" s="28"/>
    </row>
    <row r="1797" spans="2:5">
      <c r="B1797" s="27"/>
      <c r="E1797" s="28"/>
    </row>
    <row r="1798" spans="2:5">
      <c r="B1798" s="27"/>
      <c r="E1798" s="28"/>
    </row>
    <row r="1799" spans="2:5">
      <c r="B1799" s="27"/>
      <c r="E1799" s="28"/>
    </row>
    <row r="1800" spans="2:5">
      <c r="B1800" s="27"/>
      <c r="E1800" s="28"/>
    </row>
    <row r="1801" spans="2:5">
      <c r="B1801" s="27"/>
      <c r="E1801" s="28"/>
    </row>
    <row r="1802" spans="2:5">
      <c r="B1802" s="27"/>
      <c r="E1802" s="28"/>
    </row>
    <row r="1803" spans="2:5">
      <c r="B1803" s="27"/>
      <c r="E1803" s="28"/>
    </row>
    <row r="1804" spans="2:5">
      <c r="B1804" s="27"/>
      <c r="E1804" s="28"/>
    </row>
    <row r="1805" spans="2:5">
      <c r="B1805" s="27"/>
      <c r="E1805" s="28"/>
    </row>
    <row r="1806" spans="2:5">
      <c r="B1806" s="27"/>
      <c r="E1806" s="28"/>
    </row>
    <row r="1807" spans="2:5">
      <c r="B1807" s="27"/>
      <c r="E1807" s="28"/>
    </row>
    <row r="1808" spans="2:5">
      <c r="B1808" s="27"/>
      <c r="E1808" s="28"/>
    </row>
    <row r="1809" spans="2:5">
      <c r="B1809" s="27"/>
      <c r="E1809" s="28"/>
    </row>
    <row r="1810" spans="2:5">
      <c r="B1810" s="27"/>
      <c r="E1810" s="28"/>
    </row>
    <row r="1811" spans="2:5">
      <c r="B1811" s="27"/>
      <c r="E1811" s="28"/>
    </row>
    <row r="1812" spans="2:5">
      <c r="B1812" s="27"/>
      <c r="E1812" s="28"/>
    </row>
    <row r="1813" spans="2:5">
      <c r="B1813" s="27"/>
      <c r="E1813" s="28"/>
    </row>
    <row r="1814" spans="2:5">
      <c r="B1814" s="27"/>
      <c r="E1814" s="28"/>
    </row>
    <row r="1815" spans="2:5">
      <c r="B1815" s="27"/>
      <c r="E1815" s="28"/>
    </row>
    <row r="1816" spans="2:5">
      <c r="B1816" s="27"/>
      <c r="E1816" s="28"/>
    </row>
    <row r="1817" spans="2:5">
      <c r="B1817" s="27"/>
      <c r="E1817" s="28"/>
    </row>
    <row r="1818" spans="2:5">
      <c r="B1818" s="27"/>
      <c r="E1818" s="28"/>
    </row>
    <row r="1819" spans="2:5">
      <c r="B1819" s="27"/>
      <c r="E1819" s="28"/>
    </row>
    <row r="1820" spans="2:5">
      <c r="B1820" s="27"/>
      <c r="E1820" s="28"/>
    </row>
    <row r="1821" spans="2:5">
      <c r="B1821" s="27"/>
      <c r="E1821" s="28"/>
    </row>
    <row r="1822" spans="2:5">
      <c r="B1822" s="27"/>
      <c r="E1822" s="28"/>
    </row>
    <row r="1823" spans="2:5">
      <c r="B1823" s="27"/>
      <c r="E1823" s="28"/>
    </row>
    <row r="1824" spans="2:5">
      <c r="B1824" s="27"/>
      <c r="E1824" s="28"/>
    </row>
    <row r="1825" spans="2:5">
      <c r="B1825" s="27"/>
      <c r="E1825" s="28"/>
    </row>
    <row r="1826" spans="2:5">
      <c r="B1826" s="27"/>
      <c r="E1826" s="28"/>
    </row>
    <row r="1827" spans="2:5">
      <c r="B1827" s="27"/>
      <c r="E1827" s="28"/>
    </row>
    <row r="1828" spans="2:5">
      <c r="B1828" s="27"/>
      <c r="E1828" s="28"/>
    </row>
    <row r="1829" spans="2:5">
      <c r="B1829" s="27"/>
      <c r="E1829" s="28"/>
    </row>
    <row r="1830" spans="2:5">
      <c r="B1830" s="27"/>
      <c r="E1830" s="28"/>
    </row>
    <row r="1831" spans="2:5">
      <c r="B1831" s="27"/>
      <c r="E1831" s="28"/>
    </row>
    <row r="1832" spans="2:5">
      <c r="B1832" s="27"/>
      <c r="E1832" s="28"/>
    </row>
    <row r="1833" spans="2:5">
      <c r="B1833" s="27"/>
      <c r="E1833" s="28"/>
    </row>
    <row r="1834" spans="2:5">
      <c r="B1834" s="27"/>
      <c r="E1834" s="28"/>
    </row>
    <row r="1835" spans="2:5">
      <c r="B1835" s="27"/>
      <c r="E1835" s="28"/>
    </row>
    <row r="1836" spans="2:5">
      <c r="B1836" s="27"/>
      <c r="E1836" s="28"/>
    </row>
    <row r="1837" spans="2:5">
      <c r="B1837" s="27"/>
      <c r="E1837" s="28"/>
    </row>
    <row r="1838" spans="2:5">
      <c r="B1838" s="27"/>
      <c r="E1838" s="28"/>
    </row>
    <row r="1839" spans="2:5">
      <c r="B1839" s="27"/>
      <c r="E1839" s="28"/>
    </row>
    <row r="1840" spans="2:5">
      <c r="B1840" s="27"/>
      <c r="E1840" s="28"/>
    </row>
    <row r="1841" spans="2:5">
      <c r="B1841" s="27"/>
      <c r="E1841" s="28"/>
    </row>
    <row r="1842" spans="2:5">
      <c r="B1842" s="27"/>
      <c r="E1842" s="28"/>
    </row>
    <row r="1843" spans="2:5">
      <c r="B1843" s="27"/>
      <c r="E1843" s="28"/>
    </row>
    <row r="1844" spans="2:5">
      <c r="B1844" s="27"/>
      <c r="E1844" s="28"/>
    </row>
    <row r="1845" spans="2:5">
      <c r="B1845" s="27"/>
      <c r="E1845" s="28"/>
    </row>
    <row r="1846" spans="2:5">
      <c r="B1846" s="27"/>
      <c r="E1846" s="28"/>
    </row>
    <row r="1847" spans="2:5">
      <c r="B1847" s="27"/>
      <c r="E1847" s="28"/>
    </row>
    <row r="1848" spans="2:5">
      <c r="B1848" s="27"/>
      <c r="E1848" s="28"/>
    </row>
    <row r="1849" spans="2:5">
      <c r="B1849" s="27"/>
      <c r="E1849" s="28"/>
    </row>
    <row r="1850" spans="2:5">
      <c r="B1850" s="27"/>
      <c r="E1850" s="28"/>
    </row>
    <row r="1851" spans="2:5">
      <c r="B1851" s="27"/>
      <c r="E1851" s="28"/>
    </row>
    <row r="1852" spans="2:5">
      <c r="B1852" s="27"/>
      <c r="E1852" s="28"/>
    </row>
    <row r="1853" spans="2:5">
      <c r="B1853" s="27"/>
      <c r="E1853" s="28"/>
    </row>
    <row r="1854" spans="2:5">
      <c r="B1854" s="27"/>
      <c r="E1854" s="28"/>
    </row>
    <row r="1855" spans="2:5">
      <c r="B1855" s="27"/>
      <c r="E1855" s="28"/>
    </row>
    <row r="1856" spans="2:5">
      <c r="B1856" s="27"/>
      <c r="E1856" s="28"/>
    </row>
    <row r="1857" spans="2:5">
      <c r="B1857" s="27"/>
      <c r="E1857" s="28"/>
    </row>
    <row r="1858" spans="2:5">
      <c r="B1858" s="27"/>
      <c r="E1858" s="28"/>
    </row>
    <row r="1859" spans="2:5">
      <c r="B1859" s="27"/>
      <c r="E1859" s="28"/>
    </row>
    <row r="1860" spans="2:5">
      <c r="B1860" s="27"/>
      <c r="E1860" s="28"/>
    </row>
    <row r="1861" spans="2:5">
      <c r="B1861" s="27"/>
      <c r="E1861" s="28"/>
    </row>
    <row r="1862" spans="2:5">
      <c r="B1862" s="27"/>
      <c r="E1862" s="28"/>
    </row>
    <row r="1863" spans="2:5">
      <c r="B1863" s="27"/>
      <c r="E1863" s="28"/>
    </row>
    <row r="1864" spans="2:5">
      <c r="B1864" s="27"/>
      <c r="E1864" s="28"/>
    </row>
    <row r="1865" spans="2:5">
      <c r="B1865" s="27"/>
      <c r="E1865" s="28"/>
    </row>
    <row r="1866" spans="2:5">
      <c r="B1866" s="27"/>
      <c r="E1866" s="28"/>
    </row>
    <row r="1867" spans="2:5">
      <c r="B1867" s="27"/>
      <c r="E1867" s="28"/>
    </row>
    <row r="1868" spans="2:5">
      <c r="B1868" s="27"/>
      <c r="E1868" s="28"/>
    </row>
    <row r="1869" spans="2:5">
      <c r="B1869" s="27"/>
      <c r="E1869" s="28"/>
    </row>
    <row r="1870" spans="2:5">
      <c r="B1870" s="27"/>
      <c r="E1870" s="28"/>
    </row>
    <row r="1871" spans="2:5">
      <c r="B1871" s="27"/>
      <c r="E1871" s="28"/>
    </row>
    <row r="1872" spans="2:5">
      <c r="B1872" s="27"/>
      <c r="E1872" s="28"/>
    </row>
    <row r="1873" spans="2:5">
      <c r="B1873" s="27"/>
      <c r="E1873" s="28"/>
    </row>
    <row r="1874" spans="2:5">
      <c r="B1874" s="27"/>
      <c r="E1874" s="28"/>
    </row>
    <row r="1875" spans="2:5">
      <c r="B1875" s="27"/>
      <c r="E1875" s="28"/>
    </row>
    <row r="1876" spans="2:5">
      <c r="B1876" s="27"/>
      <c r="E1876" s="28"/>
    </row>
    <row r="1877" spans="2:5">
      <c r="B1877" s="27"/>
      <c r="E1877" s="28"/>
    </row>
    <row r="1878" spans="2:5">
      <c r="B1878" s="27"/>
      <c r="E1878" s="28"/>
    </row>
    <row r="1879" spans="2:5">
      <c r="B1879" s="27"/>
      <c r="E1879" s="28"/>
    </row>
    <row r="1880" spans="2:5">
      <c r="B1880" s="27"/>
      <c r="E1880" s="28"/>
    </row>
    <row r="1881" spans="2:5">
      <c r="B1881" s="27"/>
      <c r="E1881" s="28"/>
    </row>
    <row r="1882" spans="2:5">
      <c r="B1882" s="27"/>
      <c r="E1882" s="28"/>
    </row>
    <row r="1883" spans="2:5">
      <c r="B1883" s="27"/>
      <c r="E1883" s="28"/>
    </row>
    <row r="1884" spans="2:5">
      <c r="B1884" s="27"/>
      <c r="E1884" s="28"/>
    </row>
    <row r="1885" spans="2:5">
      <c r="B1885" s="27"/>
      <c r="E1885" s="28"/>
    </row>
    <row r="1886" spans="2:5">
      <c r="B1886" s="27"/>
      <c r="E1886" s="28"/>
    </row>
    <row r="1887" spans="2:5">
      <c r="B1887" s="27"/>
      <c r="E1887" s="28"/>
    </row>
    <row r="1888" spans="2:5">
      <c r="B1888" s="27"/>
      <c r="E1888" s="28"/>
    </row>
    <row r="1889" spans="2:5">
      <c r="B1889" s="27"/>
      <c r="E1889" s="28"/>
    </row>
    <row r="1890" spans="2:5">
      <c r="B1890" s="27"/>
      <c r="E1890" s="28"/>
    </row>
    <row r="1891" spans="2:5">
      <c r="B1891" s="27"/>
      <c r="E1891" s="28"/>
    </row>
    <row r="1892" spans="2:5">
      <c r="B1892" s="27"/>
      <c r="E1892" s="28"/>
    </row>
    <row r="1893" spans="2:5">
      <c r="B1893" s="27"/>
      <c r="E1893" s="28"/>
    </row>
    <row r="1894" spans="2:5">
      <c r="B1894" s="27"/>
      <c r="E1894" s="28"/>
    </row>
    <row r="1895" spans="2:5">
      <c r="B1895" s="27"/>
      <c r="E1895" s="28"/>
    </row>
    <row r="1896" spans="2:5">
      <c r="B1896" s="27"/>
      <c r="E1896" s="28"/>
    </row>
    <row r="1897" spans="2:5">
      <c r="B1897" s="27"/>
      <c r="E1897" s="28"/>
    </row>
    <row r="1898" spans="2:5">
      <c r="B1898" s="27"/>
      <c r="E1898" s="28"/>
    </row>
    <row r="1899" spans="2:5">
      <c r="B1899" s="27"/>
      <c r="E1899" s="28"/>
    </row>
    <row r="1900" spans="2:5">
      <c r="B1900" s="27"/>
      <c r="E1900" s="28"/>
    </row>
    <row r="1901" spans="2:5">
      <c r="B1901" s="27"/>
      <c r="E1901" s="28"/>
    </row>
    <row r="1902" spans="2:5">
      <c r="B1902" s="27"/>
      <c r="E1902" s="28"/>
    </row>
    <row r="1903" spans="2:5">
      <c r="B1903" s="27"/>
      <c r="E1903" s="28"/>
    </row>
    <row r="1904" spans="2:5">
      <c r="B1904" s="27"/>
      <c r="E1904" s="28"/>
    </row>
    <row r="1905" spans="2:5">
      <c r="B1905" s="27"/>
      <c r="E1905" s="28"/>
    </row>
    <row r="1906" spans="2:5">
      <c r="B1906" s="27"/>
      <c r="E1906" s="28"/>
    </row>
    <row r="1907" spans="2:5">
      <c r="B1907" s="27"/>
      <c r="E1907" s="28"/>
    </row>
    <row r="1908" spans="2:5">
      <c r="B1908" s="27"/>
      <c r="E1908" s="28"/>
    </row>
    <row r="1909" spans="2:5">
      <c r="B1909" s="27"/>
      <c r="E1909" s="28"/>
    </row>
    <row r="1910" spans="2:5">
      <c r="B1910" s="27"/>
      <c r="E1910" s="28"/>
    </row>
    <row r="1911" spans="2:5">
      <c r="B1911" s="27"/>
      <c r="E1911" s="28"/>
    </row>
    <row r="1912" spans="2:5">
      <c r="B1912" s="27"/>
      <c r="E1912" s="28"/>
    </row>
    <row r="1913" spans="2:5">
      <c r="B1913" s="27"/>
      <c r="E1913" s="28"/>
    </row>
    <row r="1914" spans="2:5">
      <c r="B1914" s="27"/>
      <c r="E1914" s="28"/>
    </row>
    <row r="1915" spans="2:5">
      <c r="B1915" s="27"/>
      <c r="E1915" s="28"/>
    </row>
    <row r="1916" spans="2:5">
      <c r="B1916" s="27"/>
      <c r="E1916" s="28"/>
    </row>
    <row r="1917" spans="2:5">
      <c r="B1917" s="27"/>
      <c r="E1917" s="28"/>
    </row>
    <row r="1918" spans="2:5">
      <c r="B1918" s="27"/>
      <c r="E1918" s="28"/>
    </row>
    <row r="1919" spans="2:5">
      <c r="B1919" s="27"/>
      <c r="E1919" s="28"/>
    </row>
    <row r="1920" spans="2:5">
      <c r="B1920" s="27"/>
      <c r="E1920" s="28"/>
    </row>
    <row r="1921" spans="2:5">
      <c r="B1921" s="27"/>
      <c r="E1921" s="28"/>
    </row>
    <row r="1922" spans="2:5">
      <c r="B1922" s="27"/>
      <c r="E1922" s="28"/>
    </row>
    <row r="1923" spans="2:5">
      <c r="B1923" s="27"/>
      <c r="E1923" s="28"/>
    </row>
    <row r="1924" spans="2:5">
      <c r="B1924" s="27"/>
      <c r="E1924" s="28"/>
    </row>
    <row r="1925" spans="2:5">
      <c r="B1925" s="27"/>
      <c r="E1925" s="28"/>
    </row>
    <row r="1926" spans="2:5">
      <c r="B1926" s="27"/>
      <c r="E1926" s="28"/>
    </row>
    <row r="1927" spans="2:5">
      <c r="B1927" s="27"/>
      <c r="E1927" s="28"/>
    </row>
    <row r="1928" spans="2:5">
      <c r="B1928" s="27"/>
      <c r="E1928" s="28"/>
    </row>
    <row r="1929" spans="2:5">
      <c r="B1929" s="27"/>
      <c r="E1929" s="28"/>
    </row>
    <row r="1930" spans="2:5">
      <c r="B1930" s="27"/>
      <c r="E1930" s="28"/>
    </row>
    <row r="1931" spans="2:5">
      <c r="B1931" s="27"/>
      <c r="E1931" s="28"/>
    </row>
    <row r="1932" spans="2:5">
      <c r="B1932" s="27"/>
      <c r="E1932" s="28"/>
    </row>
    <row r="1933" spans="2:5">
      <c r="B1933" s="27"/>
      <c r="E1933" s="28"/>
    </row>
    <row r="1934" spans="2:5">
      <c r="B1934" s="27"/>
      <c r="E1934" s="28"/>
    </row>
    <row r="1935" spans="2:5">
      <c r="B1935" s="27"/>
      <c r="E1935" s="28"/>
    </row>
    <row r="1936" spans="2:5">
      <c r="B1936" s="27"/>
      <c r="E1936" s="28"/>
    </row>
    <row r="1937" spans="2:5">
      <c r="B1937" s="27"/>
      <c r="E1937" s="28"/>
    </row>
    <row r="1938" spans="2:5">
      <c r="B1938" s="27"/>
      <c r="E1938" s="28"/>
    </row>
    <row r="1939" spans="2:5">
      <c r="B1939" s="27"/>
      <c r="E1939" s="28"/>
    </row>
    <row r="1940" spans="2:5">
      <c r="B1940" s="27"/>
      <c r="E1940" s="28"/>
    </row>
    <row r="1941" spans="2:5">
      <c r="B1941" s="27"/>
      <c r="E1941" s="28"/>
    </row>
    <row r="1942" spans="2:5">
      <c r="B1942" s="27"/>
      <c r="E1942" s="28"/>
    </row>
    <row r="1943" spans="2:5">
      <c r="B1943" s="27"/>
      <c r="E1943" s="28"/>
    </row>
    <row r="1944" spans="2:5">
      <c r="B1944" s="27"/>
      <c r="E1944" s="28"/>
    </row>
    <row r="1945" spans="2:5">
      <c r="B1945" s="27"/>
      <c r="E1945" s="28"/>
    </row>
    <row r="1946" spans="2:5">
      <c r="B1946" s="27"/>
      <c r="E1946" s="28"/>
    </row>
    <row r="1947" spans="2:5">
      <c r="B1947" s="27"/>
      <c r="E1947" s="28"/>
    </row>
    <row r="1948" spans="2:5">
      <c r="B1948" s="27"/>
      <c r="E1948" s="28"/>
    </row>
    <row r="1949" spans="2:5">
      <c r="B1949" s="27"/>
      <c r="E1949" s="28"/>
    </row>
    <row r="1950" spans="2:5">
      <c r="B1950" s="27"/>
      <c r="E1950" s="28"/>
    </row>
    <row r="1951" spans="2:5">
      <c r="B1951" s="27"/>
      <c r="E1951" s="28"/>
    </row>
    <row r="1952" spans="2:5">
      <c r="B1952" s="27"/>
      <c r="E1952" s="28"/>
    </row>
    <row r="1953" spans="2:5">
      <c r="B1953" s="27"/>
      <c r="E1953" s="28"/>
    </row>
    <row r="1954" spans="2:5">
      <c r="B1954" s="27"/>
      <c r="E1954" s="28"/>
    </row>
    <row r="1955" spans="2:5">
      <c r="B1955" s="27"/>
      <c r="E1955" s="28"/>
    </row>
    <row r="1956" spans="2:5">
      <c r="B1956" s="27"/>
      <c r="E1956" s="28"/>
    </row>
    <row r="1957" spans="2:5">
      <c r="B1957" s="27"/>
      <c r="E1957" s="28"/>
    </row>
    <row r="1958" spans="2:5">
      <c r="B1958" s="27"/>
      <c r="E1958" s="28"/>
    </row>
    <row r="1959" spans="2:5">
      <c r="B1959" s="27"/>
      <c r="E1959" s="28"/>
    </row>
    <row r="1960" spans="2:5">
      <c r="B1960" s="27"/>
      <c r="E1960" s="28"/>
    </row>
    <row r="1961" spans="2:5">
      <c r="B1961" s="27"/>
      <c r="E1961" s="28"/>
    </row>
    <row r="1962" spans="2:5">
      <c r="B1962" s="27"/>
      <c r="E1962" s="28"/>
    </row>
    <row r="1963" spans="2:5">
      <c r="B1963" s="27"/>
      <c r="E1963" s="28"/>
    </row>
    <row r="1964" spans="2:5">
      <c r="B1964" s="27"/>
      <c r="E1964" s="28"/>
    </row>
    <row r="1965" spans="2:5">
      <c r="B1965" s="27"/>
      <c r="E1965" s="28"/>
    </row>
    <row r="1966" spans="2:5">
      <c r="B1966" s="27"/>
      <c r="E1966" s="28"/>
    </row>
    <row r="1967" spans="2:5">
      <c r="B1967" s="27"/>
      <c r="E1967" s="28"/>
    </row>
    <row r="1968" spans="2:5">
      <c r="B1968" s="27"/>
      <c r="E1968" s="28"/>
    </row>
    <row r="1969" spans="2:5">
      <c r="B1969" s="27"/>
      <c r="E1969" s="28"/>
    </row>
    <row r="1970" spans="2:5">
      <c r="B1970" s="27"/>
      <c r="E1970" s="28"/>
    </row>
    <row r="1971" spans="2:5">
      <c r="B1971" s="27"/>
      <c r="E1971" s="28"/>
    </row>
    <row r="1972" spans="2:5">
      <c r="B1972" s="27"/>
      <c r="E1972" s="28"/>
    </row>
    <row r="1973" spans="2:5">
      <c r="B1973" s="27"/>
      <c r="E1973" s="28"/>
    </row>
    <row r="1974" spans="2:5">
      <c r="B1974" s="27"/>
      <c r="E1974" s="28"/>
    </row>
    <row r="1975" spans="2:5">
      <c r="B1975" s="27"/>
      <c r="E1975" s="28"/>
    </row>
    <row r="1976" spans="2:5">
      <c r="B1976" s="27"/>
      <c r="E1976" s="28"/>
    </row>
    <row r="1977" spans="2:5">
      <c r="B1977" s="27"/>
      <c r="E1977" s="28"/>
    </row>
    <row r="1978" spans="2:5">
      <c r="B1978" s="27"/>
      <c r="E1978" s="28"/>
    </row>
    <row r="1979" spans="2:5">
      <c r="B1979" s="27"/>
      <c r="E1979" s="28"/>
    </row>
    <row r="1980" spans="2:5">
      <c r="B1980" s="27"/>
      <c r="E1980" s="28"/>
    </row>
    <row r="1981" spans="2:5">
      <c r="B1981" s="27"/>
      <c r="E1981" s="28"/>
    </row>
    <row r="1982" spans="2:5">
      <c r="B1982" s="27"/>
      <c r="E1982" s="28"/>
    </row>
    <row r="1983" spans="2:5">
      <c r="B1983" s="27"/>
      <c r="E1983" s="28"/>
    </row>
    <row r="1984" spans="2:5">
      <c r="B1984" s="27"/>
      <c r="E1984" s="28"/>
    </row>
    <row r="1985" spans="2:5">
      <c r="B1985" s="27"/>
      <c r="E1985" s="28"/>
    </row>
    <row r="1986" spans="2:5">
      <c r="B1986" s="27"/>
      <c r="E1986" s="28"/>
    </row>
    <row r="1987" spans="2:5">
      <c r="B1987" s="27"/>
      <c r="E1987" s="28"/>
    </row>
    <row r="1988" spans="2:5">
      <c r="B1988" s="27"/>
      <c r="E1988" s="28"/>
    </row>
    <row r="1989" spans="2:5">
      <c r="B1989" s="27"/>
      <c r="E1989" s="28"/>
    </row>
    <row r="1990" spans="2:5">
      <c r="B1990" s="27"/>
      <c r="E1990" s="28"/>
    </row>
    <row r="1991" spans="2:5">
      <c r="B1991" s="27"/>
      <c r="E1991" s="28"/>
    </row>
    <row r="1992" spans="2:5">
      <c r="B1992" s="27"/>
      <c r="E1992" s="28"/>
    </row>
    <row r="1993" spans="2:5">
      <c r="B1993" s="27"/>
      <c r="E1993" s="28"/>
    </row>
    <row r="1994" spans="2:5">
      <c r="B1994" s="27"/>
      <c r="E1994" s="28"/>
    </row>
    <row r="1995" spans="2:5">
      <c r="B1995" s="27"/>
      <c r="E1995" s="28"/>
    </row>
    <row r="1996" spans="2:5">
      <c r="B1996" s="27"/>
      <c r="E1996" s="28"/>
    </row>
    <row r="1997" spans="2:5">
      <c r="B1997" s="27"/>
      <c r="E1997" s="28"/>
    </row>
    <row r="1998" spans="2:5">
      <c r="B1998" s="27"/>
      <c r="E1998" s="28"/>
    </row>
    <row r="1999" spans="2:5">
      <c r="B1999" s="27"/>
      <c r="E1999" s="28"/>
    </row>
    <row r="2000" spans="2:5">
      <c r="B2000" s="27"/>
      <c r="E2000" s="28"/>
    </row>
    <row r="2001" spans="2:5">
      <c r="B2001" s="27"/>
      <c r="E2001" s="28"/>
    </row>
    <row r="2002" spans="2:5">
      <c r="B2002" s="27"/>
      <c r="E2002" s="28"/>
    </row>
    <row r="2003" spans="2:5">
      <c r="B2003" s="27"/>
      <c r="E2003" s="28"/>
    </row>
    <row r="2004" spans="2:5">
      <c r="B2004" s="27"/>
      <c r="E2004" s="28"/>
    </row>
    <row r="2005" spans="2:5">
      <c r="B2005" s="27"/>
      <c r="E2005" s="28"/>
    </row>
    <row r="2006" spans="2:5">
      <c r="B2006" s="27"/>
      <c r="E2006" s="28"/>
    </row>
    <row r="2007" spans="2:5">
      <c r="B2007" s="27"/>
      <c r="E2007" s="28"/>
    </row>
    <row r="2008" spans="2:5">
      <c r="B2008" s="27"/>
      <c r="E2008" s="28"/>
    </row>
    <row r="2009" spans="2:5">
      <c r="B2009" s="27"/>
      <c r="E2009" s="28"/>
    </row>
    <row r="2010" spans="2:5">
      <c r="B2010" s="27"/>
      <c r="E2010" s="28"/>
    </row>
    <row r="2011" spans="2:5">
      <c r="B2011" s="27"/>
      <c r="E2011" s="28"/>
    </row>
    <row r="2012" spans="2:5">
      <c r="B2012" s="27"/>
      <c r="E2012" s="28"/>
    </row>
    <row r="2013" spans="2:5">
      <c r="B2013" s="27"/>
      <c r="E2013" s="28"/>
    </row>
    <row r="2014" spans="2:5">
      <c r="B2014" s="27"/>
      <c r="E2014" s="28"/>
    </row>
    <row r="2015" spans="2:5">
      <c r="B2015" s="27"/>
      <c r="E2015" s="28"/>
    </row>
    <row r="2016" spans="2:5">
      <c r="B2016" s="27"/>
      <c r="E2016" s="28"/>
    </row>
    <row r="2017" spans="2:5">
      <c r="B2017" s="27"/>
      <c r="E2017" s="28"/>
    </row>
    <row r="2018" spans="2:5">
      <c r="B2018" s="27"/>
      <c r="E2018" s="28"/>
    </row>
    <row r="2019" spans="2:5">
      <c r="B2019" s="27"/>
      <c r="E2019" s="28"/>
    </row>
    <row r="2020" spans="2:5">
      <c r="B2020" s="27"/>
      <c r="E2020" s="28"/>
    </row>
    <row r="2021" spans="2:5">
      <c r="B2021" s="27"/>
      <c r="E2021" s="28"/>
    </row>
    <row r="2022" spans="2:5">
      <c r="B2022" s="27"/>
      <c r="E2022" s="28"/>
    </row>
    <row r="2023" spans="2:5">
      <c r="B2023" s="27"/>
      <c r="E2023" s="28"/>
    </row>
    <row r="2024" spans="2:5">
      <c r="B2024" s="27"/>
      <c r="E2024" s="28"/>
    </row>
    <row r="2025" spans="2:5">
      <c r="B2025" s="27"/>
      <c r="E2025" s="28"/>
    </row>
    <row r="2026" spans="2:5">
      <c r="B2026" s="27"/>
      <c r="E2026" s="28"/>
    </row>
    <row r="2027" spans="2:5">
      <c r="B2027" s="27"/>
      <c r="E2027" s="28"/>
    </row>
    <row r="2028" spans="2:5">
      <c r="B2028" s="27"/>
      <c r="E2028" s="28"/>
    </row>
    <row r="2029" spans="2:5">
      <c r="B2029" s="27"/>
      <c r="E2029" s="28"/>
    </row>
    <row r="2030" spans="2:5">
      <c r="B2030" s="27"/>
      <c r="E2030" s="28"/>
    </row>
    <row r="2031" spans="2:5">
      <c r="B2031" s="27"/>
      <c r="E2031" s="28"/>
    </row>
    <row r="2032" spans="2:5">
      <c r="B2032" s="27"/>
      <c r="E2032" s="28"/>
    </row>
    <row r="2033" spans="2:5">
      <c r="B2033" s="27"/>
      <c r="E2033" s="28"/>
    </row>
    <row r="2034" spans="2:5">
      <c r="B2034" s="27"/>
      <c r="E2034" s="28"/>
    </row>
    <row r="2035" spans="2:5">
      <c r="B2035" s="27"/>
      <c r="E2035" s="28"/>
    </row>
    <row r="2036" spans="2:5">
      <c r="B2036" s="27"/>
      <c r="E2036" s="28"/>
    </row>
    <row r="2037" spans="2:5">
      <c r="B2037" s="27"/>
      <c r="E2037" s="28"/>
    </row>
    <row r="2038" spans="2:5">
      <c r="B2038" s="27"/>
      <c r="E2038" s="28"/>
    </row>
    <row r="2039" spans="2:5">
      <c r="B2039" s="27"/>
      <c r="E2039" s="28"/>
    </row>
    <row r="2040" spans="2:5">
      <c r="B2040" s="27"/>
      <c r="E2040" s="28"/>
    </row>
    <row r="2041" spans="2:5">
      <c r="B2041" s="27"/>
      <c r="E2041" s="28"/>
    </row>
    <row r="2042" spans="2:5">
      <c r="B2042" s="27"/>
      <c r="E2042" s="28"/>
    </row>
    <row r="2043" spans="2:5">
      <c r="B2043" s="27"/>
      <c r="E2043" s="28"/>
    </row>
    <row r="2044" spans="2:5">
      <c r="B2044" s="27"/>
      <c r="E2044" s="28"/>
    </row>
    <row r="2045" spans="2:5">
      <c r="B2045" s="27"/>
      <c r="E2045" s="28"/>
    </row>
    <row r="2046" spans="2:5">
      <c r="B2046" s="27"/>
      <c r="E2046" s="28"/>
    </row>
    <row r="2047" spans="2:5">
      <c r="B2047" s="27"/>
      <c r="E2047" s="28"/>
    </row>
    <row r="2048" spans="2:5">
      <c r="B2048" s="27"/>
      <c r="E2048" s="28"/>
    </row>
    <row r="2049" spans="2:5">
      <c r="B2049" s="27"/>
      <c r="E2049" s="28"/>
    </row>
    <row r="2050" spans="2:5">
      <c r="B2050" s="27"/>
      <c r="E2050" s="28"/>
    </row>
    <row r="2051" spans="2:5">
      <c r="B2051" s="27"/>
      <c r="E2051" s="28"/>
    </row>
    <row r="2052" spans="2:5">
      <c r="B2052" s="27"/>
      <c r="E2052" s="28"/>
    </row>
    <row r="2053" spans="2:5">
      <c r="B2053" s="27"/>
      <c r="E2053" s="28"/>
    </row>
    <row r="2054" spans="2:5">
      <c r="B2054" s="27"/>
      <c r="E2054" s="28"/>
    </row>
    <row r="2055" spans="2:5">
      <c r="B2055" s="27"/>
      <c r="E2055" s="28"/>
    </row>
    <row r="2056" spans="2:5">
      <c r="B2056" s="27"/>
      <c r="E2056" s="28"/>
    </row>
    <row r="2057" spans="2:5">
      <c r="B2057" s="27"/>
      <c r="E2057" s="28"/>
    </row>
    <row r="2058" spans="2:5">
      <c r="B2058" s="27"/>
      <c r="E2058" s="28"/>
    </row>
    <row r="2059" spans="2:5">
      <c r="B2059" s="27"/>
      <c r="E2059" s="28"/>
    </row>
    <row r="2060" spans="2:5">
      <c r="B2060" s="27"/>
      <c r="E2060" s="28"/>
    </row>
    <row r="2061" spans="2:5">
      <c r="B2061" s="27"/>
      <c r="E2061" s="28"/>
    </row>
    <row r="2062" spans="2:5">
      <c r="B2062" s="27"/>
      <c r="E2062" s="28"/>
    </row>
    <row r="2063" spans="2:5">
      <c r="B2063" s="27"/>
      <c r="E2063" s="28"/>
    </row>
    <row r="2064" spans="2:5">
      <c r="B2064" s="27"/>
      <c r="E2064" s="28"/>
    </row>
    <row r="2065" spans="2:5">
      <c r="B2065" s="27"/>
      <c r="E2065" s="28"/>
    </row>
    <row r="2066" spans="2:5">
      <c r="B2066" s="27"/>
      <c r="E2066" s="28"/>
    </row>
    <row r="2067" spans="2:5">
      <c r="B2067" s="27"/>
      <c r="E2067" s="28"/>
    </row>
    <row r="2068" spans="2:5">
      <c r="B2068" s="27"/>
      <c r="E2068" s="28"/>
    </row>
    <row r="2069" spans="2:5">
      <c r="B2069" s="27"/>
      <c r="E2069" s="28"/>
    </row>
    <row r="2070" spans="2:5">
      <c r="B2070" s="27"/>
      <c r="E2070" s="28"/>
    </row>
    <row r="2071" spans="2:5">
      <c r="B2071" s="27"/>
      <c r="E2071" s="28"/>
    </row>
    <row r="2072" spans="2:5">
      <c r="B2072" s="27"/>
      <c r="E2072" s="28"/>
    </row>
    <row r="2073" spans="2:5">
      <c r="B2073" s="27"/>
      <c r="E2073" s="28"/>
    </row>
    <row r="2074" spans="2:5">
      <c r="B2074" s="27"/>
      <c r="E2074" s="28"/>
    </row>
    <row r="2075" spans="2:5">
      <c r="B2075" s="27"/>
      <c r="E2075" s="28"/>
    </row>
    <row r="2076" spans="2:5">
      <c r="B2076" s="27"/>
      <c r="E2076" s="28"/>
    </row>
    <row r="2077" spans="2:5">
      <c r="B2077" s="27"/>
      <c r="E2077" s="28"/>
    </row>
    <row r="2078" spans="2:5">
      <c r="B2078" s="27"/>
      <c r="E2078" s="28"/>
    </row>
    <row r="2079" spans="2:5">
      <c r="B2079" s="27"/>
      <c r="E2079" s="28"/>
    </row>
    <row r="2080" spans="2:5">
      <c r="B2080" s="27"/>
      <c r="E2080" s="28"/>
    </row>
    <row r="2081" spans="2:5">
      <c r="B2081" s="27"/>
      <c r="E2081" s="28"/>
    </row>
    <row r="2082" spans="2:5">
      <c r="B2082" s="27"/>
      <c r="E2082" s="28"/>
    </row>
    <row r="2083" spans="2:5">
      <c r="B2083" s="27"/>
      <c r="E2083" s="28"/>
    </row>
    <row r="2084" spans="2:5">
      <c r="B2084" s="27"/>
      <c r="E2084" s="28"/>
    </row>
    <row r="2085" spans="2:5">
      <c r="B2085" s="27"/>
      <c r="E2085" s="28"/>
    </row>
    <row r="2086" spans="2:5">
      <c r="B2086" s="27"/>
      <c r="E2086" s="28"/>
    </row>
    <row r="2087" spans="2:5">
      <c r="B2087" s="27"/>
      <c r="E2087" s="28"/>
    </row>
    <row r="2088" spans="2:5">
      <c r="B2088" s="27"/>
      <c r="E2088" s="28"/>
    </row>
    <row r="2089" spans="2:5">
      <c r="B2089" s="27"/>
      <c r="E2089" s="28"/>
    </row>
    <row r="2090" spans="2:5">
      <c r="B2090" s="27"/>
      <c r="E2090" s="28"/>
    </row>
    <row r="2091" spans="2:5">
      <c r="B2091" s="27"/>
      <c r="E2091" s="28"/>
    </row>
    <row r="2092" spans="2:5">
      <c r="B2092" s="27"/>
      <c r="E2092" s="28"/>
    </row>
    <row r="2093" spans="2:5">
      <c r="B2093" s="27"/>
      <c r="E2093" s="28"/>
    </row>
    <row r="2094" spans="2:5">
      <c r="B2094" s="27"/>
      <c r="E2094" s="28"/>
    </row>
    <row r="2095" spans="2:5">
      <c r="B2095" s="27"/>
      <c r="E2095" s="28"/>
    </row>
    <row r="2096" spans="2:5">
      <c r="B2096" s="27"/>
      <c r="E2096" s="28"/>
    </row>
    <row r="2097" spans="2:5">
      <c r="B2097" s="27"/>
      <c r="E2097" s="28"/>
    </row>
    <row r="2098" spans="2:5">
      <c r="B2098" s="27"/>
      <c r="E2098" s="28"/>
    </row>
    <row r="2099" spans="2:5">
      <c r="B2099" s="27"/>
      <c r="E2099" s="28"/>
    </row>
    <row r="2100" spans="2:5">
      <c r="B2100" s="27"/>
      <c r="E2100" s="28"/>
    </row>
    <row r="2101" spans="2:5">
      <c r="B2101" s="27"/>
      <c r="E2101" s="28"/>
    </row>
    <row r="2102" spans="2:5">
      <c r="B2102" s="27"/>
      <c r="E2102" s="28"/>
    </row>
    <row r="2103" spans="2:5">
      <c r="B2103" s="27"/>
      <c r="E2103" s="28"/>
    </row>
    <row r="2104" spans="2:5">
      <c r="B2104" s="27"/>
      <c r="E2104" s="28"/>
    </row>
    <row r="2105" spans="2:5">
      <c r="B2105" s="27"/>
      <c r="E2105" s="28"/>
    </row>
    <row r="2106" spans="2:5">
      <c r="B2106" s="27"/>
      <c r="E2106" s="28"/>
    </row>
    <row r="2107" spans="2:5">
      <c r="B2107" s="27"/>
      <c r="E2107" s="28"/>
    </row>
    <row r="2108" spans="2:5">
      <c r="B2108" s="27"/>
      <c r="E2108" s="28"/>
    </row>
    <row r="2109" spans="2:5">
      <c r="B2109" s="27"/>
      <c r="E2109" s="28"/>
    </row>
    <row r="2110" spans="2:5">
      <c r="B2110" s="27"/>
      <c r="E2110" s="28"/>
    </row>
    <row r="2111" spans="2:5">
      <c r="B2111" s="27"/>
      <c r="E2111" s="28"/>
    </row>
    <row r="2112" spans="2:5">
      <c r="B2112" s="27"/>
      <c r="E2112" s="28"/>
    </row>
    <row r="2113" spans="2:5">
      <c r="B2113" s="27"/>
      <c r="E2113" s="28"/>
    </row>
    <row r="2114" spans="2:5">
      <c r="B2114" s="27"/>
      <c r="E2114" s="28"/>
    </row>
    <row r="2115" spans="2:5">
      <c r="B2115" s="27"/>
      <c r="E2115" s="28"/>
    </row>
    <row r="2116" spans="2:5">
      <c r="B2116" s="27"/>
      <c r="E2116" s="28"/>
    </row>
    <row r="2117" spans="2:5">
      <c r="B2117" s="27"/>
      <c r="E2117" s="28"/>
    </row>
    <row r="2118" spans="2:5">
      <c r="B2118" s="27"/>
      <c r="E2118" s="28"/>
    </row>
    <row r="2119" spans="2:5">
      <c r="B2119" s="27"/>
      <c r="E2119" s="28"/>
    </row>
    <row r="2120" spans="2:5">
      <c r="B2120" s="27"/>
      <c r="E2120" s="28"/>
    </row>
    <row r="2121" spans="2:5">
      <c r="B2121" s="27"/>
      <c r="E2121" s="28"/>
    </row>
    <row r="2122" spans="2:5">
      <c r="B2122" s="27"/>
      <c r="E2122" s="28"/>
    </row>
    <row r="2123" spans="2:5">
      <c r="B2123" s="27"/>
      <c r="E2123" s="28"/>
    </row>
    <row r="2124" spans="2:5">
      <c r="B2124" s="27"/>
      <c r="E2124" s="28"/>
    </row>
    <row r="2125" spans="2:5">
      <c r="B2125" s="27"/>
      <c r="E2125" s="28"/>
    </row>
    <row r="2126" spans="2:5">
      <c r="B2126" s="27"/>
      <c r="E2126" s="28"/>
    </row>
    <row r="2127" spans="2:5">
      <c r="B2127" s="27"/>
      <c r="E2127" s="28"/>
    </row>
    <row r="2128" spans="2:5">
      <c r="B2128" s="27"/>
      <c r="E2128" s="28"/>
    </row>
    <row r="2129" spans="2:5">
      <c r="B2129" s="27"/>
      <c r="E2129" s="28"/>
    </row>
    <row r="2130" spans="2:5">
      <c r="B2130" s="27"/>
      <c r="E2130" s="28"/>
    </row>
    <row r="2131" spans="2:5">
      <c r="B2131" s="27"/>
      <c r="E2131" s="28"/>
    </row>
    <row r="2132" spans="2:5">
      <c r="B2132" s="27"/>
      <c r="E2132" s="28"/>
    </row>
    <row r="2133" spans="2:5">
      <c r="B2133" s="27"/>
      <c r="E2133" s="28"/>
    </row>
    <row r="2134" spans="2:5">
      <c r="B2134" s="27"/>
      <c r="E2134" s="28"/>
    </row>
    <row r="2135" spans="2:5">
      <c r="B2135" s="27"/>
      <c r="E2135" s="28"/>
    </row>
    <row r="2136" spans="2:5">
      <c r="B2136" s="27"/>
      <c r="E2136" s="28"/>
    </row>
    <row r="2137" spans="2:5">
      <c r="B2137" s="27"/>
      <c r="E2137" s="28"/>
    </row>
    <row r="2138" spans="2:5">
      <c r="B2138" s="27"/>
      <c r="E2138" s="28"/>
    </row>
    <row r="2139" spans="2:5">
      <c r="B2139" s="27"/>
      <c r="E2139" s="28"/>
    </row>
    <row r="2140" spans="2:5">
      <c r="B2140" s="27"/>
      <c r="E2140" s="28"/>
    </row>
    <row r="2141" spans="2:5">
      <c r="B2141" s="27"/>
      <c r="E2141" s="28"/>
    </row>
    <row r="2142" spans="2:5">
      <c r="B2142" s="27"/>
      <c r="E2142" s="28"/>
    </row>
    <row r="2143" spans="2:5">
      <c r="B2143" s="27"/>
      <c r="E2143" s="28"/>
    </row>
    <row r="2144" spans="2:5">
      <c r="B2144" s="27"/>
      <c r="E2144" s="28"/>
    </row>
    <row r="2145" spans="2:5">
      <c r="B2145" s="27"/>
      <c r="E2145" s="28"/>
    </row>
    <row r="2146" spans="2:5">
      <c r="B2146" s="27"/>
      <c r="E2146" s="28"/>
    </row>
    <row r="2147" spans="2:5">
      <c r="B2147" s="27"/>
      <c r="E2147" s="28"/>
    </row>
    <row r="2148" spans="2:5">
      <c r="B2148" s="27"/>
      <c r="E2148" s="28"/>
    </row>
    <row r="2149" spans="2:5">
      <c r="B2149" s="27"/>
      <c r="E2149" s="28"/>
    </row>
    <row r="2150" spans="2:5">
      <c r="B2150" s="27"/>
      <c r="E2150" s="28"/>
    </row>
    <row r="2151" spans="2:5">
      <c r="B2151" s="27"/>
      <c r="E2151" s="28"/>
    </row>
    <row r="2152" spans="2:5">
      <c r="B2152" s="27"/>
      <c r="E2152" s="28"/>
    </row>
    <row r="2153" spans="2:5">
      <c r="B2153" s="27"/>
      <c r="E2153" s="28"/>
    </row>
    <row r="2154" spans="2:5">
      <c r="B2154" s="27"/>
      <c r="E2154" s="28"/>
    </row>
    <row r="2155" spans="2:5">
      <c r="B2155" s="27"/>
      <c r="E2155" s="28"/>
    </row>
    <row r="2156" spans="2:5">
      <c r="B2156" s="27"/>
      <c r="E2156" s="28"/>
    </row>
    <row r="2157" spans="2:5">
      <c r="B2157" s="27"/>
      <c r="E2157" s="28"/>
    </row>
    <row r="2158" spans="2:5">
      <c r="B2158" s="27"/>
      <c r="E2158" s="28"/>
    </row>
    <row r="2159" spans="2:5">
      <c r="B2159" s="27"/>
      <c r="E2159" s="28"/>
    </row>
    <row r="2160" spans="2:5">
      <c r="B2160" s="27"/>
      <c r="E2160" s="28"/>
    </row>
    <row r="2161" spans="2:5">
      <c r="B2161" s="27"/>
      <c r="E2161" s="28"/>
    </row>
    <row r="2162" spans="2:5">
      <c r="B2162" s="27"/>
      <c r="E2162" s="28"/>
    </row>
    <row r="2163" spans="2:5">
      <c r="B2163" s="27"/>
      <c r="E2163" s="28"/>
    </row>
    <row r="2164" spans="2:5">
      <c r="B2164" s="27"/>
      <c r="E2164" s="28"/>
    </row>
    <row r="2165" spans="2:5">
      <c r="B2165" s="27"/>
      <c r="E2165" s="28"/>
    </row>
    <row r="2166" spans="2:5">
      <c r="B2166" s="27"/>
      <c r="E2166" s="28"/>
    </row>
    <row r="2167" spans="2:5">
      <c r="B2167" s="27"/>
      <c r="E2167" s="28"/>
    </row>
    <row r="2168" spans="2:5">
      <c r="B2168" s="27"/>
      <c r="E2168" s="28"/>
    </row>
    <row r="2169" spans="2:5">
      <c r="B2169" s="27"/>
      <c r="E2169" s="28"/>
    </row>
    <row r="2170" spans="2:5">
      <c r="B2170" s="27"/>
      <c r="E2170" s="28"/>
    </row>
    <row r="2171" spans="2:5">
      <c r="B2171" s="27"/>
      <c r="E2171" s="28"/>
    </row>
    <row r="2172" spans="2:5">
      <c r="B2172" s="27"/>
      <c r="E2172" s="28"/>
    </row>
    <row r="2173" spans="2:5">
      <c r="B2173" s="27"/>
      <c r="E2173" s="28"/>
    </row>
    <row r="2174" spans="2:5">
      <c r="B2174" s="27"/>
      <c r="E2174" s="28"/>
    </row>
    <row r="2175" spans="2:5">
      <c r="B2175" s="27"/>
      <c r="E2175" s="28"/>
    </row>
    <row r="2176" spans="2:5">
      <c r="B2176" s="27"/>
      <c r="E2176" s="28"/>
    </row>
    <row r="2177" spans="2:5">
      <c r="B2177" s="27"/>
      <c r="E2177" s="28"/>
    </row>
    <row r="2178" spans="2:5">
      <c r="B2178" s="27"/>
      <c r="E2178" s="28"/>
    </row>
    <row r="2179" spans="2:5">
      <c r="B2179" s="27"/>
      <c r="E2179" s="28"/>
    </row>
    <row r="2180" spans="2:5">
      <c r="B2180" s="27"/>
      <c r="E2180" s="28"/>
    </row>
    <row r="2181" spans="2:5">
      <c r="B2181" s="27"/>
      <c r="E2181" s="28"/>
    </row>
    <row r="2182" spans="2:5">
      <c r="B2182" s="27"/>
      <c r="E2182" s="28"/>
    </row>
    <row r="2183" spans="2:5">
      <c r="B2183" s="27"/>
      <c r="E2183" s="28"/>
    </row>
    <row r="2184" spans="2:5">
      <c r="B2184" s="27"/>
      <c r="E2184" s="28"/>
    </row>
    <row r="2185" spans="2:5">
      <c r="B2185" s="27"/>
      <c r="E2185" s="28"/>
    </row>
    <row r="2186" spans="2:5">
      <c r="B2186" s="27"/>
      <c r="E2186" s="28"/>
    </row>
    <row r="2187" spans="2:5">
      <c r="B2187" s="27"/>
      <c r="E2187" s="28"/>
    </row>
    <row r="2188" spans="2:5">
      <c r="B2188" s="27"/>
      <c r="E2188" s="28"/>
    </row>
    <row r="2189" spans="2:5">
      <c r="B2189" s="27"/>
      <c r="E2189" s="28"/>
    </row>
    <row r="2190" spans="2:5">
      <c r="B2190" s="27"/>
      <c r="E2190" s="28"/>
    </row>
    <row r="2191" spans="2:5">
      <c r="B2191" s="27"/>
      <c r="E2191" s="28"/>
    </row>
    <row r="2192" spans="2:5">
      <c r="B2192" s="27"/>
      <c r="E2192" s="28"/>
    </row>
    <row r="2193" spans="2:5">
      <c r="B2193" s="27"/>
      <c r="E2193" s="28"/>
    </row>
    <row r="2194" spans="2:5">
      <c r="B2194" s="27"/>
      <c r="E2194" s="28"/>
    </row>
    <row r="2195" spans="2:5">
      <c r="B2195" s="27"/>
      <c r="E2195" s="28"/>
    </row>
    <row r="2196" spans="2:5">
      <c r="B2196" s="27"/>
      <c r="E2196" s="28"/>
    </row>
    <row r="2197" spans="2:5">
      <c r="B2197" s="27"/>
      <c r="E2197" s="28"/>
    </row>
    <row r="2198" spans="2:5">
      <c r="B2198" s="27"/>
      <c r="E2198" s="28"/>
    </row>
    <row r="2199" spans="2:5">
      <c r="B2199" s="27"/>
      <c r="E2199" s="28"/>
    </row>
    <row r="2200" spans="2:5">
      <c r="B2200" s="27"/>
      <c r="E2200" s="28"/>
    </row>
    <row r="2201" spans="2:5">
      <c r="B2201" s="27"/>
      <c r="E2201" s="28"/>
    </row>
    <row r="2202" spans="2:5">
      <c r="B2202" s="27"/>
      <c r="E2202" s="28"/>
    </row>
    <row r="2203" spans="2:5">
      <c r="B2203" s="27"/>
      <c r="E2203" s="28"/>
    </row>
    <row r="2204" spans="2:5">
      <c r="B2204" s="27"/>
      <c r="E2204" s="28"/>
    </row>
    <row r="2205" spans="2:5">
      <c r="B2205" s="27"/>
      <c r="E2205" s="28"/>
    </row>
    <row r="2206" spans="2:5">
      <c r="B2206" s="27"/>
      <c r="E2206" s="28"/>
    </row>
    <row r="2207" spans="2:5">
      <c r="B2207" s="27"/>
      <c r="E2207" s="28"/>
    </row>
    <row r="2208" spans="2:5">
      <c r="B2208" s="27"/>
      <c r="E2208" s="28"/>
    </row>
    <row r="2209" spans="2:5">
      <c r="B2209" s="27"/>
      <c r="E2209" s="28"/>
    </row>
    <row r="2210" spans="2:5">
      <c r="B2210" s="27"/>
      <c r="E2210" s="28"/>
    </row>
    <row r="2211" spans="2:5">
      <c r="B2211" s="27"/>
      <c r="E2211" s="28"/>
    </row>
    <row r="2212" spans="2:5">
      <c r="B2212" s="27"/>
      <c r="E2212" s="28"/>
    </row>
    <row r="2213" spans="2:5">
      <c r="B2213" s="27"/>
      <c r="E2213" s="28"/>
    </row>
    <row r="2214" spans="2:5">
      <c r="B2214" s="27"/>
      <c r="E2214" s="28"/>
    </row>
    <row r="2215" spans="2:5">
      <c r="B2215" s="27"/>
      <c r="E2215" s="28"/>
    </row>
    <row r="2216" spans="2:5">
      <c r="B2216" s="27"/>
      <c r="E2216" s="28"/>
    </row>
    <row r="2217" spans="2:5">
      <c r="B2217" s="27"/>
      <c r="E2217" s="28"/>
    </row>
    <row r="2218" spans="2:5">
      <c r="B2218" s="27"/>
      <c r="E2218" s="28"/>
    </row>
    <row r="2219" spans="2:5">
      <c r="B2219" s="27"/>
      <c r="E2219" s="28"/>
    </row>
    <row r="2220" spans="2:5">
      <c r="B2220" s="27"/>
      <c r="E2220" s="28"/>
    </row>
    <row r="2221" spans="2:5">
      <c r="B2221" s="27"/>
      <c r="E2221" s="28"/>
    </row>
    <row r="2222" spans="2:5">
      <c r="B2222" s="27"/>
      <c r="E2222" s="28"/>
    </row>
    <row r="2223" spans="2:5">
      <c r="B2223" s="27"/>
      <c r="E2223" s="28"/>
    </row>
    <row r="2224" spans="2:5">
      <c r="B2224" s="27"/>
      <c r="E2224" s="28"/>
    </row>
    <row r="2225" spans="2:5">
      <c r="B2225" s="27"/>
      <c r="E2225" s="28"/>
    </row>
    <row r="2226" spans="2:5">
      <c r="B2226" s="27"/>
      <c r="E2226" s="28"/>
    </row>
    <row r="2227" spans="2:5">
      <c r="B2227" s="27"/>
      <c r="E2227" s="28"/>
    </row>
    <row r="2228" spans="2:5">
      <c r="B2228" s="27"/>
      <c r="E2228" s="28"/>
    </row>
    <row r="2229" spans="2:5">
      <c r="B2229" s="27"/>
      <c r="E2229" s="28"/>
    </row>
    <row r="2230" spans="2:5">
      <c r="B2230" s="27"/>
      <c r="E2230" s="28"/>
    </row>
    <row r="2231" spans="2:5">
      <c r="B2231" s="27"/>
      <c r="E2231" s="28"/>
    </row>
    <row r="2232" spans="2:5">
      <c r="B2232" s="27"/>
      <c r="E2232" s="28"/>
    </row>
    <row r="2233" spans="2:5">
      <c r="B2233" s="27"/>
      <c r="E2233" s="28"/>
    </row>
    <row r="2234" spans="2:5">
      <c r="B2234" s="27"/>
      <c r="E2234" s="28"/>
    </row>
    <row r="2235" spans="2:5">
      <c r="B2235" s="27"/>
      <c r="E2235" s="28"/>
    </row>
    <row r="2236" spans="2:5">
      <c r="B2236" s="27"/>
      <c r="E2236" s="28"/>
    </row>
    <row r="2237" spans="2:5">
      <c r="B2237" s="27"/>
      <c r="E2237" s="28"/>
    </row>
    <row r="2238" spans="2:5">
      <c r="B2238" s="27"/>
      <c r="E2238" s="28"/>
    </row>
    <row r="2239" spans="2:5">
      <c r="B2239" s="27"/>
      <c r="E2239" s="28"/>
    </row>
    <row r="2240" spans="2:5">
      <c r="B2240" s="27"/>
      <c r="E2240" s="28"/>
    </row>
    <row r="2241" spans="2:5">
      <c r="B2241" s="27"/>
      <c r="E2241" s="28"/>
    </row>
    <row r="2242" spans="2:5">
      <c r="B2242" s="27"/>
      <c r="E2242" s="28"/>
    </row>
    <row r="2243" spans="2:5">
      <c r="B2243" s="27"/>
      <c r="E2243" s="28"/>
    </row>
    <row r="2244" spans="2:5">
      <c r="B2244" s="27"/>
      <c r="E2244" s="28"/>
    </row>
    <row r="2245" spans="2:5">
      <c r="B2245" s="27"/>
      <c r="E2245" s="28"/>
    </row>
    <row r="2246" spans="2:5">
      <c r="B2246" s="27"/>
      <c r="E2246" s="28"/>
    </row>
    <row r="2247" spans="2:5">
      <c r="B2247" s="27"/>
      <c r="E2247" s="28"/>
    </row>
    <row r="2248" spans="2:5">
      <c r="B2248" s="27"/>
      <c r="E2248" s="28"/>
    </row>
    <row r="2249" spans="2:5">
      <c r="B2249" s="27"/>
      <c r="E2249" s="28"/>
    </row>
    <row r="2250" spans="2:5">
      <c r="B2250" s="27"/>
      <c r="E2250" s="28"/>
    </row>
    <row r="2251" spans="2:5">
      <c r="B2251" s="27"/>
      <c r="E2251" s="28"/>
    </row>
    <row r="2252" spans="2:5">
      <c r="B2252" s="27"/>
      <c r="E2252" s="28"/>
    </row>
    <row r="2253" spans="2:5">
      <c r="B2253" s="27"/>
      <c r="E2253" s="28"/>
    </row>
    <row r="2254" spans="2:5">
      <c r="B2254" s="27"/>
      <c r="E2254" s="28"/>
    </row>
    <row r="2255" spans="2:5">
      <c r="B2255" s="27"/>
      <c r="E2255" s="28"/>
    </row>
    <row r="2256" spans="2:5">
      <c r="B2256" s="27"/>
      <c r="E2256" s="28"/>
    </row>
    <row r="2257" spans="2:5">
      <c r="B2257" s="27"/>
      <c r="E2257" s="28"/>
    </row>
    <row r="2258" spans="2:5">
      <c r="B2258" s="27"/>
      <c r="E2258" s="28"/>
    </row>
    <row r="2259" spans="2:5">
      <c r="B2259" s="27"/>
      <c r="E2259" s="28"/>
    </row>
    <row r="2260" spans="2:5">
      <c r="B2260" s="27"/>
      <c r="E2260" s="28"/>
    </row>
    <row r="2261" spans="2:5">
      <c r="B2261" s="27"/>
      <c r="E2261" s="28"/>
    </row>
    <row r="2262" spans="2:5">
      <c r="B2262" s="27"/>
      <c r="E2262" s="28"/>
    </row>
    <row r="2263" spans="2:5">
      <c r="B2263" s="27"/>
      <c r="E2263" s="28"/>
    </row>
    <row r="2264" spans="2:5">
      <c r="B2264" s="27"/>
      <c r="E2264" s="28"/>
    </row>
    <row r="2265" spans="2:5">
      <c r="B2265" s="27"/>
      <c r="E2265" s="28"/>
    </row>
    <row r="2266" spans="2:5">
      <c r="B2266" s="27"/>
      <c r="E2266" s="28"/>
    </row>
    <row r="2267" spans="2:5">
      <c r="B2267" s="27"/>
      <c r="E2267" s="28"/>
    </row>
    <row r="2268" spans="2:5">
      <c r="B2268" s="27"/>
      <c r="E2268" s="28"/>
    </row>
    <row r="2269" spans="2:5">
      <c r="B2269" s="27"/>
      <c r="E2269" s="28"/>
    </row>
    <row r="2270" spans="2:5">
      <c r="B2270" s="27"/>
      <c r="E2270" s="28"/>
    </row>
    <row r="2271" spans="2:5">
      <c r="B2271" s="27"/>
      <c r="E2271" s="28"/>
    </row>
    <row r="2272" spans="2:5">
      <c r="B2272" s="27"/>
      <c r="E2272" s="28"/>
    </row>
    <row r="2273" spans="2:5">
      <c r="B2273" s="27"/>
      <c r="E2273" s="28"/>
    </row>
    <row r="2274" spans="2:5">
      <c r="B2274" s="27"/>
      <c r="E2274" s="28"/>
    </row>
    <row r="2275" spans="2:5">
      <c r="B2275" s="27"/>
      <c r="E2275" s="28"/>
    </row>
    <row r="2276" spans="2:5">
      <c r="B2276" s="27"/>
      <c r="E2276" s="28"/>
    </row>
    <row r="2277" spans="2:5">
      <c r="B2277" s="27"/>
      <c r="E2277" s="28"/>
    </row>
    <row r="2278" spans="2:5">
      <c r="B2278" s="27"/>
      <c r="E2278" s="28"/>
    </row>
    <row r="2279" spans="2:5">
      <c r="B2279" s="27"/>
      <c r="E2279" s="28"/>
    </row>
    <row r="2280" spans="2:5">
      <c r="B2280" s="27"/>
      <c r="E2280" s="28"/>
    </row>
    <row r="2281" spans="2:5">
      <c r="B2281" s="27"/>
      <c r="E2281" s="28"/>
    </row>
    <row r="2282" spans="2:5">
      <c r="B2282" s="27"/>
      <c r="E2282" s="28"/>
    </row>
    <row r="2283" spans="2:5">
      <c r="B2283" s="27"/>
      <c r="E2283" s="28"/>
    </row>
    <row r="2284" spans="2:5">
      <c r="B2284" s="27"/>
      <c r="E2284" s="28"/>
    </row>
    <row r="2285" spans="2:5">
      <c r="B2285" s="27"/>
      <c r="E2285" s="28"/>
    </row>
    <row r="2286" spans="2:5">
      <c r="B2286" s="27"/>
      <c r="E2286" s="28"/>
    </row>
    <row r="2287" spans="2:5">
      <c r="B2287" s="27"/>
      <c r="E2287" s="28"/>
    </row>
    <row r="2288" spans="2:5">
      <c r="B2288" s="27"/>
      <c r="E2288" s="28"/>
    </row>
    <row r="2289" spans="2:5">
      <c r="B2289" s="27"/>
      <c r="E2289" s="28"/>
    </row>
    <row r="2290" spans="2:5">
      <c r="B2290" s="27"/>
      <c r="E2290" s="28"/>
    </row>
    <row r="2291" spans="2:5">
      <c r="B2291" s="27"/>
      <c r="E2291" s="28"/>
    </row>
    <row r="2292" spans="2:5">
      <c r="B2292" s="27"/>
      <c r="E2292" s="28"/>
    </row>
    <row r="2293" spans="2:5">
      <c r="B2293" s="27"/>
      <c r="E2293" s="28"/>
    </row>
    <row r="2294" spans="2:5">
      <c r="B2294" s="27"/>
      <c r="E2294" s="28"/>
    </row>
    <row r="2295" spans="2:5">
      <c r="B2295" s="27"/>
      <c r="E2295" s="28"/>
    </row>
    <row r="2296" spans="2:5">
      <c r="B2296" s="27"/>
      <c r="E2296" s="28"/>
    </row>
    <row r="2297" spans="2:5">
      <c r="B2297" s="27"/>
      <c r="E2297" s="28"/>
    </row>
    <row r="2298" spans="2:5">
      <c r="B2298" s="27"/>
      <c r="E2298" s="28"/>
    </row>
    <row r="2299" spans="2:5">
      <c r="B2299" s="27"/>
      <c r="E2299" s="28"/>
    </row>
    <row r="2300" spans="2:5">
      <c r="B2300" s="27"/>
      <c r="E2300" s="28"/>
    </row>
    <row r="2301" spans="2:5">
      <c r="B2301" s="27"/>
      <c r="E2301" s="28"/>
    </row>
    <row r="2302" spans="2:5">
      <c r="B2302" s="27"/>
      <c r="E2302" s="28"/>
    </row>
    <row r="2303" spans="2:5">
      <c r="B2303" s="27"/>
      <c r="E2303" s="28"/>
    </row>
    <row r="2304" spans="2:5">
      <c r="B2304" s="27"/>
      <c r="E2304" s="28"/>
    </row>
    <row r="2305" spans="2:5">
      <c r="B2305" s="27"/>
      <c r="E2305" s="28"/>
    </row>
    <row r="2306" spans="2:5">
      <c r="B2306" s="27"/>
      <c r="E2306" s="28"/>
    </row>
    <row r="2307" spans="2:5">
      <c r="B2307" s="27"/>
      <c r="E2307" s="28"/>
    </row>
    <row r="2308" spans="2:5">
      <c r="B2308" s="27"/>
      <c r="E2308" s="28"/>
    </row>
    <row r="2309" spans="2:5">
      <c r="B2309" s="27"/>
      <c r="E2309" s="28"/>
    </row>
    <row r="2310" spans="2:5">
      <c r="B2310" s="27"/>
      <c r="E2310" s="28"/>
    </row>
    <row r="2311" spans="2:5">
      <c r="B2311" s="27"/>
      <c r="E2311" s="28"/>
    </row>
    <row r="2312" spans="2:5">
      <c r="B2312" s="27"/>
      <c r="E2312" s="28"/>
    </row>
    <row r="2313" spans="2:5">
      <c r="B2313" s="27"/>
      <c r="E2313" s="28"/>
    </row>
    <row r="2314" spans="2:5">
      <c r="B2314" s="27"/>
      <c r="E2314" s="28"/>
    </row>
    <row r="2315" spans="2:5">
      <c r="B2315" s="27"/>
      <c r="E2315" s="28"/>
    </row>
    <row r="2316" spans="2:5">
      <c r="B2316" s="27"/>
      <c r="E2316" s="28"/>
    </row>
    <row r="2317" spans="2:5">
      <c r="B2317" s="27"/>
      <c r="E2317" s="28"/>
    </row>
    <row r="2318" spans="2:5">
      <c r="B2318" s="27"/>
      <c r="E2318" s="28"/>
    </row>
    <row r="2319" spans="2:5">
      <c r="B2319" s="27"/>
      <c r="E2319" s="28"/>
    </row>
    <row r="2320" spans="2:5">
      <c r="B2320" s="27"/>
      <c r="E2320" s="28"/>
    </row>
    <row r="2321" spans="2:5">
      <c r="B2321" s="27"/>
      <c r="E2321" s="28"/>
    </row>
    <row r="2322" spans="2:5">
      <c r="B2322" s="27"/>
      <c r="E2322" s="28"/>
    </row>
    <row r="2323" spans="2:5">
      <c r="B2323" s="27"/>
      <c r="E2323" s="28"/>
    </row>
    <row r="2324" spans="2:5">
      <c r="B2324" s="27"/>
      <c r="E2324" s="28"/>
    </row>
    <row r="2325" spans="2:5">
      <c r="B2325" s="27"/>
      <c r="E2325" s="28"/>
    </row>
    <row r="2326" spans="2:5">
      <c r="B2326" s="27"/>
      <c r="E2326" s="28"/>
    </row>
    <row r="2327" spans="2:5">
      <c r="B2327" s="27"/>
      <c r="E2327" s="28"/>
    </row>
    <row r="2328" spans="2:5">
      <c r="B2328" s="27"/>
      <c r="E2328" s="28"/>
    </row>
    <row r="2329" spans="2:5">
      <c r="B2329" s="27"/>
      <c r="E2329" s="28"/>
    </row>
    <row r="2330" spans="2:5">
      <c r="B2330" s="27"/>
      <c r="E2330" s="28"/>
    </row>
    <row r="2331" spans="2:5">
      <c r="B2331" s="27"/>
      <c r="E2331" s="28"/>
    </row>
    <row r="2332" spans="2:5">
      <c r="B2332" s="27"/>
      <c r="E2332" s="28"/>
    </row>
    <row r="2333" spans="2:5">
      <c r="B2333" s="27"/>
      <c r="E2333" s="28"/>
    </row>
    <row r="2334" spans="2:5">
      <c r="B2334" s="27"/>
      <c r="E2334" s="28"/>
    </row>
    <row r="2335" spans="2:5">
      <c r="B2335" s="27"/>
      <c r="E2335" s="28"/>
    </row>
    <row r="2336" spans="2:5">
      <c r="B2336" s="27"/>
      <c r="E2336" s="28"/>
    </row>
    <row r="2337" spans="2:5">
      <c r="B2337" s="27"/>
      <c r="E2337" s="28"/>
    </row>
    <row r="2338" spans="2:5">
      <c r="B2338" s="27"/>
      <c r="E2338" s="28"/>
    </row>
    <row r="2339" spans="2:5">
      <c r="B2339" s="27"/>
      <c r="E2339" s="28"/>
    </row>
    <row r="2340" spans="2:5">
      <c r="B2340" s="27"/>
      <c r="E2340" s="28"/>
    </row>
    <row r="2341" spans="2:5">
      <c r="B2341" s="27"/>
      <c r="E2341" s="28"/>
    </row>
    <row r="2342" spans="2:5">
      <c r="B2342" s="27"/>
      <c r="E2342" s="28"/>
    </row>
    <row r="2343" spans="2:5">
      <c r="B2343" s="27"/>
      <c r="E2343" s="28"/>
    </row>
    <row r="2344" spans="2:5">
      <c r="B2344" s="27"/>
      <c r="E2344" s="28"/>
    </row>
    <row r="2345" spans="2:5">
      <c r="B2345" s="27"/>
      <c r="E2345" s="28"/>
    </row>
    <row r="2346" spans="2:5">
      <c r="B2346" s="27"/>
      <c r="E2346" s="28"/>
    </row>
    <row r="2347" spans="2:5">
      <c r="B2347" s="27"/>
      <c r="E2347" s="28"/>
    </row>
    <row r="2348" spans="2:5">
      <c r="B2348" s="27"/>
      <c r="E2348" s="28"/>
    </row>
    <row r="2349" spans="2:5">
      <c r="B2349" s="27"/>
      <c r="E2349" s="28"/>
    </row>
    <row r="2350" spans="2:5">
      <c r="B2350" s="27"/>
      <c r="E2350" s="28"/>
    </row>
    <row r="2351" spans="2:5">
      <c r="B2351" s="27"/>
      <c r="E2351" s="28"/>
    </row>
    <row r="2352" spans="2:5">
      <c r="B2352" s="27"/>
      <c r="E2352" s="28"/>
    </row>
    <row r="2353" spans="2:5">
      <c r="B2353" s="27"/>
      <c r="E2353" s="28"/>
    </row>
    <row r="2354" spans="2:5">
      <c r="B2354" s="27"/>
      <c r="E2354" s="28"/>
    </row>
    <row r="2355" spans="2:5">
      <c r="B2355" s="27"/>
      <c r="E2355" s="28"/>
    </row>
    <row r="2356" spans="2:5">
      <c r="B2356" s="27"/>
      <c r="E2356" s="28"/>
    </row>
    <row r="2357" spans="2:5">
      <c r="B2357" s="27"/>
      <c r="E2357" s="28"/>
    </row>
    <row r="2358" spans="2:5">
      <c r="B2358" s="27"/>
      <c r="E2358" s="28"/>
    </row>
    <row r="2359" spans="2:5">
      <c r="B2359" s="27"/>
      <c r="E2359" s="28"/>
    </row>
    <row r="2360" spans="2:5">
      <c r="B2360" s="27"/>
      <c r="E2360" s="28"/>
    </row>
    <row r="2361" spans="2:5">
      <c r="B2361" s="27"/>
      <c r="E2361" s="28"/>
    </row>
    <row r="2362" spans="2:5">
      <c r="B2362" s="27"/>
      <c r="E2362" s="28"/>
    </row>
    <row r="2363" spans="2:5">
      <c r="B2363" s="27"/>
      <c r="E2363" s="28"/>
    </row>
    <row r="2364" spans="2:5">
      <c r="B2364" s="27"/>
      <c r="E2364" s="28"/>
    </row>
    <row r="2365" spans="2:5">
      <c r="B2365" s="27"/>
      <c r="E2365" s="28"/>
    </row>
    <row r="2366" spans="2:5">
      <c r="B2366" s="27"/>
      <c r="E2366" s="28"/>
    </row>
    <row r="2367" spans="2:5">
      <c r="B2367" s="27"/>
      <c r="E2367" s="28"/>
    </row>
    <row r="2368" spans="2:5">
      <c r="B2368" s="27"/>
      <c r="E2368" s="28"/>
    </row>
    <row r="2369" spans="2:5">
      <c r="B2369" s="27"/>
      <c r="E2369" s="28"/>
    </row>
    <row r="2370" spans="2:5">
      <c r="B2370" s="27"/>
      <c r="E2370" s="28"/>
    </row>
    <row r="2371" spans="2:5">
      <c r="B2371" s="27"/>
      <c r="E2371" s="28"/>
    </row>
    <row r="2372" spans="2:5">
      <c r="B2372" s="27"/>
      <c r="E2372" s="28"/>
    </row>
    <row r="2373" spans="2:5">
      <c r="B2373" s="27"/>
      <c r="E2373" s="28"/>
    </row>
    <row r="2374" spans="2:5">
      <c r="B2374" s="27"/>
      <c r="E2374" s="28"/>
    </row>
    <row r="2375" spans="2:5">
      <c r="B2375" s="27"/>
      <c r="E2375" s="28"/>
    </row>
    <row r="2376" spans="2:5">
      <c r="B2376" s="27"/>
      <c r="E2376" s="28"/>
    </row>
    <row r="2377" spans="2:5">
      <c r="B2377" s="27"/>
      <c r="E2377" s="28"/>
    </row>
    <row r="2378" spans="2:5">
      <c r="B2378" s="27"/>
      <c r="E2378" s="28"/>
    </row>
    <row r="2379" spans="2:5">
      <c r="B2379" s="27"/>
      <c r="E2379" s="28"/>
    </row>
    <row r="2380" spans="2:5">
      <c r="B2380" s="27"/>
      <c r="E2380" s="28"/>
    </row>
    <row r="2381" spans="2:5">
      <c r="B2381" s="27"/>
      <c r="E2381" s="28"/>
    </row>
    <row r="2382" spans="2:5">
      <c r="B2382" s="27"/>
      <c r="E2382" s="28"/>
    </row>
    <row r="2383" spans="2:5">
      <c r="B2383" s="27"/>
      <c r="E2383" s="28"/>
    </row>
    <row r="2384" spans="2:5">
      <c r="B2384" s="27"/>
      <c r="E2384" s="28"/>
    </row>
    <row r="2385" spans="2:5">
      <c r="B2385" s="27"/>
      <c r="E2385" s="28"/>
    </row>
    <row r="2386" spans="2:5">
      <c r="B2386" s="27"/>
      <c r="E2386" s="28"/>
    </row>
    <row r="2387" spans="2:5">
      <c r="B2387" s="27"/>
      <c r="E2387" s="28"/>
    </row>
    <row r="2388" spans="2:5">
      <c r="B2388" s="27"/>
      <c r="E2388" s="28"/>
    </row>
    <row r="2389" spans="2:5">
      <c r="B2389" s="27"/>
      <c r="E2389" s="28"/>
    </row>
    <row r="2390" spans="2:5">
      <c r="B2390" s="27"/>
      <c r="E2390" s="28"/>
    </row>
    <row r="2391" spans="2:5">
      <c r="B2391" s="27"/>
      <c r="E2391" s="28"/>
    </row>
    <row r="2392" spans="2:5">
      <c r="B2392" s="27"/>
      <c r="E2392" s="28"/>
    </row>
    <row r="2393" spans="2:5">
      <c r="B2393" s="27"/>
      <c r="E2393" s="28"/>
    </row>
    <row r="2394" spans="2:5">
      <c r="B2394" s="27"/>
      <c r="E2394" s="28"/>
    </row>
    <row r="2395" spans="2:5">
      <c r="B2395" s="27"/>
      <c r="E2395" s="28"/>
    </row>
    <row r="2396" spans="2:5">
      <c r="B2396" s="27"/>
      <c r="E2396" s="28"/>
    </row>
    <row r="2397" spans="2:5">
      <c r="B2397" s="27"/>
      <c r="E2397" s="28"/>
    </row>
    <row r="2398" spans="2:5">
      <c r="B2398" s="27"/>
      <c r="E2398" s="28"/>
    </row>
    <row r="2399" spans="2:5">
      <c r="B2399" s="27"/>
      <c r="E2399" s="28"/>
    </row>
    <row r="2400" spans="2:5">
      <c r="B2400" s="27"/>
      <c r="E2400" s="28"/>
    </row>
    <row r="2401" spans="2:5">
      <c r="B2401" s="27"/>
      <c r="E2401" s="28"/>
    </row>
    <row r="2402" spans="2:5">
      <c r="B2402" s="27"/>
      <c r="E2402" s="28"/>
    </row>
    <row r="2403" spans="2:5">
      <c r="B2403" s="27"/>
      <c r="E2403" s="28"/>
    </row>
    <row r="2404" spans="2:5">
      <c r="B2404" s="27"/>
      <c r="E2404" s="28"/>
    </row>
    <row r="2405" spans="2:5">
      <c r="B2405" s="27"/>
      <c r="E2405" s="28"/>
    </row>
    <row r="2406" spans="2:5">
      <c r="B2406" s="27"/>
      <c r="E2406" s="28"/>
    </row>
    <row r="2407" spans="2:5">
      <c r="B2407" s="27"/>
      <c r="E2407" s="28"/>
    </row>
    <row r="2408" spans="2:5">
      <c r="B2408" s="27"/>
      <c r="E2408" s="28"/>
    </row>
    <row r="2409" spans="2:5">
      <c r="B2409" s="27"/>
      <c r="E2409" s="28"/>
    </row>
    <row r="2410" spans="2:5">
      <c r="B2410" s="27"/>
      <c r="E2410" s="28"/>
    </row>
    <row r="2411" spans="2:5">
      <c r="B2411" s="27"/>
      <c r="E2411" s="28"/>
    </row>
    <row r="2412" spans="2:5">
      <c r="B2412" s="27"/>
      <c r="E2412" s="28"/>
    </row>
    <row r="2413" spans="2:5">
      <c r="B2413" s="27"/>
      <c r="E2413" s="28"/>
    </row>
    <row r="2414" spans="2:5">
      <c r="B2414" s="27"/>
      <c r="E2414" s="28"/>
    </row>
    <row r="2415" spans="2:5">
      <c r="B2415" s="27"/>
      <c r="E2415" s="28"/>
    </row>
    <row r="2416" spans="2:5">
      <c r="B2416" s="27"/>
      <c r="E2416" s="28"/>
    </row>
    <row r="2417" spans="2:5">
      <c r="B2417" s="27"/>
      <c r="E2417" s="28"/>
    </row>
    <row r="2418" spans="2:5">
      <c r="B2418" s="27"/>
      <c r="E2418" s="28"/>
    </row>
    <row r="2419" spans="2:5">
      <c r="B2419" s="27"/>
      <c r="E2419" s="28"/>
    </row>
    <row r="2420" spans="2:5">
      <c r="B2420" s="27"/>
      <c r="E2420" s="28"/>
    </row>
    <row r="2421" spans="2:5">
      <c r="B2421" s="27"/>
      <c r="E2421" s="28"/>
    </row>
    <row r="2422" spans="2:5">
      <c r="B2422" s="27"/>
      <c r="E2422" s="28"/>
    </row>
    <row r="2423" spans="2:5">
      <c r="B2423" s="27"/>
      <c r="E2423" s="28"/>
    </row>
    <row r="2424" spans="2:5">
      <c r="B2424" s="27"/>
      <c r="E2424" s="28"/>
    </row>
    <row r="2425" spans="2:5">
      <c r="B2425" s="27"/>
      <c r="E2425" s="28"/>
    </row>
    <row r="2426" spans="2:5">
      <c r="B2426" s="27"/>
      <c r="E2426" s="28"/>
    </row>
    <row r="2427" spans="2:5">
      <c r="B2427" s="27"/>
      <c r="E2427" s="28"/>
    </row>
    <row r="2428" spans="2:5">
      <c r="B2428" s="27"/>
      <c r="E2428" s="28"/>
    </row>
    <row r="2429" spans="2:5">
      <c r="B2429" s="27"/>
      <c r="E2429" s="28"/>
    </row>
    <row r="2430" spans="2:5">
      <c r="B2430" s="27"/>
      <c r="E2430" s="28"/>
    </row>
    <row r="2431" spans="2:5">
      <c r="B2431" s="27"/>
      <c r="E2431" s="28"/>
    </row>
    <row r="2432" spans="2:5">
      <c r="B2432" s="27"/>
      <c r="E2432" s="28"/>
    </row>
    <row r="2433" spans="2:5">
      <c r="B2433" s="27"/>
      <c r="E2433" s="28"/>
    </row>
    <row r="2434" spans="2:5">
      <c r="B2434" s="27"/>
      <c r="E2434" s="28"/>
    </row>
    <row r="2435" spans="2:5">
      <c r="B2435" s="27"/>
      <c r="E2435" s="28"/>
    </row>
    <row r="2436" spans="2:5">
      <c r="B2436" s="27"/>
      <c r="E2436" s="28"/>
    </row>
    <row r="2437" spans="2:5">
      <c r="B2437" s="27"/>
      <c r="E2437" s="28"/>
    </row>
    <row r="2438" spans="2:5">
      <c r="B2438" s="27"/>
      <c r="E2438" s="28"/>
    </row>
    <row r="2439" spans="2:5">
      <c r="B2439" s="27"/>
      <c r="E2439" s="28"/>
    </row>
    <row r="2440" spans="2:5">
      <c r="B2440" s="27"/>
      <c r="E2440" s="28"/>
    </row>
    <row r="2441" spans="2:5">
      <c r="B2441" s="27"/>
      <c r="E2441" s="28"/>
    </row>
    <row r="2442" spans="2:5">
      <c r="B2442" s="27"/>
      <c r="E2442" s="28"/>
    </row>
    <row r="2443" spans="2:5">
      <c r="B2443" s="27"/>
      <c r="E2443" s="28"/>
    </row>
    <row r="2444" spans="2:5">
      <c r="B2444" s="27"/>
      <c r="E2444" s="28"/>
    </row>
    <row r="2445" spans="2:5">
      <c r="B2445" s="27"/>
      <c r="E2445" s="28"/>
    </row>
    <row r="2446" spans="2:5">
      <c r="B2446" s="27"/>
      <c r="E2446" s="28"/>
    </row>
    <row r="2447" spans="2:5">
      <c r="B2447" s="27"/>
      <c r="E2447" s="28"/>
    </row>
    <row r="2448" spans="2:5">
      <c r="B2448" s="27"/>
      <c r="E2448" s="28"/>
    </row>
    <row r="2449" spans="2:5">
      <c r="B2449" s="27"/>
      <c r="E2449" s="28"/>
    </row>
    <row r="2450" spans="2:5">
      <c r="B2450" s="27"/>
      <c r="E2450" s="28"/>
    </row>
    <row r="2451" spans="2:5">
      <c r="B2451" s="27"/>
      <c r="E2451" s="28"/>
    </row>
    <row r="2452" spans="2:5">
      <c r="B2452" s="27"/>
      <c r="E2452" s="28"/>
    </row>
    <row r="2453" spans="2:5">
      <c r="B2453" s="27"/>
      <c r="E2453" s="28"/>
    </row>
    <row r="2454" spans="2:5">
      <c r="B2454" s="27"/>
      <c r="E2454" s="28"/>
    </row>
    <row r="2455" spans="2:5">
      <c r="B2455" s="27"/>
      <c r="E2455" s="28"/>
    </row>
    <row r="2456" spans="2:5">
      <c r="B2456" s="27"/>
      <c r="E2456" s="28"/>
    </row>
    <row r="2457" spans="2:5">
      <c r="B2457" s="27"/>
      <c r="E2457" s="28"/>
    </row>
    <row r="2458" spans="2:5">
      <c r="B2458" s="27"/>
      <c r="E2458" s="28"/>
    </row>
    <row r="2459" spans="2:5">
      <c r="B2459" s="27"/>
      <c r="E2459" s="28"/>
    </row>
    <row r="2460" spans="2:5">
      <c r="B2460" s="27"/>
      <c r="E2460" s="28"/>
    </row>
    <row r="2461" spans="2:5">
      <c r="B2461" s="27"/>
      <c r="E2461" s="28"/>
    </row>
    <row r="2462" spans="2:5">
      <c r="B2462" s="27"/>
      <c r="E2462" s="28"/>
    </row>
    <row r="2463" spans="2:5">
      <c r="B2463" s="27"/>
      <c r="E2463" s="28"/>
    </row>
    <row r="2464" spans="2:5">
      <c r="B2464" s="27"/>
      <c r="E2464" s="28"/>
    </row>
    <row r="2465" spans="2:5">
      <c r="B2465" s="27"/>
      <c r="E2465" s="28"/>
    </row>
    <row r="2466" spans="2:5">
      <c r="B2466" s="27"/>
      <c r="E2466" s="28"/>
    </row>
    <row r="2467" spans="2:5">
      <c r="B2467" s="27"/>
      <c r="E2467" s="28"/>
    </row>
    <row r="2468" spans="2:5">
      <c r="B2468" s="27"/>
      <c r="E2468" s="28"/>
    </row>
    <row r="2469" spans="2:5">
      <c r="B2469" s="27"/>
      <c r="E2469" s="28"/>
    </row>
    <row r="2470" spans="2:5">
      <c r="B2470" s="27"/>
      <c r="E2470" s="28"/>
    </row>
    <row r="2471" spans="2:5">
      <c r="B2471" s="27"/>
      <c r="E2471" s="28"/>
    </row>
    <row r="2472" spans="2:5">
      <c r="B2472" s="27"/>
      <c r="E2472" s="28"/>
    </row>
    <row r="2473" spans="2:5">
      <c r="B2473" s="27"/>
      <c r="E2473" s="28"/>
    </row>
    <row r="2474" spans="2:5">
      <c r="B2474" s="27"/>
      <c r="E2474" s="28"/>
    </row>
    <row r="2475" spans="2:5">
      <c r="B2475" s="27"/>
      <c r="E2475" s="28"/>
    </row>
    <row r="2476" spans="2:5">
      <c r="B2476" s="27"/>
      <c r="E2476" s="28"/>
    </row>
    <row r="2477" spans="2:5">
      <c r="B2477" s="27"/>
      <c r="E2477" s="28"/>
    </row>
    <row r="2478" spans="2:5">
      <c r="B2478" s="27"/>
      <c r="E2478" s="28"/>
    </row>
    <row r="2479" spans="2:5">
      <c r="B2479" s="27"/>
      <c r="E2479" s="28"/>
    </row>
    <row r="2480" spans="2:5">
      <c r="B2480" s="27"/>
      <c r="E2480" s="28"/>
    </row>
    <row r="2481" spans="2:5">
      <c r="B2481" s="27"/>
      <c r="E2481" s="28"/>
    </row>
    <row r="2482" spans="2:5">
      <c r="B2482" s="27"/>
      <c r="E2482" s="28"/>
    </row>
    <row r="2483" spans="2:5">
      <c r="B2483" s="27"/>
      <c r="E2483" s="28"/>
    </row>
    <row r="2484" spans="2:5">
      <c r="B2484" s="27"/>
      <c r="E2484" s="28"/>
    </row>
    <row r="2485" spans="2:5">
      <c r="B2485" s="27"/>
      <c r="E2485" s="28"/>
    </row>
    <row r="2486" spans="2:5">
      <c r="B2486" s="27"/>
      <c r="E2486" s="28"/>
    </row>
    <row r="2487" spans="2:5">
      <c r="B2487" s="27"/>
      <c r="E2487" s="28"/>
    </row>
    <row r="2488" spans="2:5">
      <c r="B2488" s="27"/>
      <c r="E2488" s="28"/>
    </row>
    <row r="2489" spans="2:5">
      <c r="B2489" s="27"/>
      <c r="E2489" s="28"/>
    </row>
    <row r="2490" spans="2:5">
      <c r="B2490" s="27"/>
      <c r="E2490" s="28"/>
    </row>
    <row r="2491" spans="2:5">
      <c r="B2491" s="27"/>
      <c r="E2491" s="28"/>
    </row>
    <row r="2492" spans="2:5">
      <c r="B2492" s="27"/>
      <c r="E2492" s="28"/>
    </row>
    <row r="2493" spans="2:5">
      <c r="B2493" s="27"/>
      <c r="E2493" s="28"/>
    </row>
    <row r="2494" spans="2:5">
      <c r="B2494" s="27"/>
      <c r="E2494" s="28"/>
    </row>
    <row r="2495" spans="2:5">
      <c r="B2495" s="27"/>
      <c r="E2495" s="28"/>
    </row>
    <row r="2496" spans="2:5">
      <c r="B2496" s="27"/>
      <c r="E2496" s="28"/>
    </row>
    <row r="2497" spans="2:5">
      <c r="B2497" s="27"/>
      <c r="E2497" s="28"/>
    </row>
    <row r="2498" spans="2:5">
      <c r="B2498" s="27"/>
      <c r="E2498" s="28"/>
    </row>
    <row r="2499" spans="2:5">
      <c r="B2499" s="27"/>
      <c r="E2499" s="28"/>
    </row>
    <row r="2500" spans="2:5">
      <c r="B2500" s="27"/>
      <c r="E2500" s="28"/>
    </row>
    <row r="2501" spans="2:5">
      <c r="B2501" s="27"/>
      <c r="E2501" s="28"/>
    </row>
    <row r="2502" spans="2:5">
      <c r="B2502" s="27"/>
      <c r="E2502" s="28"/>
    </row>
    <row r="2503" spans="2:5">
      <c r="B2503" s="27"/>
      <c r="E2503" s="28"/>
    </row>
    <row r="2504" spans="2:5">
      <c r="B2504" s="27"/>
      <c r="E2504" s="28"/>
    </row>
    <row r="2505" spans="2:5">
      <c r="B2505" s="27"/>
      <c r="E2505" s="28"/>
    </row>
    <row r="2506" spans="2:5">
      <c r="B2506" s="27"/>
      <c r="E2506" s="28"/>
    </row>
    <row r="2507" spans="2:5">
      <c r="B2507" s="27"/>
      <c r="E2507" s="28"/>
    </row>
    <row r="2508" spans="2:5">
      <c r="B2508" s="27"/>
      <c r="E2508" s="28"/>
    </row>
    <row r="2509" spans="2:5">
      <c r="B2509" s="27"/>
      <c r="E2509" s="28"/>
    </row>
    <row r="2510" spans="2:5">
      <c r="B2510" s="27"/>
      <c r="E2510" s="28"/>
    </row>
    <row r="2511" spans="2:5">
      <c r="B2511" s="27"/>
      <c r="E2511" s="28"/>
    </row>
    <row r="2512" spans="2:5">
      <c r="B2512" s="27"/>
      <c r="E2512" s="28"/>
    </row>
    <row r="2513" spans="2:5">
      <c r="B2513" s="27"/>
      <c r="E2513" s="28"/>
    </row>
    <row r="2514" spans="2:5">
      <c r="B2514" s="27"/>
      <c r="E2514" s="28"/>
    </row>
    <row r="2515" spans="2:5">
      <c r="B2515" s="27"/>
      <c r="E2515" s="28"/>
    </row>
    <row r="2516" spans="2:5">
      <c r="B2516" s="27"/>
      <c r="E2516" s="28"/>
    </row>
    <row r="2517" spans="2:5">
      <c r="B2517" s="27"/>
      <c r="E2517" s="28"/>
    </row>
    <row r="2518" spans="2:5">
      <c r="B2518" s="27"/>
      <c r="E2518" s="28"/>
    </row>
    <row r="2519" spans="2:5">
      <c r="B2519" s="27"/>
      <c r="E2519" s="28"/>
    </row>
    <row r="2520" spans="2:5">
      <c r="B2520" s="27"/>
      <c r="E2520" s="28"/>
    </row>
    <row r="2521" spans="2:5">
      <c r="B2521" s="27"/>
      <c r="E2521" s="28"/>
    </row>
    <row r="2522" spans="2:5">
      <c r="B2522" s="27"/>
      <c r="E2522" s="28"/>
    </row>
    <row r="2523" spans="2:5">
      <c r="B2523" s="27"/>
      <c r="E2523" s="28"/>
    </row>
    <row r="2524" spans="2:5">
      <c r="B2524" s="27"/>
      <c r="E2524" s="28"/>
    </row>
    <row r="2525" spans="2:5">
      <c r="B2525" s="27"/>
      <c r="E2525" s="28"/>
    </row>
    <row r="2526" spans="2:5">
      <c r="B2526" s="27"/>
      <c r="E2526" s="28"/>
    </row>
    <row r="2527" spans="2:5">
      <c r="B2527" s="27"/>
      <c r="E2527" s="28"/>
    </row>
    <row r="2528" spans="2:5">
      <c r="B2528" s="27"/>
      <c r="E2528" s="28"/>
    </row>
    <row r="2529" spans="2:5">
      <c r="B2529" s="27"/>
      <c r="E2529" s="28"/>
    </row>
    <row r="2530" spans="2:5">
      <c r="B2530" s="27"/>
      <c r="E2530" s="28"/>
    </row>
    <row r="2531" spans="2:5">
      <c r="B2531" s="27"/>
      <c r="E2531" s="28"/>
    </row>
    <row r="2532" spans="2:5">
      <c r="B2532" s="27"/>
      <c r="E2532" s="28"/>
    </row>
    <row r="2533" spans="2:5">
      <c r="B2533" s="27"/>
      <c r="E2533" s="28"/>
    </row>
    <row r="2534" spans="2:5">
      <c r="B2534" s="27"/>
      <c r="E2534" s="28"/>
    </row>
    <row r="2535" spans="2:5">
      <c r="B2535" s="27"/>
      <c r="E2535" s="28"/>
    </row>
    <row r="2536" spans="2:5">
      <c r="B2536" s="27"/>
      <c r="E2536" s="28"/>
    </row>
    <row r="2537" spans="2:5">
      <c r="B2537" s="27"/>
      <c r="E2537" s="28"/>
    </row>
    <row r="2538" spans="2:5">
      <c r="B2538" s="27"/>
      <c r="E2538" s="28"/>
    </row>
    <row r="2539" spans="2:5">
      <c r="B2539" s="27"/>
      <c r="E2539" s="28"/>
    </row>
    <row r="2540" spans="2:5">
      <c r="B2540" s="27"/>
      <c r="E2540" s="28"/>
    </row>
    <row r="2541" spans="2:5">
      <c r="B2541" s="27"/>
      <c r="E2541" s="28"/>
    </row>
    <row r="2542" spans="2:5">
      <c r="B2542" s="27"/>
      <c r="E2542" s="28"/>
    </row>
    <row r="2543" spans="2:5">
      <c r="B2543" s="27"/>
      <c r="E2543" s="28"/>
    </row>
    <row r="2544" spans="2:5">
      <c r="B2544" s="27"/>
      <c r="E2544" s="28"/>
    </row>
    <row r="2545" spans="2:5">
      <c r="B2545" s="27"/>
      <c r="E2545" s="28"/>
    </row>
    <row r="2546" spans="2:5">
      <c r="B2546" s="27"/>
      <c r="E2546" s="28"/>
    </row>
    <row r="2547" spans="2:5">
      <c r="B2547" s="27"/>
      <c r="E2547" s="28"/>
    </row>
    <row r="2548" spans="2:5">
      <c r="B2548" s="27"/>
      <c r="E2548" s="28"/>
    </row>
    <row r="2549" spans="2:5">
      <c r="B2549" s="27"/>
      <c r="E2549" s="28"/>
    </row>
    <row r="2550" spans="2:5">
      <c r="B2550" s="27"/>
      <c r="E2550" s="28"/>
    </row>
    <row r="2551" spans="2:5">
      <c r="B2551" s="27"/>
      <c r="E2551" s="28"/>
    </row>
    <row r="2552" spans="2:5">
      <c r="B2552" s="27"/>
      <c r="E2552" s="28"/>
    </row>
    <row r="2553" spans="2:5">
      <c r="B2553" s="27"/>
      <c r="E2553" s="28"/>
    </row>
    <row r="2554" spans="2:5">
      <c r="B2554" s="27"/>
      <c r="E2554" s="28"/>
    </row>
    <row r="2555" spans="2:5">
      <c r="B2555" s="27"/>
      <c r="E2555" s="28"/>
    </row>
    <row r="2556" spans="2:5">
      <c r="B2556" s="27"/>
      <c r="E2556" s="28"/>
    </row>
    <row r="2557" spans="2:5">
      <c r="B2557" s="27"/>
      <c r="E2557" s="28"/>
    </row>
    <row r="2558" spans="2:5">
      <c r="B2558" s="27"/>
      <c r="E2558" s="28"/>
    </row>
    <row r="2559" spans="2:5">
      <c r="B2559" s="27"/>
      <c r="E2559" s="28"/>
    </row>
    <row r="2560" spans="2:5">
      <c r="B2560" s="27"/>
      <c r="E2560" s="28"/>
    </row>
    <row r="2561" spans="2:5">
      <c r="B2561" s="27"/>
      <c r="E2561" s="28"/>
    </row>
    <row r="2562" spans="2:5">
      <c r="B2562" s="27"/>
      <c r="E2562" s="28"/>
    </row>
    <row r="2563" spans="2:5">
      <c r="B2563" s="27"/>
      <c r="E2563" s="28"/>
    </row>
    <row r="2564" spans="2:5">
      <c r="B2564" s="27"/>
      <c r="E2564" s="28"/>
    </row>
    <row r="2565" spans="2:5">
      <c r="B2565" s="27"/>
      <c r="E2565" s="28"/>
    </row>
    <row r="2566" spans="2:5">
      <c r="B2566" s="27"/>
      <c r="E2566" s="28"/>
    </row>
    <row r="2567" spans="2:5">
      <c r="B2567" s="27"/>
      <c r="E2567" s="28"/>
    </row>
    <row r="2568" spans="2:5">
      <c r="B2568" s="27"/>
      <c r="E2568" s="28"/>
    </row>
    <row r="2569" spans="2:5">
      <c r="B2569" s="27"/>
      <c r="E2569" s="28"/>
    </row>
    <row r="2570" spans="2:5">
      <c r="B2570" s="27"/>
      <c r="E2570" s="28"/>
    </row>
    <row r="2571" spans="2:5">
      <c r="B2571" s="27"/>
      <c r="E2571" s="28"/>
    </row>
    <row r="2572" spans="2:5">
      <c r="B2572" s="27"/>
      <c r="E2572" s="28"/>
    </row>
    <row r="2573" spans="2:5">
      <c r="B2573" s="27"/>
      <c r="E2573" s="28"/>
    </row>
    <row r="2574" spans="2:5">
      <c r="B2574" s="27"/>
      <c r="E2574" s="28"/>
    </row>
    <row r="2575" spans="2:5">
      <c r="B2575" s="27"/>
      <c r="E2575" s="28"/>
    </row>
    <row r="2576" spans="2:5">
      <c r="B2576" s="27"/>
      <c r="E2576" s="28"/>
    </row>
    <row r="2577" spans="2:5">
      <c r="B2577" s="27"/>
      <c r="E2577" s="28"/>
    </row>
    <row r="2578" spans="2:5">
      <c r="B2578" s="27"/>
      <c r="E2578" s="28"/>
    </row>
    <row r="2579" spans="2:5">
      <c r="B2579" s="27"/>
      <c r="E2579" s="28"/>
    </row>
    <row r="2580" spans="2:5">
      <c r="B2580" s="27"/>
      <c r="E2580" s="28"/>
    </row>
    <row r="2581" spans="2:5">
      <c r="B2581" s="27"/>
      <c r="E2581" s="28"/>
    </row>
    <row r="2582" spans="2:5">
      <c r="B2582" s="27"/>
      <c r="E2582" s="28"/>
    </row>
    <row r="2583" spans="2:5">
      <c r="B2583" s="27"/>
      <c r="E2583" s="28"/>
    </row>
    <row r="2584" spans="2:5">
      <c r="B2584" s="27"/>
      <c r="E2584" s="28"/>
    </row>
    <row r="2585" spans="2:5">
      <c r="B2585" s="27"/>
      <c r="E2585" s="28"/>
    </row>
    <row r="2586" spans="2:5">
      <c r="B2586" s="27"/>
      <c r="E2586" s="28"/>
    </row>
    <row r="2587" spans="2:5">
      <c r="B2587" s="27"/>
      <c r="E2587" s="28"/>
    </row>
    <row r="2588" spans="2:5">
      <c r="B2588" s="27"/>
      <c r="E2588" s="28"/>
    </row>
    <row r="2589" spans="2:5">
      <c r="B2589" s="27"/>
      <c r="E2589" s="28"/>
    </row>
    <row r="2590" spans="2:5">
      <c r="B2590" s="27"/>
      <c r="E2590" s="28"/>
    </row>
    <row r="2591" spans="2:5">
      <c r="B2591" s="27"/>
      <c r="E2591" s="28"/>
    </row>
    <row r="2592" spans="2:5">
      <c r="B2592" s="27"/>
      <c r="E2592" s="28"/>
    </row>
    <row r="2593" spans="2:5">
      <c r="B2593" s="27"/>
      <c r="E2593" s="28"/>
    </row>
    <row r="2594" spans="2:5">
      <c r="B2594" s="27"/>
      <c r="E2594" s="28"/>
    </row>
    <row r="2595" spans="2:5">
      <c r="B2595" s="27"/>
      <c r="E2595" s="28"/>
    </row>
    <row r="2596" spans="2:5">
      <c r="B2596" s="27"/>
      <c r="E2596" s="28"/>
    </row>
    <row r="2597" spans="2:5">
      <c r="B2597" s="27"/>
      <c r="E2597" s="28"/>
    </row>
    <row r="2598" spans="2:5">
      <c r="B2598" s="27"/>
      <c r="E2598" s="28"/>
    </row>
    <row r="2599" spans="2:5">
      <c r="B2599" s="27"/>
      <c r="E2599" s="28"/>
    </row>
    <row r="2600" spans="2:5">
      <c r="B2600" s="27"/>
      <c r="E2600" s="28"/>
    </row>
    <row r="2601" spans="2:5">
      <c r="B2601" s="27"/>
      <c r="E2601" s="28"/>
    </row>
    <row r="2602" spans="2:5">
      <c r="B2602" s="27"/>
      <c r="E2602" s="28"/>
    </row>
    <row r="2603" spans="2:5">
      <c r="B2603" s="27"/>
      <c r="E2603" s="28"/>
    </row>
    <row r="2604" spans="2:5">
      <c r="B2604" s="27"/>
      <c r="E2604" s="28"/>
    </row>
    <row r="2605" spans="2:5">
      <c r="B2605" s="27"/>
      <c r="E2605" s="28"/>
    </row>
    <row r="2606" spans="2:5">
      <c r="B2606" s="27"/>
      <c r="E2606" s="28"/>
    </row>
    <row r="2607" spans="2:5">
      <c r="B2607" s="27"/>
      <c r="E2607" s="28"/>
    </row>
    <row r="2608" spans="2:5">
      <c r="B2608" s="27"/>
      <c r="E2608" s="28"/>
    </row>
    <row r="2609" spans="2:5">
      <c r="B2609" s="27"/>
      <c r="E2609" s="28"/>
    </row>
    <row r="2610" spans="2:5">
      <c r="B2610" s="27"/>
      <c r="E2610" s="28"/>
    </row>
    <row r="2611" spans="2:5">
      <c r="B2611" s="27"/>
      <c r="E2611" s="28"/>
    </row>
    <row r="2612" spans="2:5">
      <c r="B2612" s="27"/>
      <c r="E2612" s="28"/>
    </row>
    <row r="2613" spans="2:5">
      <c r="B2613" s="27"/>
      <c r="E2613" s="28"/>
    </row>
    <row r="2614" spans="2:5">
      <c r="B2614" s="27"/>
      <c r="E2614" s="28"/>
    </row>
    <row r="2615" spans="2:5">
      <c r="B2615" s="27"/>
      <c r="E2615" s="28"/>
    </row>
    <row r="2616" spans="2:5">
      <c r="B2616" s="27"/>
      <c r="E2616" s="28"/>
    </row>
    <row r="2617" spans="2:5">
      <c r="B2617" s="27"/>
      <c r="E2617" s="28"/>
    </row>
    <row r="2618" spans="2:5">
      <c r="B2618" s="27"/>
      <c r="E2618" s="28"/>
    </row>
    <row r="2619" spans="2:5">
      <c r="B2619" s="27"/>
      <c r="E2619" s="28"/>
    </row>
    <row r="2620" spans="2:5">
      <c r="B2620" s="27"/>
      <c r="E2620" s="28"/>
    </row>
    <row r="2621" spans="2:5">
      <c r="B2621" s="27"/>
      <c r="E2621" s="28"/>
    </row>
    <row r="2622" spans="2:5">
      <c r="B2622" s="27"/>
      <c r="E2622" s="28"/>
    </row>
    <row r="2623" spans="2:5">
      <c r="B2623" s="27"/>
      <c r="E2623" s="28"/>
    </row>
    <row r="2624" spans="2:5">
      <c r="B2624" s="27"/>
      <c r="E2624" s="28"/>
    </row>
    <row r="2625" spans="2:5">
      <c r="B2625" s="27"/>
      <c r="E2625" s="28"/>
    </row>
    <row r="2626" spans="2:5">
      <c r="B2626" s="27"/>
      <c r="E2626" s="28"/>
    </row>
    <row r="2627" spans="2:5">
      <c r="B2627" s="27"/>
      <c r="E2627" s="28"/>
    </row>
    <row r="2628" spans="2:5">
      <c r="B2628" s="27"/>
      <c r="E2628" s="28"/>
    </row>
    <row r="2629" spans="2:5">
      <c r="B2629" s="27"/>
      <c r="E2629" s="28"/>
    </row>
    <row r="2630" spans="2:5">
      <c r="B2630" s="27"/>
      <c r="E2630" s="28"/>
    </row>
    <row r="2631" spans="2:5">
      <c r="B2631" s="27"/>
      <c r="E2631" s="28"/>
    </row>
    <row r="2632" spans="2:5">
      <c r="B2632" s="27"/>
      <c r="E2632" s="28"/>
    </row>
    <row r="2633" spans="2:5">
      <c r="B2633" s="27"/>
      <c r="E2633" s="28"/>
    </row>
    <row r="2634" spans="2:5">
      <c r="B2634" s="27"/>
      <c r="E2634" s="28"/>
    </row>
    <row r="2635" spans="2:5">
      <c r="B2635" s="27"/>
      <c r="E2635" s="28"/>
    </row>
    <row r="2636" spans="2:5">
      <c r="B2636" s="27"/>
      <c r="E2636" s="28"/>
    </row>
    <row r="2637" spans="2:5">
      <c r="B2637" s="27"/>
      <c r="E2637" s="28"/>
    </row>
    <row r="2638" spans="2:5">
      <c r="B2638" s="27"/>
      <c r="E2638" s="28"/>
    </row>
    <row r="2639" spans="2:5">
      <c r="B2639" s="27"/>
      <c r="E2639" s="28"/>
    </row>
    <row r="2640" spans="2:5">
      <c r="B2640" s="27"/>
      <c r="E2640" s="28"/>
    </row>
    <row r="2641" spans="2:5">
      <c r="B2641" s="27"/>
      <c r="E2641" s="28"/>
    </row>
    <row r="2642" spans="2:5">
      <c r="B2642" s="27"/>
      <c r="E2642" s="28"/>
    </row>
    <row r="2643" spans="2:5">
      <c r="B2643" s="27"/>
      <c r="E2643" s="28"/>
    </row>
    <row r="2644" spans="2:5">
      <c r="B2644" s="27"/>
      <c r="E2644" s="28"/>
    </row>
    <row r="2645" spans="2:5">
      <c r="B2645" s="27"/>
      <c r="E2645" s="28"/>
    </row>
    <row r="2646" spans="2:5">
      <c r="B2646" s="27"/>
      <c r="E2646" s="28"/>
    </row>
    <row r="2647" spans="2:5">
      <c r="B2647" s="27"/>
      <c r="E2647" s="28"/>
    </row>
    <row r="2648" spans="2:5">
      <c r="B2648" s="27"/>
      <c r="E2648" s="28"/>
    </row>
    <row r="2649" spans="2:5">
      <c r="B2649" s="27"/>
      <c r="E2649" s="28"/>
    </row>
    <row r="2650" spans="2:5">
      <c r="B2650" s="27"/>
      <c r="E2650" s="28"/>
    </row>
    <row r="2651" spans="2:5">
      <c r="B2651" s="27"/>
      <c r="E2651" s="28"/>
    </row>
    <row r="2652" spans="2:5">
      <c r="B2652" s="27"/>
      <c r="E2652" s="28"/>
    </row>
    <row r="2653" spans="2:5">
      <c r="B2653" s="27"/>
      <c r="E2653" s="28"/>
    </row>
    <row r="2654" spans="2:5">
      <c r="B2654" s="27"/>
      <c r="E2654" s="28"/>
    </row>
    <row r="2655" spans="2:5">
      <c r="B2655" s="27"/>
      <c r="E2655" s="28"/>
    </row>
    <row r="2656" spans="2:5">
      <c r="B2656" s="27"/>
      <c r="E2656" s="28"/>
    </row>
    <row r="2657" spans="2:5">
      <c r="B2657" s="27"/>
      <c r="E2657" s="28"/>
    </row>
    <row r="2658" spans="2:5">
      <c r="B2658" s="27"/>
      <c r="E2658" s="28"/>
    </row>
    <row r="2659" spans="2:5">
      <c r="B2659" s="27"/>
      <c r="E2659" s="28"/>
    </row>
    <row r="2660" spans="2:5">
      <c r="B2660" s="27"/>
      <c r="E2660" s="28"/>
    </row>
    <row r="2661" spans="2:5">
      <c r="B2661" s="27"/>
      <c r="E2661" s="28"/>
    </row>
    <row r="2662" spans="2:5">
      <c r="B2662" s="27"/>
      <c r="E2662" s="28"/>
    </row>
    <row r="2663" spans="2:5">
      <c r="B2663" s="27"/>
      <c r="E2663" s="28"/>
    </row>
    <row r="2664" spans="2:5">
      <c r="B2664" s="27"/>
      <c r="E2664" s="28"/>
    </row>
    <row r="2665" spans="2:5">
      <c r="B2665" s="27"/>
      <c r="E2665" s="28"/>
    </row>
    <row r="2666" spans="2:5">
      <c r="B2666" s="27"/>
      <c r="E2666" s="28"/>
    </row>
    <row r="2667" spans="2:5">
      <c r="B2667" s="27"/>
      <c r="E2667" s="28"/>
    </row>
    <row r="2668" spans="2:5">
      <c r="B2668" s="27"/>
      <c r="E2668" s="28"/>
    </row>
    <row r="2669" spans="2:5">
      <c r="B2669" s="27"/>
      <c r="E2669" s="28"/>
    </row>
    <row r="2670" spans="2:5">
      <c r="B2670" s="27"/>
      <c r="E2670" s="28"/>
    </row>
    <row r="2671" spans="2:5">
      <c r="B2671" s="27"/>
      <c r="E2671" s="28"/>
    </row>
    <row r="2672" spans="2:5">
      <c r="B2672" s="27"/>
      <c r="E2672" s="28"/>
    </row>
    <row r="2673" spans="2:5">
      <c r="B2673" s="27"/>
      <c r="E2673" s="28"/>
    </row>
    <row r="2674" spans="2:5">
      <c r="B2674" s="27"/>
      <c r="E2674" s="28"/>
    </row>
    <row r="2675" spans="2:5">
      <c r="B2675" s="27"/>
      <c r="E2675" s="28"/>
    </row>
    <row r="2676" spans="2:5">
      <c r="B2676" s="27"/>
      <c r="E2676" s="28"/>
    </row>
    <row r="2677" spans="2:5">
      <c r="B2677" s="27"/>
      <c r="E2677" s="28"/>
    </row>
    <row r="2678" spans="2:5">
      <c r="B2678" s="27"/>
      <c r="E2678" s="28"/>
    </row>
    <row r="2679" spans="2:5">
      <c r="B2679" s="27"/>
      <c r="E2679" s="28"/>
    </row>
    <row r="2680" spans="2:5">
      <c r="B2680" s="27"/>
      <c r="E2680" s="28"/>
    </row>
    <row r="2681" spans="2:5">
      <c r="B2681" s="27"/>
      <c r="E2681" s="28"/>
    </row>
    <row r="2682" spans="2:5">
      <c r="B2682" s="27"/>
      <c r="E2682" s="28"/>
    </row>
    <row r="2683" spans="2:5">
      <c r="B2683" s="27"/>
      <c r="E2683" s="28"/>
    </row>
    <row r="2684" spans="2:5">
      <c r="B2684" s="27"/>
      <c r="E2684" s="28"/>
    </row>
    <row r="2685" spans="2:5">
      <c r="B2685" s="27"/>
      <c r="E2685" s="28"/>
    </row>
    <row r="2686" spans="2:5">
      <c r="B2686" s="27"/>
      <c r="E2686" s="28"/>
    </row>
    <row r="2687" spans="2:5">
      <c r="B2687" s="27"/>
      <c r="E2687" s="28"/>
    </row>
    <row r="2688" spans="2:5">
      <c r="B2688" s="27"/>
      <c r="E2688" s="28"/>
    </row>
    <row r="2689" spans="2:5">
      <c r="B2689" s="27"/>
      <c r="E2689" s="28"/>
    </row>
    <row r="2690" spans="2:5">
      <c r="B2690" s="27"/>
      <c r="E2690" s="28"/>
    </row>
    <row r="2691" spans="2:5">
      <c r="B2691" s="27"/>
      <c r="E2691" s="28"/>
    </row>
    <row r="2692" spans="2:5">
      <c r="B2692" s="27"/>
      <c r="E2692" s="28"/>
    </row>
    <row r="2693" spans="2:5">
      <c r="B2693" s="27"/>
      <c r="E2693" s="28"/>
    </row>
    <row r="2694" spans="2:5">
      <c r="B2694" s="27"/>
      <c r="E2694" s="28"/>
    </row>
    <row r="2695" spans="2:5">
      <c r="B2695" s="27"/>
      <c r="E2695" s="28"/>
    </row>
    <row r="2696" spans="2:5">
      <c r="B2696" s="27"/>
      <c r="E2696" s="28"/>
    </row>
    <row r="2697" spans="2:5">
      <c r="B2697" s="27"/>
      <c r="E2697" s="28"/>
    </row>
    <row r="2698" spans="2:5">
      <c r="B2698" s="27"/>
      <c r="E2698" s="28"/>
    </row>
    <row r="2699" spans="2:5">
      <c r="B2699" s="27"/>
      <c r="E2699" s="28"/>
    </row>
    <row r="2700" spans="2:5">
      <c r="B2700" s="27"/>
      <c r="E2700" s="28"/>
    </row>
    <row r="2701" spans="2:5">
      <c r="B2701" s="27"/>
      <c r="E2701" s="28"/>
    </row>
    <row r="2702" spans="2:5">
      <c r="B2702" s="27"/>
      <c r="E2702" s="28"/>
    </row>
    <row r="2703" spans="2:5">
      <c r="B2703" s="27"/>
      <c r="E2703" s="28"/>
    </row>
    <row r="2704" spans="2:5">
      <c r="B2704" s="27"/>
      <c r="E2704" s="28"/>
    </row>
    <row r="2705" spans="2:5">
      <c r="B2705" s="27"/>
      <c r="E2705" s="28"/>
    </row>
    <row r="2706" spans="2:5">
      <c r="B2706" s="27"/>
      <c r="E2706" s="28"/>
    </row>
    <row r="2707" spans="2:5">
      <c r="B2707" s="27"/>
      <c r="E2707" s="28"/>
    </row>
    <row r="2708" spans="2:5">
      <c r="B2708" s="27"/>
      <c r="E2708" s="28"/>
    </row>
    <row r="2709" spans="2:5">
      <c r="B2709" s="27"/>
      <c r="E2709" s="28"/>
    </row>
    <row r="2710" spans="2:5">
      <c r="B2710" s="27"/>
      <c r="E2710" s="28"/>
    </row>
    <row r="2711" spans="2:5">
      <c r="B2711" s="27"/>
      <c r="E2711" s="28"/>
    </row>
    <row r="2712" spans="2:5">
      <c r="B2712" s="27"/>
      <c r="E2712" s="28"/>
    </row>
    <row r="2713" spans="2:5">
      <c r="B2713" s="27"/>
      <c r="E2713" s="28"/>
    </row>
    <row r="2714" spans="2:5">
      <c r="B2714" s="27"/>
      <c r="E2714" s="28"/>
    </row>
    <row r="2715" spans="2:5">
      <c r="B2715" s="27"/>
      <c r="E2715" s="28"/>
    </row>
    <row r="2716" spans="2:5">
      <c r="B2716" s="27"/>
      <c r="E2716" s="28"/>
    </row>
    <row r="2717" spans="2:5">
      <c r="B2717" s="27"/>
      <c r="E2717" s="28"/>
    </row>
    <row r="2718" spans="2:5">
      <c r="B2718" s="27"/>
      <c r="E2718" s="28"/>
    </row>
    <row r="2719" spans="2:5">
      <c r="B2719" s="27"/>
      <c r="E2719" s="28"/>
    </row>
    <row r="2720" spans="2:5">
      <c r="B2720" s="27"/>
      <c r="E2720" s="28"/>
    </row>
    <row r="2721" spans="2:5">
      <c r="B2721" s="27"/>
      <c r="E2721" s="28"/>
    </row>
    <row r="2722" spans="2:5">
      <c r="B2722" s="27"/>
      <c r="E2722" s="28"/>
    </row>
    <row r="2723" spans="2:5">
      <c r="B2723" s="27"/>
      <c r="E2723" s="28"/>
    </row>
    <row r="2724" spans="2:5">
      <c r="B2724" s="27"/>
      <c r="E2724" s="28"/>
    </row>
    <row r="2725" spans="2:5">
      <c r="B2725" s="27"/>
      <c r="E2725" s="28"/>
    </row>
    <row r="2726" spans="2:5">
      <c r="B2726" s="27"/>
      <c r="E2726" s="28"/>
    </row>
    <row r="2727" spans="2:5">
      <c r="B2727" s="27"/>
      <c r="E2727" s="28"/>
    </row>
    <row r="2728" spans="2:5">
      <c r="B2728" s="27"/>
      <c r="E2728" s="28"/>
    </row>
    <row r="2729" spans="2:5">
      <c r="B2729" s="27"/>
      <c r="E2729" s="28"/>
    </row>
    <row r="2730" spans="2:5">
      <c r="B2730" s="27"/>
      <c r="E2730" s="28"/>
    </row>
    <row r="2731" spans="2:5">
      <c r="B2731" s="27"/>
      <c r="E2731" s="28"/>
    </row>
    <row r="2732" spans="2:5">
      <c r="B2732" s="27"/>
      <c r="E2732" s="28"/>
    </row>
    <row r="2733" spans="2:5">
      <c r="B2733" s="27"/>
      <c r="E2733" s="28"/>
    </row>
    <row r="2734" spans="2:5">
      <c r="B2734" s="27"/>
      <c r="E2734" s="28"/>
    </row>
    <row r="2735" spans="2:5">
      <c r="B2735" s="27"/>
      <c r="E2735" s="28"/>
    </row>
    <row r="2736" spans="2:5">
      <c r="B2736" s="27"/>
      <c r="E2736" s="28"/>
    </row>
    <row r="2737" spans="2:5">
      <c r="B2737" s="27"/>
      <c r="E2737" s="28"/>
    </row>
    <row r="2738" spans="2:5">
      <c r="B2738" s="27"/>
      <c r="E2738" s="28"/>
    </row>
    <row r="2739" spans="2:5">
      <c r="B2739" s="27"/>
      <c r="E2739" s="28"/>
    </row>
    <row r="2740" spans="2:5">
      <c r="B2740" s="27"/>
      <c r="E2740" s="28"/>
    </row>
    <row r="2741" spans="2:5">
      <c r="B2741" s="27"/>
      <c r="E2741" s="28"/>
    </row>
    <row r="2742" spans="2:5">
      <c r="B2742" s="27"/>
      <c r="E2742" s="28"/>
    </row>
    <row r="2743" spans="2:5">
      <c r="B2743" s="27"/>
      <c r="E2743" s="28"/>
    </row>
    <row r="2744" spans="2:5">
      <c r="B2744" s="27"/>
      <c r="E2744" s="28"/>
    </row>
    <row r="2745" spans="2:5">
      <c r="B2745" s="27"/>
      <c r="E2745" s="28"/>
    </row>
    <row r="2746" spans="2:5">
      <c r="B2746" s="27"/>
      <c r="E2746" s="28"/>
    </row>
    <row r="2747" spans="2:5">
      <c r="B2747" s="27"/>
      <c r="E2747" s="28"/>
    </row>
    <row r="2748" spans="2:5">
      <c r="B2748" s="27"/>
      <c r="E2748" s="28"/>
    </row>
    <row r="2749" spans="2:5">
      <c r="B2749" s="27"/>
      <c r="E2749" s="28"/>
    </row>
    <row r="2750" spans="2:5">
      <c r="B2750" s="27"/>
      <c r="E2750" s="28"/>
    </row>
    <row r="2751" spans="2:5">
      <c r="B2751" s="27"/>
      <c r="E2751" s="28"/>
    </row>
    <row r="2752" spans="2:5">
      <c r="B2752" s="27"/>
      <c r="E2752" s="28"/>
    </row>
    <row r="2753" spans="2:5">
      <c r="B2753" s="27"/>
      <c r="E2753" s="28"/>
    </row>
    <row r="2754" spans="2:5">
      <c r="B2754" s="27"/>
      <c r="E2754" s="28"/>
    </row>
    <row r="2755" spans="2:5">
      <c r="B2755" s="27"/>
      <c r="E2755" s="28"/>
    </row>
    <row r="2756" spans="2:5">
      <c r="B2756" s="27"/>
      <c r="E2756" s="28"/>
    </row>
    <row r="2757" spans="2:5">
      <c r="B2757" s="27"/>
      <c r="E2757" s="28"/>
    </row>
    <row r="2758" spans="2:5">
      <c r="B2758" s="27"/>
      <c r="E2758" s="28"/>
    </row>
    <row r="2759" spans="2:5">
      <c r="B2759" s="27"/>
      <c r="E2759" s="28"/>
    </row>
    <row r="2760" spans="2:5">
      <c r="B2760" s="27"/>
      <c r="E2760" s="28"/>
    </row>
    <row r="2761" spans="2:5">
      <c r="B2761" s="27"/>
      <c r="E2761" s="28"/>
    </row>
    <row r="2762" spans="2:5">
      <c r="B2762" s="27"/>
      <c r="E2762" s="28"/>
    </row>
    <row r="2763" spans="2:5">
      <c r="B2763" s="27"/>
      <c r="E2763" s="28"/>
    </row>
    <row r="2764" spans="2:5">
      <c r="B2764" s="27"/>
      <c r="E2764" s="28"/>
    </row>
    <row r="2765" spans="2:5">
      <c r="B2765" s="27"/>
      <c r="E2765" s="28"/>
    </row>
    <row r="2766" spans="2:5">
      <c r="B2766" s="27"/>
      <c r="E2766" s="28"/>
    </row>
    <row r="2767" spans="2:5">
      <c r="B2767" s="27"/>
      <c r="E2767" s="28"/>
    </row>
    <row r="2768" spans="2:5">
      <c r="B2768" s="27"/>
      <c r="E2768" s="28"/>
    </row>
    <row r="2769" spans="2:5">
      <c r="B2769" s="27"/>
      <c r="E2769" s="28"/>
    </row>
    <row r="2770" spans="2:5">
      <c r="B2770" s="27"/>
      <c r="E2770" s="28"/>
    </row>
    <row r="2771" spans="2:5">
      <c r="B2771" s="27"/>
      <c r="E2771" s="28"/>
    </row>
    <row r="2772" spans="2:5">
      <c r="B2772" s="27"/>
      <c r="E2772" s="28"/>
    </row>
    <row r="2773" spans="2:5">
      <c r="B2773" s="27"/>
      <c r="E2773" s="28"/>
    </row>
    <row r="2774" spans="2:5">
      <c r="B2774" s="27"/>
      <c r="E2774" s="28"/>
    </row>
    <row r="2775" spans="2:5">
      <c r="B2775" s="27"/>
      <c r="E2775" s="28"/>
    </row>
    <row r="2776" spans="2:5">
      <c r="B2776" s="27"/>
      <c r="E2776" s="28"/>
    </row>
    <row r="2777" spans="2:5">
      <c r="B2777" s="27"/>
      <c r="E2777" s="28"/>
    </row>
    <row r="2778" spans="2:5">
      <c r="B2778" s="27"/>
      <c r="E2778" s="28"/>
    </row>
    <row r="2779" spans="2:5">
      <c r="B2779" s="27"/>
      <c r="E2779" s="28"/>
    </row>
    <row r="2780" spans="2:5">
      <c r="B2780" s="27"/>
      <c r="E2780" s="28"/>
    </row>
    <row r="2781" spans="2:5">
      <c r="B2781" s="27"/>
      <c r="E2781" s="28"/>
    </row>
    <row r="2782" spans="2:5">
      <c r="B2782" s="27"/>
      <c r="E2782" s="28"/>
    </row>
    <row r="2783" spans="2:5">
      <c r="B2783" s="27"/>
      <c r="E2783" s="28"/>
    </row>
    <row r="2784" spans="2:5">
      <c r="B2784" s="27"/>
      <c r="E2784" s="28"/>
    </row>
    <row r="2785" spans="2:5">
      <c r="B2785" s="27"/>
      <c r="E2785" s="28"/>
    </row>
    <row r="2786" spans="2:5">
      <c r="B2786" s="27"/>
      <c r="E2786" s="28"/>
    </row>
    <row r="2787" spans="2:5">
      <c r="B2787" s="27"/>
      <c r="E2787" s="28"/>
    </row>
    <row r="2788" spans="2:5">
      <c r="B2788" s="27"/>
      <c r="E2788" s="28"/>
    </row>
    <row r="2789" spans="2:5">
      <c r="B2789" s="27"/>
      <c r="E2789" s="28"/>
    </row>
    <row r="2790" spans="2:5">
      <c r="B2790" s="27"/>
      <c r="E2790" s="28"/>
    </row>
    <row r="2791" spans="2:5">
      <c r="B2791" s="27"/>
      <c r="E2791" s="28"/>
    </row>
    <row r="2792" spans="2:5">
      <c r="B2792" s="27"/>
      <c r="E2792" s="28"/>
    </row>
    <row r="2793" spans="2:5">
      <c r="B2793" s="27"/>
      <c r="E2793" s="28"/>
    </row>
    <row r="2794" spans="2:5">
      <c r="B2794" s="27"/>
      <c r="E2794" s="28"/>
    </row>
    <row r="2795" spans="2:5">
      <c r="B2795" s="27"/>
      <c r="E2795" s="28"/>
    </row>
    <row r="2796" spans="2:5">
      <c r="B2796" s="27"/>
      <c r="E2796" s="28"/>
    </row>
    <row r="2797" spans="2:5">
      <c r="B2797" s="27"/>
      <c r="E2797" s="28"/>
    </row>
    <row r="2798" spans="2:5">
      <c r="B2798" s="27"/>
      <c r="E2798" s="28"/>
    </row>
    <row r="2799" spans="2:5">
      <c r="B2799" s="27"/>
      <c r="E2799" s="28"/>
    </row>
    <row r="2800" spans="2:5">
      <c r="B2800" s="27"/>
      <c r="E2800" s="28"/>
    </row>
    <row r="2801" spans="2:5">
      <c r="B2801" s="27"/>
      <c r="E2801" s="28"/>
    </row>
    <row r="2802" spans="2:5">
      <c r="B2802" s="27"/>
      <c r="E2802" s="28"/>
    </row>
    <row r="2803" spans="2:5">
      <c r="B2803" s="27"/>
      <c r="E2803" s="28"/>
    </row>
    <row r="2804" spans="2:5">
      <c r="B2804" s="27"/>
      <c r="E2804" s="28"/>
    </row>
    <row r="2805" spans="2:5">
      <c r="B2805" s="27"/>
      <c r="E2805" s="28"/>
    </row>
    <row r="2806" spans="2:5">
      <c r="B2806" s="27"/>
      <c r="E2806" s="28"/>
    </row>
    <row r="2807" spans="2:5">
      <c r="B2807" s="27"/>
      <c r="E2807" s="28"/>
    </row>
    <row r="2808" spans="2:5">
      <c r="B2808" s="27"/>
      <c r="E2808" s="28"/>
    </row>
    <row r="2809" spans="2:5">
      <c r="B2809" s="27"/>
      <c r="E2809" s="28"/>
    </row>
    <row r="2810" spans="2:5">
      <c r="B2810" s="27"/>
      <c r="E2810" s="28"/>
    </row>
    <row r="2811" spans="2:5">
      <c r="B2811" s="27"/>
      <c r="E2811" s="28"/>
    </row>
    <row r="2812" spans="2:5">
      <c r="B2812" s="27"/>
      <c r="E2812" s="28"/>
    </row>
    <row r="2813" spans="2:5">
      <c r="B2813" s="27"/>
      <c r="E2813" s="28"/>
    </row>
    <row r="2814" spans="2:5">
      <c r="B2814" s="27"/>
      <c r="E2814" s="28"/>
    </row>
    <row r="2815" spans="2:5">
      <c r="B2815" s="27"/>
      <c r="E2815" s="28"/>
    </row>
    <row r="2816" spans="2:5">
      <c r="B2816" s="27"/>
      <c r="E2816" s="28"/>
    </row>
    <row r="2817" spans="2:5">
      <c r="B2817" s="27"/>
      <c r="E2817" s="28"/>
    </row>
    <row r="2818" spans="2:5">
      <c r="B2818" s="27"/>
      <c r="E2818" s="28"/>
    </row>
    <row r="2819" spans="2:5">
      <c r="B2819" s="27"/>
      <c r="E2819" s="28"/>
    </row>
    <row r="2820" spans="2:5">
      <c r="B2820" s="27"/>
      <c r="E2820" s="28"/>
    </row>
    <row r="2821" spans="2:5">
      <c r="B2821" s="27"/>
      <c r="E2821" s="28"/>
    </row>
    <row r="2822" spans="2:5">
      <c r="B2822" s="27"/>
      <c r="E2822" s="28"/>
    </row>
    <row r="2823" spans="2:5">
      <c r="B2823" s="27"/>
      <c r="E2823" s="28"/>
    </row>
    <row r="2824" spans="2:5">
      <c r="B2824" s="27"/>
      <c r="E2824" s="28"/>
    </row>
    <row r="2825" spans="2:5">
      <c r="B2825" s="27"/>
      <c r="E2825" s="28"/>
    </row>
    <row r="2826" spans="2:5">
      <c r="B2826" s="27"/>
      <c r="E2826" s="28"/>
    </row>
    <row r="2827" spans="2:5">
      <c r="B2827" s="27"/>
      <c r="E2827" s="28"/>
    </row>
    <row r="2828" spans="2:5">
      <c r="B2828" s="27"/>
      <c r="E2828" s="28"/>
    </row>
    <row r="2829" spans="2:5">
      <c r="B2829" s="27"/>
      <c r="E2829" s="28"/>
    </row>
    <row r="2830" spans="2:5">
      <c r="B2830" s="27"/>
      <c r="E2830" s="28"/>
    </row>
    <row r="2831" spans="2:5">
      <c r="B2831" s="27"/>
      <c r="E2831" s="28"/>
    </row>
    <row r="2832" spans="2:5">
      <c r="B2832" s="27"/>
      <c r="E2832" s="28"/>
    </row>
    <row r="2833" spans="2:5">
      <c r="B2833" s="27"/>
      <c r="E2833" s="28"/>
    </row>
    <row r="2834" spans="2:5">
      <c r="B2834" s="27"/>
      <c r="E2834" s="28"/>
    </row>
    <row r="2835" spans="2:5">
      <c r="B2835" s="27"/>
      <c r="E2835" s="28"/>
    </row>
    <row r="2836" spans="2:5">
      <c r="B2836" s="27"/>
      <c r="E2836" s="28"/>
    </row>
    <row r="2837" spans="2:5">
      <c r="B2837" s="27"/>
      <c r="E2837" s="28"/>
    </row>
    <row r="2838" spans="2:5">
      <c r="B2838" s="27"/>
      <c r="E2838" s="28"/>
    </row>
    <row r="2839" spans="2:5">
      <c r="B2839" s="27"/>
      <c r="E2839" s="28"/>
    </row>
    <row r="2840" spans="2:5">
      <c r="B2840" s="27"/>
      <c r="E2840" s="28"/>
    </row>
    <row r="2841" spans="2:5">
      <c r="B2841" s="27"/>
      <c r="E2841" s="28"/>
    </row>
    <row r="2842" spans="2:5">
      <c r="B2842" s="27"/>
      <c r="E2842" s="28"/>
    </row>
    <row r="2843" spans="2:5">
      <c r="B2843" s="27"/>
      <c r="E2843" s="28"/>
    </row>
    <row r="2844" spans="2:5">
      <c r="B2844" s="27"/>
      <c r="E2844" s="28"/>
    </row>
    <row r="2845" spans="2:5">
      <c r="B2845" s="27"/>
      <c r="E2845" s="28"/>
    </row>
    <row r="2846" spans="2:5">
      <c r="B2846" s="27"/>
      <c r="E2846" s="28"/>
    </row>
    <row r="2847" spans="2:5">
      <c r="B2847" s="27"/>
      <c r="E2847" s="28"/>
    </row>
    <row r="2848" spans="2:5">
      <c r="B2848" s="27"/>
      <c r="E2848" s="28"/>
    </row>
    <row r="2849" spans="2:5">
      <c r="B2849" s="27"/>
      <c r="E2849" s="28"/>
    </row>
    <row r="2850" spans="2:5">
      <c r="B2850" s="27"/>
      <c r="E2850" s="28"/>
    </row>
    <row r="2851" spans="2:5">
      <c r="B2851" s="27"/>
      <c r="E2851" s="28"/>
    </row>
    <row r="2852" spans="2:5">
      <c r="B2852" s="27"/>
      <c r="E2852" s="28"/>
    </row>
    <row r="2853" spans="2:5">
      <c r="B2853" s="27"/>
      <c r="E2853" s="28"/>
    </row>
    <row r="2854" spans="2:5">
      <c r="B2854" s="27"/>
      <c r="E2854" s="28"/>
    </row>
    <row r="2855" spans="2:5">
      <c r="B2855" s="27"/>
      <c r="E2855" s="28"/>
    </row>
    <row r="2856" spans="2:5">
      <c r="B2856" s="27"/>
      <c r="E2856" s="28"/>
    </row>
    <row r="2857" spans="2:5">
      <c r="B2857" s="27"/>
      <c r="E2857" s="28"/>
    </row>
    <row r="2858" spans="2:5">
      <c r="B2858" s="27"/>
      <c r="E2858" s="28"/>
    </row>
    <row r="2859" spans="2:5">
      <c r="B2859" s="27"/>
      <c r="E2859" s="28"/>
    </row>
    <row r="2860" spans="2:5">
      <c r="B2860" s="27"/>
      <c r="E2860" s="28"/>
    </row>
    <row r="2861" spans="2:5">
      <c r="B2861" s="27"/>
      <c r="E2861" s="28"/>
    </row>
    <row r="2862" spans="2:5">
      <c r="B2862" s="27"/>
      <c r="E2862" s="28"/>
    </row>
    <row r="2863" spans="2:5">
      <c r="B2863" s="27"/>
      <c r="E2863" s="28"/>
    </row>
    <row r="2864" spans="2:5">
      <c r="B2864" s="27"/>
      <c r="E2864" s="28"/>
    </row>
    <row r="2865" spans="2:5">
      <c r="B2865" s="27"/>
      <c r="E2865" s="28"/>
    </row>
    <row r="2866" spans="2:5">
      <c r="B2866" s="27"/>
      <c r="E2866" s="28"/>
    </row>
    <row r="2867" spans="2:5">
      <c r="B2867" s="27"/>
      <c r="E2867" s="28"/>
    </row>
    <row r="2868" spans="2:5">
      <c r="B2868" s="27"/>
      <c r="E2868" s="28"/>
    </row>
    <row r="2869" spans="2:5">
      <c r="B2869" s="27"/>
      <c r="E2869" s="28"/>
    </row>
    <row r="2870" spans="2:5">
      <c r="B2870" s="27"/>
      <c r="E2870" s="28"/>
    </row>
    <row r="2871" spans="2:5">
      <c r="B2871" s="27"/>
      <c r="E2871" s="28"/>
    </row>
    <row r="2872" spans="2:5">
      <c r="B2872" s="27"/>
      <c r="E2872" s="28"/>
    </row>
    <row r="2873" spans="2:5">
      <c r="B2873" s="27"/>
      <c r="E2873" s="28"/>
    </row>
    <row r="2874" spans="2:5">
      <c r="B2874" s="27"/>
      <c r="E2874" s="28"/>
    </row>
    <row r="2875" spans="2:5">
      <c r="B2875" s="27"/>
      <c r="E2875" s="28"/>
    </row>
    <row r="2876" spans="2:5">
      <c r="B2876" s="27"/>
      <c r="E2876" s="28"/>
    </row>
    <row r="2877" spans="2:5">
      <c r="B2877" s="27"/>
      <c r="E2877" s="28"/>
    </row>
    <row r="2878" spans="2:5">
      <c r="B2878" s="27"/>
      <c r="E2878" s="28"/>
    </row>
    <row r="2879" spans="2:5">
      <c r="B2879" s="27"/>
      <c r="E2879" s="28"/>
    </row>
    <row r="2880" spans="2:5">
      <c r="B2880" s="27"/>
      <c r="E2880" s="28"/>
    </row>
    <row r="2881" spans="2:5">
      <c r="B2881" s="27"/>
      <c r="E2881" s="28"/>
    </row>
    <row r="2882" spans="2:5">
      <c r="B2882" s="27"/>
      <c r="E2882" s="28"/>
    </row>
    <row r="2883" spans="2:5">
      <c r="B2883" s="27"/>
      <c r="E2883" s="28"/>
    </row>
    <row r="2884" spans="2:5">
      <c r="B2884" s="27"/>
      <c r="E2884" s="28"/>
    </row>
    <row r="2885" spans="2:5">
      <c r="B2885" s="27"/>
      <c r="E2885" s="28"/>
    </row>
    <row r="2886" spans="2:5">
      <c r="B2886" s="27"/>
      <c r="E2886" s="28"/>
    </row>
    <row r="2887" spans="2:5">
      <c r="B2887" s="27"/>
      <c r="E2887" s="28"/>
    </row>
    <row r="2888" spans="2:5">
      <c r="B2888" s="27"/>
      <c r="E2888" s="28"/>
    </row>
    <row r="2889" spans="2:5">
      <c r="B2889" s="27"/>
      <c r="E2889" s="28"/>
    </row>
    <row r="2890" spans="2:5">
      <c r="B2890" s="27"/>
      <c r="E2890" s="28"/>
    </row>
    <row r="2891" spans="2:5">
      <c r="B2891" s="27"/>
      <c r="E2891" s="28"/>
    </row>
    <row r="2892" spans="2:5">
      <c r="B2892" s="27"/>
      <c r="E2892" s="28"/>
    </row>
    <row r="2893" spans="2:5">
      <c r="B2893" s="27"/>
      <c r="E2893" s="28"/>
    </row>
    <row r="2894" spans="2:5">
      <c r="B2894" s="27"/>
      <c r="E2894" s="28"/>
    </row>
    <row r="2895" spans="2:5">
      <c r="B2895" s="27"/>
      <c r="E2895" s="28"/>
    </row>
    <row r="2896" spans="2:5">
      <c r="B2896" s="27"/>
      <c r="E2896" s="28"/>
    </row>
    <row r="2897" spans="2:5">
      <c r="B2897" s="27"/>
      <c r="E2897" s="28"/>
    </row>
    <row r="2898" spans="2:5">
      <c r="B2898" s="27"/>
      <c r="E2898" s="28"/>
    </row>
    <row r="2899" spans="2:5">
      <c r="B2899" s="27"/>
      <c r="E2899" s="28"/>
    </row>
    <row r="2900" spans="2:5">
      <c r="B2900" s="27"/>
      <c r="E2900" s="28"/>
    </row>
    <row r="2901" spans="2:5">
      <c r="B2901" s="27"/>
      <c r="E2901" s="28"/>
    </row>
    <row r="2902" spans="2:5">
      <c r="B2902" s="27"/>
      <c r="E2902" s="28"/>
    </row>
    <row r="2903" spans="2:5">
      <c r="B2903" s="27"/>
      <c r="E2903" s="28"/>
    </row>
    <row r="2904" spans="2:5">
      <c r="B2904" s="27"/>
      <c r="E2904" s="28"/>
    </row>
    <row r="2905" spans="2:5">
      <c r="B2905" s="27"/>
      <c r="E2905" s="28"/>
    </row>
    <row r="2906" spans="2:5">
      <c r="B2906" s="27"/>
      <c r="E2906" s="28"/>
    </row>
    <row r="2907" spans="2:5">
      <c r="B2907" s="27"/>
      <c r="E2907" s="28"/>
    </row>
    <row r="2908" spans="2:5">
      <c r="B2908" s="27"/>
      <c r="E2908" s="28"/>
    </row>
    <row r="2909" spans="2:5">
      <c r="B2909" s="27"/>
      <c r="E2909" s="28"/>
    </row>
    <row r="2910" spans="2:5">
      <c r="B2910" s="27"/>
      <c r="E2910" s="28"/>
    </row>
    <row r="2911" spans="2:5">
      <c r="B2911" s="27"/>
      <c r="E2911" s="28"/>
    </row>
    <row r="2912" spans="2:5">
      <c r="B2912" s="27"/>
      <c r="E2912" s="28"/>
    </row>
    <row r="2913" spans="2:5">
      <c r="B2913" s="27"/>
      <c r="E2913" s="28"/>
    </row>
    <row r="2914" spans="2:5">
      <c r="B2914" s="27"/>
      <c r="E2914" s="28"/>
    </row>
    <row r="2915" spans="2:5">
      <c r="B2915" s="27"/>
      <c r="E2915" s="28"/>
    </row>
    <row r="2916" spans="2:5">
      <c r="B2916" s="27"/>
      <c r="E2916" s="28"/>
    </row>
    <row r="2917" spans="2:5">
      <c r="B2917" s="27"/>
      <c r="E2917" s="28"/>
    </row>
    <row r="2918" spans="2:5">
      <c r="B2918" s="27"/>
      <c r="E2918" s="28"/>
    </row>
    <row r="2919" spans="2:5">
      <c r="B2919" s="27"/>
      <c r="E2919" s="28"/>
    </row>
    <row r="2920" spans="2:5">
      <c r="B2920" s="27"/>
      <c r="E2920" s="28"/>
    </row>
    <row r="2921" spans="2:5">
      <c r="B2921" s="27"/>
      <c r="E2921" s="28"/>
    </row>
    <row r="2922" spans="2:5">
      <c r="B2922" s="27"/>
      <c r="E2922" s="28"/>
    </row>
    <row r="2923" spans="2:5">
      <c r="B2923" s="27"/>
      <c r="E2923" s="28"/>
    </row>
    <row r="2924" spans="2:5">
      <c r="B2924" s="27"/>
      <c r="E2924" s="28"/>
    </row>
    <row r="2925" spans="2:5">
      <c r="B2925" s="27"/>
      <c r="E2925" s="28"/>
    </row>
    <row r="2926" spans="2:5">
      <c r="B2926" s="27"/>
      <c r="E2926" s="28"/>
    </row>
    <row r="2927" spans="2:5">
      <c r="B2927" s="27"/>
      <c r="E2927" s="28"/>
    </row>
    <row r="2928" spans="2:5">
      <c r="B2928" s="27"/>
      <c r="E2928" s="28"/>
    </row>
    <row r="2929" spans="2:5">
      <c r="B2929" s="27"/>
      <c r="E2929" s="28"/>
    </row>
    <row r="2930" spans="2:5">
      <c r="B2930" s="27"/>
      <c r="E2930" s="28"/>
    </row>
    <row r="2931" spans="2:5">
      <c r="B2931" s="27"/>
      <c r="E2931" s="28"/>
    </row>
    <row r="2932" spans="2:5">
      <c r="B2932" s="27"/>
      <c r="E2932" s="28"/>
    </row>
    <row r="2933" spans="2:5">
      <c r="B2933" s="27"/>
      <c r="E2933" s="28"/>
    </row>
    <row r="2934" spans="2:5">
      <c r="B2934" s="27"/>
      <c r="E2934" s="28"/>
    </row>
    <row r="2935" spans="2:5">
      <c r="B2935" s="27"/>
      <c r="E2935" s="28"/>
    </row>
    <row r="2936" spans="2:5">
      <c r="B2936" s="27"/>
      <c r="E2936" s="28"/>
    </row>
    <row r="2937" spans="2:5">
      <c r="B2937" s="27"/>
      <c r="E2937" s="28"/>
    </row>
    <row r="2938" spans="2:5">
      <c r="B2938" s="27"/>
      <c r="E2938" s="28"/>
    </row>
    <row r="2939" spans="2:5">
      <c r="B2939" s="27"/>
      <c r="E2939" s="28"/>
    </row>
    <row r="2940" spans="2:5">
      <c r="B2940" s="27"/>
      <c r="E2940" s="28"/>
    </row>
    <row r="2941" spans="2:5">
      <c r="B2941" s="27"/>
      <c r="E2941" s="28"/>
    </row>
    <row r="2942" spans="2:5">
      <c r="B2942" s="27"/>
      <c r="E2942" s="28"/>
    </row>
    <row r="2943" spans="2:5">
      <c r="B2943" s="27"/>
      <c r="E2943" s="28"/>
    </row>
    <row r="2944" spans="2:5">
      <c r="B2944" s="27"/>
      <c r="E2944" s="28"/>
    </row>
    <row r="2945" spans="2:5">
      <c r="B2945" s="27"/>
      <c r="E2945" s="28"/>
    </row>
    <row r="2946" spans="2:5">
      <c r="B2946" s="27"/>
      <c r="E2946" s="28"/>
    </row>
    <row r="2947" spans="2:5">
      <c r="B2947" s="27"/>
      <c r="E2947" s="28"/>
    </row>
    <row r="2948" spans="2:5">
      <c r="B2948" s="27"/>
      <c r="E2948" s="28"/>
    </row>
    <row r="2949" spans="2:5">
      <c r="B2949" s="27"/>
      <c r="E2949" s="28"/>
    </row>
    <row r="2950" spans="2:5">
      <c r="B2950" s="27"/>
      <c r="E2950" s="28"/>
    </row>
    <row r="2951" spans="2:5">
      <c r="B2951" s="27"/>
      <c r="E2951" s="28"/>
    </row>
    <row r="2952" spans="2:5">
      <c r="B2952" s="27"/>
      <c r="E2952" s="28"/>
    </row>
    <row r="2953" spans="2:5">
      <c r="B2953" s="27"/>
      <c r="E2953" s="28"/>
    </row>
    <row r="2954" spans="2:5">
      <c r="B2954" s="27"/>
      <c r="E2954" s="28"/>
    </row>
    <row r="2955" spans="2:5">
      <c r="B2955" s="27"/>
      <c r="E2955" s="28"/>
    </row>
    <row r="2956" spans="2:5">
      <c r="B2956" s="27"/>
      <c r="E2956" s="28"/>
    </row>
    <row r="2957" spans="2:5">
      <c r="B2957" s="27"/>
      <c r="E2957" s="28"/>
    </row>
    <row r="2958" spans="2:5">
      <c r="B2958" s="27"/>
      <c r="E2958" s="28"/>
    </row>
    <row r="2959" spans="2:5">
      <c r="B2959" s="27"/>
      <c r="E2959" s="28"/>
    </row>
    <row r="2960" spans="2:5">
      <c r="B2960" s="27"/>
      <c r="E2960" s="28"/>
    </row>
    <row r="2961" spans="2:5">
      <c r="B2961" s="27"/>
      <c r="E2961" s="28"/>
    </row>
    <row r="2962" spans="2:5">
      <c r="B2962" s="27"/>
      <c r="E2962" s="28"/>
    </row>
    <row r="2963" spans="2:5">
      <c r="B2963" s="27"/>
      <c r="E2963" s="28"/>
    </row>
    <row r="2964" spans="2:5">
      <c r="B2964" s="27"/>
      <c r="E2964" s="28"/>
    </row>
    <row r="2965" spans="2:5">
      <c r="B2965" s="27"/>
      <c r="E2965" s="28"/>
    </row>
    <row r="2966" spans="2:5">
      <c r="B2966" s="27"/>
      <c r="E2966" s="28"/>
    </row>
    <row r="2967" spans="2:5">
      <c r="B2967" s="27"/>
      <c r="E2967" s="28"/>
    </row>
    <row r="2968" spans="2:5">
      <c r="B2968" s="27"/>
      <c r="E2968" s="28"/>
    </row>
    <row r="2969" spans="2:5">
      <c r="B2969" s="27"/>
      <c r="E2969" s="28"/>
    </row>
    <row r="2970" spans="2:5">
      <c r="B2970" s="27"/>
      <c r="E2970" s="28"/>
    </row>
    <row r="2971" spans="2:5">
      <c r="B2971" s="27"/>
      <c r="E2971" s="28"/>
    </row>
    <row r="2972" spans="2:5">
      <c r="B2972" s="27"/>
      <c r="E2972" s="28"/>
    </row>
    <row r="2973" spans="2:5">
      <c r="B2973" s="27"/>
      <c r="E2973" s="28"/>
    </row>
    <row r="2974" spans="2:5">
      <c r="B2974" s="27"/>
      <c r="E2974" s="28"/>
    </row>
    <row r="2975" spans="2:5">
      <c r="B2975" s="27"/>
      <c r="E2975" s="28"/>
    </row>
    <row r="2976" spans="2:5">
      <c r="B2976" s="27"/>
      <c r="E2976" s="28"/>
    </row>
    <row r="2977" spans="2:5">
      <c r="B2977" s="27"/>
      <c r="E2977" s="28"/>
    </row>
    <row r="2978" spans="2:5">
      <c r="B2978" s="27"/>
      <c r="E2978" s="28"/>
    </row>
    <row r="2979" spans="2:5">
      <c r="B2979" s="27"/>
      <c r="E2979" s="28"/>
    </row>
    <row r="2980" spans="2:5">
      <c r="B2980" s="27"/>
      <c r="E2980" s="28"/>
    </row>
    <row r="2981" spans="2:5">
      <c r="B2981" s="27"/>
      <c r="E2981" s="28"/>
    </row>
    <row r="2982" spans="2:5">
      <c r="B2982" s="27"/>
      <c r="E2982" s="28"/>
    </row>
    <row r="2983" spans="2:5">
      <c r="B2983" s="27"/>
      <c r="E2983" s="28"/>
    </row>
    <row r="2984" spans="2:5">
      <c r="B2984" s="27"/>
      <c r="E2984" s="28"/>
    </row>
    <row r="2985" spans="2:5">
      <c r="B2985" s="27"/>
      <c r="E2985" s="28"/>
    </row>
    <row r="2986" spans="2:5">
      <c r="B2986" s="27"/>
      <c r="E2986" s="28"/>
    </row>
    <row r="2987" spans="2:5">
      <c r="B2987" s="27"/>
      <c r="E2987" s="28"/>
    </row>
    <row r="2988" spans="2:5">
      <c r="B2988" s="27"/>
      <c r="E2988" s="28"/>
    </row>
    <row r="2989" spans="2:5">
      <c r="B2989" s="27"/>
      <c r="E2989" s="28"/>
    </row>
    <row r="2990" spans="2:5">
      <c r="B2990" s="27"/>
      <c r="E2990" s="28"/>
    </row>
    <row r="2991" spans="2:5">
      <c r="B2991" s="27"/>
      <c r="E2991" s="28"/>
    </row>
    <row r="2992" spans="2:5">
      <c r="B2992" s="27"/>
      <c r="E2992" s="28"/>
    </row>
    <row r="2993" spans="2:5">
      <c r="B2993" s="27"/>
      <c r="E2993" s="28"/>
    </row>
    <row r="2994" spans="2:5">
      <c r="B2994" s="27"/>
      <c r="E2994" s="28"/>
    </row>
    <row r="2995" spans="2:5">
      <c r="B2995" s="27"/>
      <c r="E2995" s="28"/>
    </row>
    <row r="2996" spans="2:5">
      <c r="B2996" s="27"/>
      <c r="E2996" s="28"/>
    </row>
    <row r="2997" spans="2:5">
      <c r="B2997" s="27"/>
      <c r="E2997" s="28"/>
    </row>
    <row r="2998" spans="2:5">
      <c r="B2998" s="27"/>
      <c r="E2998" s="28"/>
    </row>
    <row r="2999" spans="2:5">
      <c r="B2999" s="27"/>
      <c r="E2999" s="28"/>
    </row>
    <row r="3000" spans="2:5">
      <c r="B3000" s="27"/>
      <c r="E3000" s="28"/>
    </row>
    <row r="3001" spans="2:5">
      <c r="B3001" s="27"/>
      <c r="E3001" s="28"/>
    </row>
    <row r="3002" spans="2:5">
      <c r="B3002" s="27"/>
      <c r="E3002" s="28"/>
    </row>
    <row r="3003" spans="2:5">
      <c r="B3003" s="27"/>
      <c r="E3003" s="28"/>
    </row>
    <row r="3004" spans="2:5">
      <c r="B3004" s="27"/>
      <c r="E3004" s="28"/>
    </row>
    <row r="3005" spans="2:5">
      <c r="B3005" s="27"/>
      <c r="E3005" s="28"/>
    </row>
    <row r="3006" spans="2:5">
      <c r="B3006" s="27"/>
      <c r="E3006" s="28"/>
    </row>
    <row r="3007" spans="2:5">
      <c r="B3007" s="27"/>
      <c r="E3007" s="28"/>
    </row>
    <row r="3008" spans="2:5">
      <c r="B3008" s="27"/>
      <c r="E3008" s="28"/>
    </row>
    <row r="3009" spans="2:5">
      <c r="B3009" s="27"/>
      <c r="E3009" s="28"/>
    </row>
    <row r="3010" spans="2:5">
      <c r="B3010" s="27"/>
      <c r="E3010" s="28"/>
    </row>
    <row r="3011" spans="2:5">
      <c r="B3011" s="27"/>
      <c r="E3011" s="28"/>
    </row>
    <row r="3012" spans="2:5">
      <c r="B3012" s="27"/>
      <c r="E3012" s="28"/>
    </row>
    <row r="3013" spans="2:5">
      <c r="B3013" s="27"/>
      <c r="E3013" s="28"/>
    </row>
    <row r="3014" spans="2:5">
      <c r="B3014" s="27"/>
      <c r="E3014" s="28"/>
    </row>
    <row r="3015" spans="2:5">
      <c r="B3015" s="27"/>
      <c r="E3015" s="28"/>
    </row>
    <row r="3016" spans="2:5">
      <c r="B3016" s="27"/>
      <c r="E3016" s="28"/>
    </row>
    <row r="3017" spans="2:5">
      <c r="B3017" s="27"/>
      <c r="E3017" s="28"/>
    </row>
    <row r="3018" spans="2:5">
      <c r="B3018" s="27"/>
      <c r="E3018" s="28"/>
    </row>
    <row r="3019" spans="2:5">
      <c r="B3019" s="27"/>
      <c r="E3019" s="28"/>
    </row>
    <row r="3020" spans="2:5">
      <c r="B3020" s="27"/>
      <c r="E3020" s="28"/>
    </row>
    <row r="3021" spans="2:5">
      <c r="B3021" s="27"/>
      <c r="E3021" s="28"/>
    </row>
    <row r="3022" spans="2:5">
      <c r="B3022" s="27"/>
      <c r="E3022" s="28"/>
    </row>
    <row r="3023" spans="2:5">
      <c r="B3023" s="27"/>
      <c r="E3023" s="28"/>
    </row>
    <row r="3024" spans="2:5">
      <c r="B3024" s="27"/>
      <c r="E3024" s="28"/>
    </row>
    <row r="3025" spans="2:5">
      <c r="B3025" s="27"/>
      <c r="E3025" s="28"/>
    </row>
    <row r="3026" spans="2:5">
      <c r="B3026" s="27"/>
      <c r="E3026" s="28"/>
    </row>
    <row r="3027" spans="2:5">
      <c r="B3027" s="27"/>
      <c r="E3027" s="28"/>
    </row>
    <row r="3028" spans="2:5">
      <c r="B3028" s="27"/>
      <c r="E3028" s="28"/>
    </row>
    <row r="3029" spans="2:5">
      <c r="B3029" s="27"/>
      <c r="E3029" s="28"/>
    </row>
    <row r="3030" spans="2:5">
      <c r="B3030" s="27"/>
      <c r="E3030" s="28"/>
    </row>
    <row r="3031" spans="2:5">
      <c r="B3031" s="27"/>
      <c r="E3031" s="28"/>
    </row>
    <row r="3032" spans="2:5">
      <c r="B3032" s="27"/>
      <c r="E3032" s="28"/>
    </row>
    <row r="3033" spans="2:5">
      <c r="B3033" s="27"/>
      <c r="E3033" s="28"/>
    </row>
    <row r="3034" spans="2:5">
      <c r="B3034" s="27"/>
      <c r="E3034" s="28"/>
    </row>
    <row r="3035" spans="2:5">
      <c r="B3035" s="27"/>
      <c r="E3035" s="28"/>
    </row>
    <row r="3036" spans="2:5">
      <c r="B3036" s="27"/>
      <c r="E3036" s="28"/>
    </row>
    <row r="3037" spans="2:5">
      <c r="B3037" s="27"/>
      <c r="E3037" s="28"/>
    </row>
    <row r="3038" spans="2:5">
      <c r="B3038" s="27"/>
      <c r="E3038" s="28"/>
    </row>
    <row r="3039" spans="2:5">
      <c r="B3039" s="27"/>
      <c r="E3039" s="28"/>
    </row>
    <row r="3040" spans="2:5">
      <c r="B3040" s="27"/>
      <c r="E3040" s="28"/>
    </row>
    <row r="3041" spans="2:5">
      <c r="B3041" s="27"/>
      <c r="E3041" s="28"/>
    </row>
    <row r="3042" spans="2:5">
      <c r="B3042" s="27"/>
      <c r="E3042" s="28"/>
    </row>
    <row r="3043" spans="2:5">
      <c r="B3043" s="27"/>
      <c r="E3043" s="28"/>
    </row>
    <row r="3044" spans="2:5">
      <c r="B3044" s="27"/>
      <c r="E3044" s="28"/>
    </row>
    <row r="3045" spans="2:5">
      <c r="B3045" s="27"/>
      <c r="E3045" s="28"/>
    </row>
    <row r="3046" spans="2:5">
      <c r="B3046" s="27"/>
      <c r="E3046" s="28"/>
    </row>
    <row r="3047" spans="2:5">
      <c r="B3047" s="27"/>
      <c r="E3047" s="28"/>
    </row>
    <row r="3048" spans="2:5">
      <c r="B3048" s="27"/>
      <c r="E3048" s="28"/>
    </row>
    <row r="3049" spans="2:5">
      <c r="B3049" s="27"/>
      <c r="E3049" s="28"/>
    </row>
    <row r="3050" spans="2:5">
      <c r="B3050" s="27"/>
      <c r="E3050" s="28"/>
    </row>
    <row r="3051" spans="2:5">
      <c r="B3051" s="27"/>
      <c r="E3051" s="28"/>
    </row>
    <row r="3052" spans="2:5">
      <c r="B3052" s="27"/>
      <c r="E3052" s="28"/>
    </row>
    <row r="3053" spans="2:5">
      <c r="B3053" s="27"/>
      <c r="E3053" s="28"/>
    </row>
    <row r="3054" spans="2:5">
      <c r="B3054" s="27"/>
      <c r="E3054" s="28"/>
    </row>
    <row r="3055" spans="2:5">
      <c r="B3055" s="27"/>
      <c r="E3055" s="28"/>
    </row>
    <row r="3056" spans="2:5">
      <c r="B3056" s="27"/>
      <c r="E3056" s="28"/>
    </row>
    <row r="3057" spans="2:5">
      <c r="B3057" s="27"/>
      <c r="E3057" s="28"/>
    </row>
    <row r="3058" spans="2:5">
      <c r="B3058" s="27"/>
      <c r="E3058" s="28"/>
    </row>
    <row r="3059" spans="2:5">
      <c r="B3059" s="27"/>
      <c r="E3059" s="28"/>
    </row>
    <row r="3060" spans="2:5">
      <c r="B3060" s="27"/>
      <c r="E3060" s="28"/>
    </row>
    <row r="3061" spans="2:5">
      <c r="B3061" s="27"/>
      <c r="E3061" s="28"/>
    </row>
    <row r="3062" spans="2:5">
      <c r="B3062" s="27"/>
      <c r="E3062" s="28"/>
    </row>
    <row r="3063" spans="2:5">
      <c r="B3063" s="27"/>
      <c r="E3063" s="28"/>
    </row>
    <row r="3064" spans="2:5">
      <c r="B3064" s="27"/>
      <c r="E3064" s="28"/>
    </row>
    <row r="3065" spans="2:5">
      <c r="B3065" s="27"/>
      <c r="E3065" s="28"/>
    </row>
    <row r="3066" spans="2:5">
      <c r="B3066" s="27"/>
      <c r="E3066" s="28"/>
    </row>
    <row r="3067" spans="2:5">
      <c r="B3067" s="27"/>
      <c r="E3067" s="28"/>
    </row>
    <row r="3068" spans="2:5">
      <c r="B3068" s="27"/>
      <c r="E3068" s="28"/>
    </row>
    <row r="3069" spans="2:5">
      <c r="B3069" s="27"/>
      <c r="E3069" s="28"/>
    </row>
    <row r="3070" spans="2:5">
      <c r="B3070" s="27"/>
      <c r="E3070" s="28"/>
    </row>
    <row r="3071" spans="2:5">
      <c r="B3071" s="27"/>
      <c r="E3071" s="28"/>
    </row>
    <row r="3072" spans="2:5">
      <c r="B3072" s="27"/>
      <c r="E3072" s="28"/>
    </row>
    <row r="3073" spans="2:5">
      <c r="B3073" s="27"/>
      <c r="E3073" s="28"/>
    </row>
    <row r="3074" spans="2:5">
      <c r="B3074" s="27"/>
      <c r="E3074" s="28"/>
    </row>
    <row r="3075" spans="2:5">
      <c r="B3075" s="27"/>
      <c r="E3075" s="28"/>
    </row>
    <row r="3076" spans="2:5">
      <c r="B3076" s="27"/>
      <c r="E3076" s="28"/>
    </row>
    <row r="3077" spans="2:5">
      <c r="B3077" s="27"/>
      <c r="E3077" s="28"/>
    </row>
    <row r="3078" spans="2:5">
      <c r="B3078" s="27"/>
      <c r="E3078" s="28"/>
    </row>
    <row r="3079" spans="2:5">
      <c r="B3079" s="27"/>
      <c r="E3079" s="28"/>
    </row>
    <row r="3080" spans="2:5">
      <c r="B3080" s="27"/>
      <c r="E3080" s="28"/>
    </row>
    <row r="3081" spans="2:5">
      <c r="B3081" s="27"/>
      <c r="E3081" s="28"/>
    </row>
    <row r="3082" spans="2:5">
      <c r="B3082" s="27"/>
      <c r="E3082" s="28"/>
    </row>
    <row r="3083" spans="2:5">
      <c r="B3083" s="27"/>
      <c r="E3083" s="28"/>
    </row>
    <row r="3084" spans="2:5">
      <c r="B3084" s="27"/>
      <c r="E3084" s="28"/>
    </row>
    <row r="3085" spans="2:5">
      <c r="B3085" s="27"/>
      <c r="E3085" s="28"/>
    </row>
    <row r="3086" spans="2:5">
      <c r="B3086" s="27"/>
      <c r="E3086" s="28"/>
    </row>
    <row r="3087" spans="2:5">
      <c r="B3087" s="27"/>
      <c r="E3087" s="28"/>
    </row>
    <row r="3088" spans="2:5">
      <c r="B3088" s="27"/>
      <c r="E3088" s="28"/>
    </row>
    <row r="3089" spans="2:5">
      <c r="B3089" s="27"/>
      <c r="E3089" s="28"/>
    </row>
    <row r="3090" spans="2:5">
      <c r="B3090" s="27"/>
      <c r="E3090" s="28"/>
    </row>
    <row r="3091" spans="2:5">
      <c r="B3091" s="27"/>
      <c r="E3091" s="28"/>
    </row>
    <row r="3092" spans="2:5">
      <c r="B3092" s="27"/>
      <c r="E3092" s="28"/>
    </row>
    <row r="3093" spans="2:5">
      <c r="B3093" s="27"/>
      <c r="E3093" s="28"/>
    </row>
    <row r="3094" spans="2:5">
      <c r="B3094" s="27"/>
      <c r="E3094" s="28"/>
    </row>
    <row r="3095" spans="2:5">
      <c r="B3095" s="27"/>
      <c r="E3095" s="28"/>
    </row>
    <row r="3096" spans="2:5">
      <c r="B3096" s="27"/>
      <c r="E3096" s="28"/>
    </row>
    <row r="3097" spans="2:5">
      <c r="B3097" s="27"/>
      <c r="E3097" s="28"/>
    </row>
    <row r="3098" spans="2:5">
      <c r="B3098" s="27"/>
      <c r="E3098" s="28"/>
    </row>
    <row r="3099" spans="2:5">
      <c r="B3099" s="27"/>
      <c r="E3099" s="28"/>
    </row>
    <row r="3100" spans="2:5">
      <c r="B3100" s="27"/>
      <c r="E3100" s="28"/>
    </row>
    <row r="3101" spans="2:5">
      <c r="B3101" s="27"/>
      <c r="E3101" s="28"/>
    </row>
    <row r="3102" spans="2:5">
      <c r="B3102" s="27"/>
      <c r="E3102" s="28"/>
    </row>
    <row r="3103" spans="2:5">
      <c r="B3103" s="27"/>
      <c r="E3103" s="28"/>
    </row>
    <row r="3104" spans="2:5">
      <c r="B3104" s="27"/>
      <c r="E3104" s="28"/>
    </row>
    <row r="3105" spans="2:5">
      <c r="B3105" s="27"/>
      <c r="E3105" s="28"/>
    </row>
    <row r="3106" spans="2:5">
      <c r="B3106" s="27"/>
      <c r="E3106" s="28"/>
    </row>
    <row r="3107" spans="2:5">
      <c r="B3107" s="27"/>
      <c r="E3107" s="28"/>
    </row>
    <row r="3108" spans="2:5">
      <c r="B3108" s="27"/>
      <c r="E3108" s="28"/>
    </row>
    <row r="3109" spans="2:5">
      <c r="B3109" s="27"/>
      <c r="E3109" s="28"/>
    </row>
    <row r="3110" spans="2:5">
      <c r="B3110" s="27"/>
      <c r="E3110" s="28"/>
    </row>
    <row r="3111" spans="2:5">
      <c r="B3111" s="27"/>
      <c r="E3111" s="28"/>
    </row>
    <row r="3112" spans="2:5">
      <c r="B3112" s="27"/>
      <c r="E3112" s="28"/>
    </row>
    <row r="3113" spans="2:5">
      <c r="B3113" s="27"/>
      <c r="E3113" s="28"/>
    </row>
    <row r="3114" spans="2:5">
      <c r="B3114" s="27"/>
      <c r="E3114" s="28"/>
    </row>
    <row r="3115" spans="2:5">
      <c r="B3115" s="27"/>
      <c r="E3115" s="28"/>
    </row>
    <row r="3116" spans="2:5">
      <c r="B3116" s="27"/>
      <c r="E3116" s="28"/>
    </row>
    <row r="3117" spans="2:5">
      <c r="B3117" s="27"/>
      <c r="E3117" s="28"/>
    </row>
    <row r="3118" spans="2:5">
      <c r="B3118" s="27"/>
      <c r="E3118" s="28"/>
    </row>
    <row r="3119" spans="2:5">
      <c r="B3119" s="27"/>
      <c r="E3119" s="28"/>
    </row>
    <row r="3120" spans="2:5">
      <c r="B3120" s="27"/>
      <c r="E3120" s="28"/>
    </row>
    <row r="3121" spans="2:5">
      <c r="B3121" s="27"/>
      <c r="E3121" s="28"/>
    </row>
    <row r="3122" spans="2:5">
      <c r="B3122" s="27"/>
      <c r="E3122" s="28"/>
    </row>
    <row r="3123" spans="2:5">
      <c r="B3123" s="27"/>
      <c r="E3123" s="28"/>
    </row>
    <row r="3124" spans="2:5">
      <c r="B3124" s="27"/>
      <c r="E3124" s="28"/>
    </row>
    <row r="3125" spans="2:5">
      <c r="B3125" s="27"/>
      <c r="E3125" s="28"/>
    </row>
    <row r="3126" spans="2:5">
      <c r="B3126" s="27"/>
      <c r="E3126" s="28"/>
    </row>
    <row r="3127" spans="2:5">
      <c r="B3127" s="27"/>
      <c r="E3127" s="28"/>
    </row>
    <row r="3128" spans="2:5">
      <c r="B3128" s="27"/>
      <c r="E3128" s="28"/>
    </row>
    <row r="3129" spans="2:5">
      <c r="B3129" s="27"/>
      <c r="E3129" s="28"/>
    </row>
    <row r="3130" spans="2:5">
      <c r="B3130" s="27"/>
      <c r="E3130" s="28"/>
    </row>
    <row r="3131" spans="2:5">
      <c r="B3131" s="27"/>
      <c r="E3131" s="28"/>
    </row>
    <row r="3132" spans="2:5">
      <c r="B3132" s="27"/>
      <c r="E3132" s="28"/>
    </row>
    <row r="3133" spans="2:5">
      <c r="B3133" s="27"/>
      <c r="E3133" s="28"/>
    </row>
    <row r="3134" spans="2:5">
      <c r="B3134" s="27"/>
      <c r="E3134" s="28"/>
    </row>
    <row r="3135" spans="2:5">
      <c r="B3135" s="27"/>
      <c r="E3135" s="28"/>
    </row>
    <row r="3136" spans="2:5">
      <c r="B3136" s="27"/>
      <c r="E3136" s="28"/>
    </row>
    <row r="3137" spans="2:5">
      <c r="B3137" s="27"/>
      <c r="E3137" s="28"/>
    </row>
    <row r="3138" spans="2:5">
      <c r="B3138" s="27"/>
      <c r="E3138" s="28"/>
    </row>
    <row r="3139" spans="2:5">
      <c r="B3139" s="27"/>
      <c r="E3139" s="28"/>
    </row>
    <row r="3140" spans="2:5">
      <c r="B3140" s="27"/>
      <c r="E3140" s="28"/>
    </row>
    <row r="3141" spans="2:5">
      <c r="B3141" s="27"/>
      <c r="E3141" s="28"/>
    </row>
    <row r="3142" spans="2:5">
      <c r="B3142" s="27"/>
      <c r="E3142" s="28"/>
    </row>
    <row r="3143" spans="2:5">
      <c r="B3143" s="27"/>
      <c r="E3143" s="28"/>
    </row>
    <row r="3144" spans="2:5">
      <c r="B3144" s="27"/>
      <c r="E3144" s="28"/>
    </row>
    <row r="3145" spans="2:5">
      <c r="B3145" s="27"/>
      <c r="E3145" s="28"/>
    </row>
    <row r="3146" spans="2:5">
      <c r="B3146" s="27"/>
      <c r="E3146" s="28"/>
    </row>
    <row r="3147" spans="2:5">
      <c r="B3147" s="27"/>
      <c r="E3147" s="28"/>
    </row>
    <row r="3148" spans="2:5">
      <c r="B3148" s="27"/>
      <c r="E3148" s="28"/>
    </row>
    <row r="3149" spans="2:5">
      <c r="B3149" s="27"/>
      <c r="E3149" s="28"/>
    </row>
    <row r="3150" spans="2:5">
      <c r="B3150" s="27"/>
      <c r="E3150" s="28"/>
    </row>
    <row r="3151" spans="2:5">
      <c r="B3151" s="27"/>
      <c r="E3151" s="28"/>
    </row>
    <row r="3152" spans="2:5">
      <c r="B3152" s="27"/>
      <c r="E3152" s="28"/>
    </row>
    <row r="3153" spans="2:5">
      <c r="B3153" s="27"/>
      <c r="E3153" s="28"/>
    </row>
    <row r="3154" spans="2:5">
      <c r="B3154" s="27"/>
      <c r="E3154" s="28"/>
    </row>
    <row r="3155" spans="2:5">
      <c r="B3155" s="27"/>
      <c r="E3155" s="28"/>
    </row>
    <row r="3156" spans="2:5">
      <c r="B3156" s="27"/>
      <c r="E3156" s="28"/>
    </row>
    <row r="3157" spans="2:5">
      <c r="B3157" s="27"/>
      <c r="E3157" s="28"/>
    </row>
    <row r="3158" spans="2:5">
      <c r="B3158" s="27"/>
      <c r="E3158" s="28"/>
    </row>
    <row r="3159" spans="2:5">
      <c r="B3159" s="27"/>
      <c r="E3159" s="28"/>
    </row>
    <row r="3160" spans="2:5">
      <c r="B3160" s="27"/>
      <c r="E3160" s="28"/>
    </row>
    <row r="3161" spans="2:5">
      <c r="B3161" s="27"/>
      <c r="E3161" s="28"/>
    </row>
    <row r="3162" spans="2:5">
      <c r="B3162" s="27"/>
      <c r="E3162" s="28"/>
    </row>
    <row r="3163" spans="2:5">
      <c r="B3163" s="27"/>
      <c r="E3163" s="28"/>
    </row>
    <row r="3164" spans="2:5">
      <c r="B3164" s="27"/>
      <c r="E3164" s="28"/>
    </row>
    <row r="3165" spans="2:5">
      <c r="B3165" s="27"/>
      <c r="E3165" s="28"/>
    </row>
    <row r="3166" spans="2:5">
      <c r="B3166" s="27"/>
      <c r="E3166" s="28"/>
    </row>
    <row r="3167" spans="2:5">
      <c r="B3167" s="27"/>
      <c r="E3167" s="28"/>
    </row>
    <row r="3168" spans="2:5">
      <c r="B3168" s="27"/>
      <c r="E3168" s="28"/>
    </row>
    <row r="3169" spans="2:5">
      <c r="B3169" s="27"/>
      <c r="E3169" s="28"/>
    </row>
    <row r="3170" spans="2:5">
      <c r="B3170" s="27"/>
      <c r="E3170" s="28"/>
    </row>
    <row r="3171" spans="2:5">
      <c r="B3171" s="27"/>
      <c r="E3171" s="28"/>
    </row>
    <row r="3172" spans="2:5">
      <c r="B3172" s="27"/>
      <c r="E3172" s="28"/>
    </row>
    <row r="3173" spans="2:5">
      <c r="B3173" s="27"/>
      <c r="E3173" s="28"/>
    </row>
    <row r="3174" spans="2:5">
      <c r="B3174" s="27"/>
      <c r="E3174" s="28"/>
    </row>
    <row r="3175" spans="2:5">
      <c r="B3175" s="27"/>
      <c r="E3175" s="28"/>
    </row>
    <row r="3176" spans="2:5">
      <c r="B3176" s="27"/>
      <c r="E3176" s="28"/>
    </row>
    <row r="3177" spans="2:5">
      <c r="B3177" s="27"/>
      <c r="E3177" s="28"/>
    </row>
    <row r="3178" spans="2:5">
      <c r="B3178" s="27"/>
      <c r="E3178" s="28"/>
    </row>
    <row r="3179" spans="2:5">
      <c r="B3179" s="27"/>
      <c r="E3179" s="28"/>
    </row>
    <row r="3180" spans="2:5">
      <c r="B3180" s="27"/>
      <c r="E3180" s="28"/>
    </row>
    <row r="3181" spans="2:5">
      <c r="B3181" s="27"/>
      <c r="E3181" s="28"/>
    </row>
    <row r="3182" spans="2:5">
      <c r="B3182" s="27"/>
      <c r="E3182" s="28"/>
    </row>
    <row r="3183" spans="2:5">
      <c r="B3183" s="27"/>
      <c r="E3183" s="28"/>
    </row>
    <row r="3184" spans="2:5">
      <c r="B3184" s="27"/>
      <c r="E3184" s="28"/>
    </row>
    <row r="3185" spans="2:5">
      <c r="B3185" s="27"/>
      <c r="E3185" s="28"/>
    </row>
    <row r="3186" spans="2:5">
      <c r="B3186" s="27"/>
      <c r="E3186" s="28"/>
    </row>
    <row r="3187" spans="2:5">
      <c r="B3187" s="27"/>
      <c r="E3187" s="28"/>
    </row>
    <row r="3188" spans="2:5">
      <c r="B3188" s="27"/>
      <c r="E3188" s="28"/>
    </row>
    <row r="3189" spans="2:5">
      <c r="B3189" s="27"/>
      <c r="E3189" s="28"/>
    </row>
    <row r="3190" spans="2:5">
      <c r="B3190" s="27"/>
      <c r="E3190" s="28"/>
    </row>
    <row r="3191" spans="2:5">
      <c r="B3191" s="27"/>
      <c r="E3191" s="28"/>
    </row>
    <row r="3192" spans="2:5">
      <c r="B3192" s="27"/>
      <c r="E3192" s="28"/>
    </row>
    <row r="3193" spans="2:5">
      <c r="B3193" s="27"/>
      <c r="E3193" s="28"/>
    </row>
    <row r="3194" spans="2:5">
      <c r="B3194" s="27"/>
      <c r="E3194" s="28"/>
    </row>
    <row r="3195" spans="2:5">
      <c r="B3195" s="27"/>
      <c r="E3195" s="28"/>
    </row>
    <row r="3196" spans="2:5">
      <c r="B3196" s="27"/>
      <c r="E3196" s="28"/>
    </row>
    <row r="3197" spans="2:5">
      <c r="B3197" s="27"/>
      <c r="E3197" s="28"/>
    </row>
    <row r="3198" spans="2:5">
      <c r="B3198" s="27"/>
      <c r="E3198" s="28"/>
    </row>
    <row r="3199" spans="2:5">
      <c r="B3199" s="27"/>
      <c r="E3199" s="28"/>
    </row>
    <row r="3200" spans="2:5">
      <c r="B3200" s="27"/>
      <c r="E3200" s="28"/>
    </row>
    <row r="3201" spans="2:5">
      <c r="B3201" s="27"/>
      <c r="E3201" s="28"/>
    </row>
    <row r="3202" spans="2:5">
      <c r="B3202" s="27"/>
      <c r="E3202" s="28"/>
    </row>
    <row r="3203" spans="2:5">
      <c r="B3203" s="27"/>
      <c r="E3203" s="28"/>
    </row>
    <row r="3204" spans="2:5">
      <c r="B3204" s="27"/>
      <c r="E3204" s="28"/>
    </row>
    <row r="3205" spans="2:5">
      <c r="B3205" s="27"/>
      <c r="E3205" s="28"/>
    </row>
    <row r="3206" spans="2:5">
      <c r="B3206" s="27"/>
      <c r="E3206" s="28"/>
    </row>
    <row r="3207" spans="2:5">
      <c r="B3207" s="27"/>
      <c r="E3207" s="28"/>
    </row>
    <row r="3208" spans="2:5">
      <c r="B3208" s="27"/>
      <c r="E3208" s="28"/>
    </row>
    <row r="3209" spans="2:5">
      <c r="B3209" s="27"/>
      <c r="E3209" s="28"/>
    </row>
    <row r="3210" spans="2:5">
      <c r="B3210" s="27"/>
      <c r="E3210" s="28"/>
    </row>
    <row r="3211" spans="2:5">
      <c r="B3211" s="27"/>
      <c r="E3211" s="28"/>
    </row>
    <row r="3212" spans="2:5">
      <c r="B3212" s="27"/>
      <c r="E3212" s="28"/>
    </row>
    <row r="3213" spans="2:5">
      <c r="B3213" s="27"/>
      <c r="E3213" s="28"/>
    </row>
    <row r="3214" spans="2:5">
      <c r="B3214" s="27"/>
      <c r="E3214" s="28"/>
    </row>
    <row r="3215" spans="2:5">
      <c r="B3215" s="27"/>
      <c r="E3215" s="28"/>
    </row>
    <row r="3216" spans="2:5">
      <c r="B3216" s="27"/>
      <c r="E3216" s="28"/>
    </row>
    <row r="3217" spans="2:5">
      <c r="B3217" s="27"/>
      <c r="E3217" s="28"/>
    </row>
    <row r="3218" spans="2:5">
      <c r="B3218" s="27"/>
      <c r="E3218" s="28"/>
    </row>
    <row r="3219" spans="2:5">
      <c r="B3219" s="27"/>
      <c r="E3219" s="28"/>
    </row>
    <row r="3220" spans="2:5">
      <c r="B3220" s="27"/>
      <c r="E3220" s="28"/>
    </row>
    <row r="3221" spans="2:5">
      <c r="B3221" s="27"/>
      <c r="E3221" s="28"/>
    </row>
    <row r="3222" spans="2:5">
      <c r="B3222" s="27"/>
      <c r="E3222" s="28"/>
    </row>
    <row r="3223" spans="2:5">
      <c r="B3223" s="27"/>
      <c r="E3223" s="28"/>
    </row>
    <row r="3224" spans="2:5">
      <c r="B3224" s="27"/>
      <c r="E3224" s="28"/>
    </row>
    <row r="3225" spans="2:5">
      <c r="B3225" s="27"/>
      <c r="E3225" s="28"/>
    </row>
    <row r="3226" spans="2:5">
      <c r="B3226" s="27"/>
      <c r="E3226" s="28"/>
    </row>
    <row r="3227" spans="2:5">
      <c r="B3227" s="27"/>
      <c r="E3227" s="28"/>
    </row>
    <row r="3228" spans="2:5">
      <c r="B3228" s="27"/>
      <c r="E3228" s="28"/>
    </row>
    <row r="3229" spans="2:5">
      <c r="B3229" s="27"/>
      <c r="E3229" s="28"/>
    </row>
    <row r="3230" spans="2:5">
      <c r="B3230" s="27"/>
      <c r="E3230" s="28"/>
    </row>
    <row r="3231" spans="2:5">
      <c r="B3231" s="27"/>
      <c r="E3231" s="28"/>
    </row>
    <row r="3232" spans="2:5">
      <c r="B3232" s="27"/>
      <c r="E3232" s="28"/>
    </row>
    <row r="3233" spans="2:5">
      <c r="B3233" s="27"/>
      <c r="E3233" s="28"/>
    </row>
    <row r="3234" spans="2:5">
      <c r="B3234" s="27"/>
      <c r="E3234" s="28"/>
    </row>
    <row r="3235" spans="2:5">
      <c r="B3235" s="27"/>
      <c r="E3235" s="28"/>
    </row>
    <row r="3236" spans="2:5">
      <c r="B3236" s="27"/>
      <c r="E3236" s="28"/>
    </row>
    <row r="3237" spans="2:5">
      <c r="B3237" s="27"/>
      <c r="E3237" s="28"/>
    </row>
    <row r="3238" spans="2:5">
      <c r="B3238" s="27"/>
      <c r="E3238" s="28"/>
    </row>
    <row r="3239" spans="2:5">
      <c r="B3239" s="27"/>
      <c r="E3239" s="28"/>
    </row>
    <row r="3240" spans="2:5">
      <c r="B3240" s="27"/>
      <c r="E3240" s="28"/>
    </row>
    <row r="3241" spans="2:5">
      <c r="B3241" s="27"/>
      <c r="E3241" s="28"/>
    </row>
    <row r="3242" spans="2:5">
      <c r="B3242" s="27"/>
      <c r="E3242" s="28"/>
    </row>
    <row r="3243" spans="2:5">
      <c r="B3243" s="27"/>
      <c r="E3243" s="28"/>
    </row>
    <row r="3244" spans="2:5">
      <c r="B3244" s="27"/>
      <c r="E3244" s="28"/>
    </row>
    <row r="3245" spans="2:5">
      <c r="B3245" s="27"/>
      <c r="E3245" s="28"/>
    </row>
    <row r="3246" spans="2:5">
      <c r="B3246" s="27"/>
      <c r="E3246" s="28"/>
    </row>
    <row r="3247" spans="2:5">
      <c r="B3247" s="27"/>
      <c r="E3247" s="28"/>
    </row>
    <row r="3248" spans="2:5">
      <c r="B3248" s="27"/>
      <c r="E3248" s="28"/>
    </row>
    <row r="3249" spans="2:5">
      <c r="B3249" s="27"/>
      <c r="E3249" s="28"/>
    </row>
    <row r="3250" spans="2:5">
      <c r="B3250" s="27"/>
      <c r="E3250" s="28"/>
    </row>
    <row r="3251" spans="2:5">
      <c r="B3251" s="27"/>
      <c r="E3251" s="28"/>
    </row>
    <row r="3252" spans="2:5">
      <c r="B3252" s="27"/>
      <c r="E3252" s="28"/>
    </row>
    <row r="3253" spans="2:5">
      <c r="B3253" s="27"/>
      <c r="E3253" s="28"/>
    </row>
    <row r="3254" spans="2:5">
      <c r="B3254" s="27"/>
      <c r="E3254" s="28"/>
    </row>
    <row r="3255" spans="2:5">
      <c r="B3255" s="27"/>
      <c r="E3255" s="28"/>
    </row>
    <row r="3256" spans="2:5">
      <c r="B3256" s="27"/>
      <c r="E3256" s="28"/>
    </row>
    <row r="3257" spans="2:5">
      <c r="B3257" s="27"/>
      <c r="E3257" s="28"/>
    </row>
    <row r="3258" spans="2:5">
      <c r="B3258" s="27"/>
      <c r="E3258" s="28"/>
    </row>
    <row r="3259" spans="2:5">
      <c r="B3259" s="27"/>
      <c r="E3259" s="28"/>
    </row>
    <row r="3260" spans="2:5">
      <c r="B3260" s="27"/>
      <c r="E3260" s="28"/>
    </row>
    <row r="3261" spans="2:5">
      <c r="B3261" s="27"/>
      <c r="E3261" s="28"/>
    </row>
    <row r="3262" spans="2:5">
      <c r="B3262" s="27"/>
      <c r="E3262" s="28"/>
    </row>
    <row r="3263" spans="2:5">
      <c r="B3263" s="27"/>
      <c r="E3263" s="28"/>
    </row>
    <row r="3264" spans="2:5">
      <c r="B3264" s="27"/>
      <c r="E3264" s="28"/>
    </row>
    <row r="3265" spans="2:5">
      <c r="B3265" s="27"/>
      <c r="E3265" s="28"/>
    </row>
    <row r="3266" spans="2:5">
      <c r="B3266" s="27"/>
      <c r="E3266" s="28"/>
    </row>
    <row r="3267" spans="2:5">
      <c r="B3267" s="27"/>
      <c r="E3267" s="28"/>
    </row>
    <row r="3268" spans="2:5">
      <c r="B3268" s="27"/>
      <c r="E3268" s="28"/>
    </row>
    <row r="3269" spans="2:5">
      <c r="B3269" s="27"/>
      <c r="E3269" s="28"/>
    </row>
    <row r="3270" spans="2:5">
      <c r="B3270" s="27"/>
      <c r="E3270" s="28"/>
    </row>
    <row r="3271" spans="2:5">
      <c r="B3271" s="27"/>
      <c r="E3271" s="28"/>
    </row>
    <row r="3272" spans="2:5">
      <c r="B3272" s="27"/>
      <c r="E3272" s="28"/>
    </row>
    <row r="3273" spans="2:5">
      <c r="B3273" s="27"/>
      <c r="E3273" s="28"/>
    </row>
    <row r="3274" spans="2:5">
      <c r="B3274" s="27"/>
      <c r="E3274" s="28"/>
    </row>
    <row r="3275" spans="2:5">
      <c r="B3275" s="27"/>
      <c r="E3275" s="28"/>
    </row>
    <row r="3276" spans="2:5">
      <c r="B3276" s="27"/>
      <c r="E3276" s="28"/>
    </row>
    <row r="3277" spans="2:5">
      <c r="B3277" s="27"/>
      <c r="E3277" s="28"/>
    </row>
    <row r="3278" spans="2:5">
      <c r="B3278" s="27"/>
      <c r="E3278" s="28"/>
    </row>
    <row r="3279" spans="2:5">
      <c r="B3279" s="27"/>
      <c r="E3279" s="28"/>
    </row>
    <row r="3280" spans="2:5">
      <c r="B3280" s="27"/>
      <c r="E3280" s="28"/>
    </row>
    <row r="3281" spans="2:5">
      <c r="B3281" s="27"/>
      <c r="E3281" s="28"/>
    </row>
    <row r="3282" spans="2:5">
      <c r="B3282" s="27"/>
      <c r="E3282" s="28"/>
    </row>
    <row r="3283" spans="2:5">
      <c r="B3283" s="27"/>
      <c r="E3283" s="28"/>
    </row>
    <row r="3284" spans="2:5">
      <c r="B3284" s="27"/>
      <c r="E3284" s="28"/>
    </row>
    <row r="3285" spans="2:5">
      <c r="B3285" s="27"/>
      <c r="E3285" s="28"/>
    </row>
    <row r="3286" spans="2:5">
      <c r="B3286" s="27"/>
      <c r="E3286" s="28"/>
    </row>
    <row r="3287" spans="2:5">
      <c r="B3287" s="27"/>
      <c r="E3287" s="28"/>
    </row>
    <row r="3288" spans="2:5">
      <c r="B3288" s="27"/>
      <c r="E3288" s="28"/>
    </row>
    <row r="3289" spans="2:5">
      <c r="B3289" s="27"/>
      <c r="E3289" s="28"/>
    </row>
    <row r="3290" spans="2:5">
      <c r="B3290" s="27"/>
      <c r="E3290" s="28"/>
    </row>
    <row r="3291" spans="2:5">
      <c r="B3291" s="27"/>
      <c r="E3291" s="28"/>
    </row>
    <row r="3292" spans="2:5">
      <c r="B3292" s="27"/>
      <c r="E3292" s="28"/>
    </row>
    <row r="3293" spans="2:5">
      <c r="B3293" s="27"/>
      <c r="E3293" s="28"/>
    </row>
    <row r="3294" spans="2:5">
      <c r="B3294" s="27"/>
      <c r="E3294" s="28"/>
    </row>
    <row r="3295" spans="2:5">
      <c r="B3295" s="27"/>
      <c r="E3295" s="28"/>
    </row>
    <row r="3296" spans="2:5">
      <c r="B3296" s="27"/>
      <c r="E3296" s="28"/>
    </row>
    <row r="3297" spans="2:5">
      <c r="B3297" s="27"/>
      <c r="E3297" s="28"/>
    </row>
    <row r="3298" spans="2:5">
      <c r="B3298" s="27"/>
      <c r="E3298" s="28"/>
    </row>
    <row r="3299" spans="2:5">
      <c r="B3299" s="27"/>
      <c r="E3299" s="28"/>
    </row>
    <row r="3300" spans="2:5">
      <c r="B3300" s="27"/>
      <c r="E3300" s="28"/>
    </row>
    <row r="3301" spans="2:5">
      <c r="B3301" s="27"/>
      <c r="E3301" s="28"/>
    </row>
    <row r="3302" spans="2:5">
      <c r="B3302" s="27"/>
      <c r="E3302" s="28"/>
    </row>
    <row r="3303" spans="2:5">
      <c r="B3303" s="27"/>
      <c r="E3303" s="28"/>
    </row>
    <row r="3304" spans="2:5">
      <c r="B3304" s="27"/>
      <c r="E3304" s="28"/>
    </row>
    <row r="3305" spans="2:5">
      <c r="B3305" s="27"/>
      <c r="E3305" s="28"/>
    </row>
    <row r="3306" spans="2:5">
      <c r="B3306" s="27"/>
      <c r="E3306" s="28"/>
    </row>
    <row r="3307" spans="2:5">
      <c r="B3307" s="27"/>
      <c r="E3307" s="28"/>
    </row>
    <row r="3308" spans="2:5">
      <c r="B3308" s="27"/>
      <c r="E3308" s="28"/>
    </row>
    <row r="3309" spans="2:5">
      <c r="B3309" s="27"/>
      <c r="E3309" s="28"/>
    </row>
    <row r="3310" spans="2:5">
      <c r="B3310" s="27"/>
      <c r="E3310" s="28"/>
    </row>
    <row r="3311" spans="2:5">
      <c r="B3311" s="27"/>
      <c r="E3311" s="28"/>
    </row>
    <row r="3312" spans="2:5">
      <c r="B3312" s="27"/>
      <c r="E3312" s="28"/>
    </row>
    <row r="3313" spans="2:5">
      <c r="B3313" s="27"/>
      <c r="E3313" s="28"/>
    </row>
    <row r="3314" spans="2:5">
      <c r="B3314" s="27"/>
      <c r="E3314" s="28"/>
    </row>
    <row r="3315" spans="2:5">
      <c r="B3315" s="27"/>
      <c r="E3315" s="28"/>
    </row>
    <row r="3316" spans="2:5">
      <c r="B3316" s="27"/>
      <c r="E3316" s="28"/>
    </row>
    <row r="3317" spans="2:5">
      <c r="B3317" s="27"/>
      <c r="E3317" s="28"/>
    </row>
    <row r="3318" spans="2:5">
      <c r="B3318" s="27"/>
      <c r="E3318" s="28"/>
    </row>
    <row r="3319" spans="2:5">
      <c r="B3319" s="27"/>
      <c r="E3319" s="28"/>
    </row>
    <row r="3320" spans="2:5">
      <c r="B3320" s="27"/>
      <c r="E3320" s="28"/>
    </row>
    <row r="3321" spans="2:5">
      <c r="B3321" s="27"/>
      <c r="E3321" s="28"/>
    </row>
    <row r="3322" spans="2:5">
      <c r="B3322" s="27"/>
      <c r="E3322" s="28"/>
    </row>
    <row r="3323" spans="2:5">
      <c r="B3323" s="27"/>
      <c r="E3323" s="28"/>
    </row>
    <row r="3324" spans="2:5">
      <c r="B3324" s="27"/>
      <c r="E3324" s="28"/>
    </row>
    <row r="3325" spans="2:5">
      <c r="B3325" s="27"/>
      <c r="E3325" s="28"/>
    </row>
    <row r="3326" spans="2:5">
      <c r="B3326" s="27"/>
      <c r="E3326" s="28"/>
    </row>
    <row r="3327" spans="2:5">
      <c r="B3327" s="27"/>
      <c r="E3327" s="28"/>
    </row>
    <row r="3328" spans="2:5">
      <c r="B3328" s="27"/>
      <c r="E3328" s="28"/>
    </row>
    <row r="3329" spans="2:5">
      <c r="B3329" s="27"/>
      <c r="E3329" s="28"/>
    </row>
    <row r="3330" spans="2:5">
      <c r="B3330" s="27"/>
      <c r="E3330" s="28"/>
    </row>
    <row r="3331" spans="2:5">
      <c r="B3331" s="27"/>
      <c r="E3331" s="28"/>
    </row>
    <row r="3332" spans="2:5">
      <c r="B3332" s="27"/>
      <c r="E3332" s="28"/>
    </row>
    <row r="3333" spans="2:5">
      <c r="B3333" s="27"/>
      <c r="E3333" s="28"/>
    </row>
    <row r="3334" spans="2:5">
      <c r="B3334" s="27"/>
      <c r="E3334" s="28"/>
    </row>
    <row r="3335" spans="2:5">
      <c r="B3335" s="27"/>
      <c r="E3335" s="28"/>
    </row>
    <row r="3336" spans="2:5">
      <c r="B3336" s="27"/>
      <c r="E3336" s="28"/>
    </row>
    <row r="3337" spans="2:5">
      <c r="B3337" s="27"/>
      <c r="E3337" s="28"/>
    </row>
    <row r="3338" spans="2:5">
      <c r="B3338" s="27"/>
      <c r="E3338" s="28"/>
    </row>
    <row r="3339" spans="2:5">
      <c r="B3339" s="27"/>
      <c r="E3339" s="28"/>
    </row>
    <row r="3340" spans="2:5">
      <c r="B3340" s="27"/>
      <c r="E3340" s="28"/>
    </row>
    <row r="3341" spans="2:5">
      <c r="B3341" s="27"/>
      <c r="E3341" s="28"/>
    </row>
    <row r="3342" spans="2:5">
      <c r="B3342" s="27"/>
      <c r="E3342" s="28"/>
    </row>
    <row r="3343" spans="2:5">
      <c r="B3343" s="27"/>
      <c r="E3343" s="28"/>
    </row>
    <row r="3344" spans="2:5">
      <c r="B3344" s="27"/>
      <c r="E3344" s="28"/>
    </row>
    <row r="3345" spans="2:5">
      <c r="B3345" s="27"/>
      <c r="E3345" s="28"/>
    </row>
    <row r="3346" spans="2:5">
      <c r="B3346" s="27"/>
      <c r="E3346" s="28"/>
    </row>
    <row r="3347" spans="2:5">
      <c r="B3347" s="27"/>
      <c r="E3347" s="28"/>
    </row>
    <row r="3348" spans="2:5">
      <c r="B3348" s="27"/>
      <c r="E3348" s="28"/>
    </row>
    <row r="3349" spans="2:5">
      <c r="B3349" s="27"/>
      <c r="E3349" s="28"/>
    </row>
    <row r="3350" spans="2:5">
      <c r="B3350" s="27"/>
      <c r="E3350" s="28"/>
    </row>
    <row r="3351" spans="2:5">
      <c r="B3351" s="27"/>
      <c r="E3351" s="28"/>
    </row>
    <row r="3352" spans="2:5">
      <c r="B3352" s="27"/>
      <c r="E3352" s="28"/>
    </row>
    <row r="3353" spans="2:5">
      <c r="B3353" s="27"/>
      <c r="E3353" s="28"/>
    </row>
    <row r="3354" spans="2:5">
      <c r="B3354" s="27"/>
      <c r="E3354" s="28"/>
    </row>
    <row r="3355" spans="2:5">
      <c r="B3355" s="27"/>
      <c r="E3355" s="28"/>
    </row>
    <row r="3356" spans="2:5">
      <c r="B3356" s="27"/>
      <c r="E3356" s="28"/>
    </row>
    <row r="3357" spans="2:5">
      <c r="B3357" s="27"/>
      <c r="E3357" s="28"/>
    </row>
    <row r="3358" spans="2:5">
      <c r="B3358" s="27"/>
      <c r="E3358" s="28"/>
    </row>
    <row r="3359" spans="2:5">
      <c r="B3359" s="27"/>
      <c r="E3359" s="28"/>
    </row>
    <row r="3360" spans="2:5">
      <c r="B3360" s="27"/>
      <c r="E3360" s="28"/>
    </row>
    <row r="3361" spans="2:5">
      <c r="B3361" s="27"/>
      <c r="E3361" s="28"/>
    </row>
    <row r="3362" spans="2:5">
      <c r="B3362" s="27"/>
      <c r="E3362" s="28"/>
    </row>
    <row r="3363" spans="2:5">
      <c r="B3363" s="27"/>
      <c r="E3363" s="28"/>
    </row>
    <row r="3364" spans="2:5">
      <c r="B3364" s="27"/>
      <c r="E3364" s="28"/>
    </row>
    <row r="3365" spans="2:5">
      <c r="B3365" s="27"/>
      <c r="E3365" s="28"/>
    </row>
    <row r="3366" spans="2:5">
      <c r="B3366" s="27"/>
      <c r="E3366" s="28"/>
    </row>
    <row r="3367" spans="2:5">
      <c r="B3367" s="27"/>
      <c r="E3367" s="28"/>
    </row>
    <row r="3368" spans="2:5">
      <c r="B3368" s="27"/>
      <c r="E3368" s="28"/>
    </row>
    <row r="3369" spans="2:5">
      <c r="B3369" s="27"/>
      <c r="E3369" s="28"/>
    </row>
    <row r="3370" spans="2:5">
      <c r="B3370" s="27"/>
      <c r="E3370" s="28"/>
    </row>
    <row r="3371" spans="2:5">
      <c r="B3371" s="27"/>
      <c r="E3371" s="28"/>
    </row>
    <row r="3372" spans="2:5">
      <c r="B3372" s="27"/>
      <c r="E3372" s="28"/>
    </row>
    <row r="3373" spans="2:5">
      <c r="B3373" s="27"/>
      <c r="E3373" s="28"/>
    </row>
    <row r="3374" spans="2:5">
      <c r="B3374" s="27"/>
      <c r="E3374" s="28"/>
    </row>
    <row r="3375" spans="2:5">
      <c r="B3375" s="27"/>
      <c r="E3375" s="28"/>
    </row>
    <row r="3376" spans="2:5">
      <c r="B3376" s="27"/>
      <c r="E3376" s="28"/>
    </row>
    <row r="3377" spans="2:5">
      <c r="B3377" s="27"/>
      <c r="E3377" s="28"/>
    </row>
    <row r="3378" spans="2:5">
      <c r="B3378" s="27"/>
      <c r="E3378" s="28"/>
    </row>
    <row r="3379" spans="2:5">
      <c r="B3379" s="27"/>
      <c r="E3379" s="28"/>
    </row>
    <row r="3380" spans="2:5">
      <c r="B3380" s="27"/>
      <c r="E3380" s="28"/>
    </row>
    <row r="3381" spans="2:5">
      <c r="B3381" s="27"/>
      <c r="E3381" s="28"/>
    </row>
    <row r="3382" spans="2:5">
      <c r="B3382" s="27"/>
      <c r="E3382" s="28"/>
    </row>
    <row r="3383" spans="2:5">
      <c r="B3383" s="27"/>
      <c r="E3383" s="28"/>
    </row>
    <row r="3384" spans="2:5">
      <c r="B3384" s="27"/>
      <c r="E3384" s="28"/>
    </row>
    <row r="3385" spans="2:5">
      <c r="B3385" s="27"/>
      <c r="E3385" s="28"/>
    </row>
    <row r="3386" spans="2:5">
      <c r="B3386" s="27"/>
      <c r="E3386" s="28"/>
    </row>
    <row r="3387" spans="2:5">
      <c r="B3387" s="27"/>
      <c r="E3387" s="28"/>
    </row>
    <row r="3388" spans="2:5">
      <c r="B3388" s="27"/>
      <c r="E3388" s="28"/>
    </row>
    <row r="3389" spans="2:5">
      <c r="B3389" s="27"/>
      <c r="E3389" s="28"/>
    </row>
    <row r="3390" spans="2:5">
      <c r="B3390" s="27"/>
      <c r="E3390" s="28"/>
    </row>
    <row r="3391" spans="2:5">
      <c r="B3391" s="27"/>
      <c r="E3391" s="28"/>
    </row>
    <row r="3392" spans="2:5">
      <c r="B3392" s="27"/>
      <c r="E3392" s="28"/>
    </row>
    <row r="3393" spans="2:5">
      <c r="B3393" s="27"/>
      <c r="E3393" s="28"/>
    </row>
    <row r="3394" spans="2:5">
      <c r="B3394" s="27"/>
      <c r="E3394" s="28"/>
    </row>
    <row r="3395" spans="2:5">
      <c r="B3395" s="27"/>
      <c r="E3395" s="28"/>
    </row>
    <row r="3396" spans="2:5">
      <c r="B3396" s="27"/>
      <c r="E3396" s="28"/>
    </row>
    <row r="3397" spans="2:5">
      <c r="B3397" s="27"/>
      <c r="E3397" s="28"/>
    </row>
    <row r="3398" spans="2:5">
      <c r="B3398" s="27"/>
      <c r="E3398" s="28"/>
    </row>
    <row r="3399" spans="2:5">
      <c r="B3399" s="27"/>
      <c r="E3399" s="28"/>
    </row>
    <row r="3400" spans="2:5">
      <c r="B3400" s="27"/>
      <c r="E3400" s="28"/>
    </row>
    <row r="3401" spans="2:5">
      <c r="B3401" s="27"/>
      <c r="E3401" s="28"/>
    </row>
    <row r="3402" spans="2:5">
      <c r="B3402" s="27"/>
      <c r="E3402" s="28"/>
    </row>
    <row r="3403" spans="2:5">
      <c r="B3403" s="27"/>
      <c r="E3403" s="28"/>
    </row>
    <row r="3404" spans="2:5">
      <c r="B3404" s="27"/>
      <c r="E3404" s="28"/>
    </row>
    <row r="3405" spans="2:5">
      <c r="B3405" s="27"/>
      <c r="E3405" s="28"/>
    </row>
    <row r="3406" spans="2:5">
      <c r="B3406" s="27"/>
      <c r="E3406" s="28"/>
    </row>
    <row r="3407" spans="2:5">
      <c r="B3407" s="27"/>
      <c r="E3407" s="28"/>
    </row>
    <row r="3408" spans="2:5">
      <c r="B3408" s="27"/>
      <c r="E3408" s="28"/>
    </row>
    <row r="3409" spans="2:5">
      <c r="B3409" s="27"/>
      <c r="E3409" s="28"/>
    </row>
    <row r="3410" spans="2:5">
      <c r="B3410" s="27"/>
      <c r="E3410" s="28"/>
    </row>
    <row r="3411" spans="2:5">
      <c r="B3411" s="27"/>
      <c r="E3411" s="28"/>
    </row>
    <row r="3412" spans="2:5">
      <c r="B3412" s="27"/>
      <c r="E3412" s="28"/>
    </row>
    <row r="3413" spans="2:5">
      <c r="B3413" s="27"/>
      <c r="E3413" s="28"/>
    </row>
    <row r="3414" spans="2:5">
      <c r="B3414" s="27"/>
      <c r="E3414" s="28"/>
    </row>
    <row r="3415" spans="2:5">
      <c r="B3415" s="27"/>
      <c r="E3415" s="28"/>
    </row>
    <row r="3416" spans="2:5">
      <c r="B3416" s="27"/>
      <c r="E3416" s="28"/>
    </row>
    <row r="3417" spans="2:5">
      <c r="B3417" s="27"/>
      <c r="E3417" s="28"/>
    </row>
    <row r="3418" spans="2:5">
      <c r="B3418" s="27"/>
      <c r="E3418" s="28"/>
    </row>
    <row r="3419" spans="2:5">
      <c r="B3419" s="27"/>
      <c r="E3419" s="28"/>
    </row>
    <row r="3420" spans="2:5">
      <c r="B3420" s="27"/>
      <c r="E3420" s="28"/>
    </row>
    <row r="3421" spans="2:5">
      <c r="B3421" s="27"/>
      <c r="E3421" s="28"/>
    </row>
    <row r="3422" spans="2:5">
      <c r="B3422" s="27"/>
      <c r="E3422" s="28"/>
    </row>
    <row r="3423" spans="2:5">
      <c r="B3423" s="27"/>
      <c r="E3423" s="28"/>
    </row>
    <row r="3424" spans="2:5">
      <c r="B3424" s="27"/>
      <c r="E3424" s="28"/>
    </row>
    <row r="3425" spans="2:5">
      <c r="B3425" s="27"/>
      <c r="E3425" s="28"/>
    </row>
    <row r="3426" spans="2:5">
      <c r="B3426" s="27"/>
      <c r="E3426" s="28"/>
    </row>
    <row r="3427" spans="2:5">
      <c r="B3427" s="27"/>
      <c r="E3427" s="28"/>
    </row>
    <row r="3428" spans="2:5">
      <c r="B3428" s="27"/>
      <c r="E3428" s="28"/>
    </row>
    <row r="3429" spans="2:5">
      <c r="B3429" s="27"/>
      <c r="E3429" s="28"/>
    </row>
    <row r="3430" spans="2:5">
      <c r="B3430" s="27"/>
      <c r="E3430" s="28"/>
    </row>
    <row r="3431" spans="2:5">
      <c r="B3431" s="27"/>
      <c r="E3431" s="28"/>
    </row>
    <row r="3432" spans="2:5">
      <c r="B3432" s="27"/>
      <c r="E3432" s="28"/>
    </row>
    <row r="3433" spans="2:5">
      <c r="B3433" s="27"/>
      <c r="E3433" s="28"/>
    </row>
    <row r="3434" spans="2:5">
      <c r="B3434" s="27"/>
      <c r="E3434" s="28"/>
    </row>
    <row r="3435" spans="2:5">
      <c r="B3435" s="27"/>
      <c r="E3435" s="28"/>
    </row>
    <row r="3436" spans="2:5">
      <c r="B3436" s="27"/>
      <c r="E3436" s="28"/>
    </row>
    <row r="3437" spans="2:5">
      <c r="B3437" s="27"/>
      <c r="E3437" s="28"/>
    </row>
    <row r="3438" spans="2:5">
      <c r="B3438" s="27"/>
      <c r="E3438" s="28"/>
    </row>
    <row r="3439" spans="2:5">
      <c r="B3439" s="27"/>
      <c r="E3439" s="28"/>
    </row>
    <row r="3440" spans="2:5">
      <c r="B3440" s="27"/>
      <c r="E3440" s="28"/>
    </row>
    <row r="3441" spans="2:5">
      <c r="B3441" s="27"/>
      <c r="E3441" s="28"/>
    </row>
    <row r="3442" spans="2:5">
      <c r="B3442" s="27"/>
      <c r="E3442" s="28"/>
    </row>
    <row r="3443" spans="2:5">
      <c r="B3443" s="27"/>
      <c r="E3443" s="28"/>
    </row>
    <row r="3444" spans="2:5">
      <c r="B3444" s="27"/>
      <c r="E3444" s="28"/>
    </row>
    <row r="3445" spans="2:5">
      <c r="B3445" s="27"/>
      <c r="E3445" s="28"/>
    </row>
    <row r="3446" spans="2:5">
      <c r="B3446" s="27"/>
      <c r="E3446" s="28"/>
    </row>
    <row r="3447" spans="2:5">
      <c r="B3447" s="27"/>
      <c r="E3447" s="28"/>
    </row>
    <row r="3448" spans="2:5">
      <c r="B3448" s="27"/>
      <c r="E3448" s="28"/>
    </row>
    <row r="3449" spans="2:5">
      <c r="B3449" s="27"/>
      <c r="E3449" s="28"/>
    </row>
    <row r="3450" spans="2:5">
      <c r="B3450" s="27"/>
      <c r="E3450" s="28"/>
    </row>
    <row r="3451" spans="2:5">
      <c r="B3451" s="27"/>
      <c r="E3451" s="28"/>
    </row>
    <row r="3452" spans="2:5">
      <c r="B3452" s="27"/>
      <c r="E3452" s="28"/>
    </row>
    <row r="3453" spans="2:5">
      <c r="B3453" s="27"/>
      <c r="E3453" s="28"/>
    </row>
    <row r="3454" spans="2:5">
      <c r="B3454" s="27"/>
      <c r="E3454" s="28"/>
    </row>
    <row r="3455" spans="2:5">
      <c r="B3455" s="27"/>
      <c r="E3455" s="28"/>
    </row>
    <row r="3456" spans="2:5">
      <c r="B3456" s="27"/>
      <c r="E3456" s="28"/>
    </row>
    <row r="3457" spans="2:5">
      <c r="B3457" s="27"/>
      <c r="E3457" s="28"/>
    </row>
    <row r="3458" spans="2:5">
      <c r="B3458" s="27"/>
      <c r="E3458" s="28"/>
    </row>
    <row r="3459" spans="2:5">
      <c r="B3459" s="27"/>
      <c r="E3459" s="28"/>
    </row>
    <row r="3460" spans="2:5">
      <c r="B3460" s="27"/>
      <c r="E3460" s="28"/>
    </row>
    <row r="3461" spans="2:5">
      <c r="B3461" s="27"/>
      <c r="E3461" s="28"/>
    </row>
    <row r="3462" spans="2:5">
      <c r="B3462" s="27"/>
      <c r="E3462" s="28"/>
    </row>
    <row r="3463" spans="2:5">
      <c r="B3463" s="27"/>
      <c r="E3463" s="28"/>
    </row>
    <row r="3464" spans="2:5">
      <c r="B3464" s="27"/>
      <c r="E3464" s="28"/>
    </row>
    <row r="3465" spans="2:5">
      <c r="B3465" s="27"/>
      <c r="E3465" s="28"/>
    </row>
    <row r="3466" spans="2:5">
      <c r="B3466" s="27"/>
      <c r="E3466" s="28"/>
    </row>
    <row r="3467" spans="2:5">
      <c r="B3467" s="27"/>
      <c r="E3467" s="28"/>
    </row>
    <row r="3468" spans="2:5">
      <c r="B3468" s="27"/>
      <c r="E3468" s="28"/>
    </row>
    <row r="3469" spans="2:5">
      <c r="B3469" s="27"/>
      <c r="E3469" s="28"/>
    </row>
    <row r="3470" spans="2:5">
      <c r="B3470" s="27"/>
      <c r="E3470" s="28"/>
    </row>
    <row r="3471" spans="2:5">
      <c r="B3471" s="27"/>
      <c r="E3471" s="28"/>
    </row>
    <row r="3472" spans="2:5">
      <c r="B3472" s="27"/>
      <c r="E3472" s="28"/>
    </row>
    <row r="3473" spans="2:5">
      <c r="B3473" s="27"/>
      <c r="E3473" s="28"/>
    </row>
    <row r="3474" spans="2:5">
      <c r="B3474" s="27"/>
      <c r="E3474" s="28"/>
    </row>
    <row r="3475" spans="2:5">
      <c r="B3475" s="27"/>
      <c r="E3475" s="28"/>
    </row>
    <row r="3476" spans="2:5">
      <c r="B3476" s="27"/>
      <c r="E3476" s="28"/>
    </row>
    <row r="3477" spans="2:5">
      <c r="B3477" s="27"/>
      <c r="E3477" s="28"/>
    </row>
    <row r="3478" spans="2:5">
      <c r="B3478" s="27"/>
      <c r="E3478" s="28"/>
    </row>
    <row r="3479" spans="2:5">
      <c r="B3479" s="27"/>
      <c r="E3479" s="28"/>
    </row>
    <row r="3480" spans="2:5">
      <c r="B3480" s="27"/>
      <c r="E3480" s="28"/>
    </row>
    <row r="3481" spans="2:5">
      <c r="B3481" s="27"/>
      <c r="E3481" s="28"/>
    </row>
    <row r="3482" spans="2:5">
      <c r="B3482" s="27"/>
      <c r="E3482" s="28"/>
    </row>
    <row r="3483" spans="2:5">
      <c r="B3483" s="27"/>
      <c r="E3483" s="28"/>
    </row>
    <row r="3484" spans="2:5">
      <c r="B3484" s="27"/>
      <c r="E3484" s="28"/>
    </row>
    <row r="3485" spans="2:5">
      <c r="B3485" s="27"/>
      <c r="E3485" s="28"/>
    </row>
    <row r="3486" spans="2:5">
      <c r="B3486" s="27"/>
      <c r="E3486" s="28"/>
    </row>
    <row r="3487" spans="2:5">
      <c r="B3487" s="27"/>
      <c r="E3487" s="28"/>
    </row>
    <row r="3488" spans="2:5">
      <c r="B3488" s="27"/>
      <c r="E3488" s="28"/>
    </row>
    <row r="3489" spans="2:5">
      <c r="B3489" s="27"/>
      <c r="E3489" s="28"/>
    </row>
    <row r="3490" spans="2:5">
      <c r="B3490" s="27"/>
      <c r="E3490" s="28"/>
    </row>
    <row r="3491" spans="2:5">
      <c r="B3491" s="27"/>
      <c r="E3491" s="28"/>
    </row>
    <row r="3492" spans="2:5">
      <c r="B3492" s="27"/>
      <c r="E3492" s="28"/>
    </row>
    <row r="3493" spans="2:5">
      <c r="B3493" s="27"/>
      <c r="E3493" s="28"/>
    </row>
    <row r="3494" spans="2:5">
      <c r="B3494" s="27"/>
      <c r="E3494" s="28"/>
    </row>
    <row r="3495" spans="2:5">
      <c r="B3495" s="27"/>
      <c r="E3495" s="28"/>
    </row>
    <row r="3496" spans="2:5">
      <c r="B3496" s="27"/>
      <c r="E3496" s="28"/>
    </row>
    <row r="3497" spans="2:5">
      <c r="B3497" s="27"/>
      <c r="E3497" s="28"/>
    </row>
    <row r="3498" spans="2:5">
      <c r="B3498" s="27"/>
      <c r="E3498" s="28"/>
    </row>
    <row r="3499" spans="2:5">
      <c r="B3499" s="27"/>
      <c r="E3499" s="28"/>
    </row>
    <row r="3500" spans="2:5">
      <c r="B3500" s="27"/>
      <c r="E3500" s="28"/>
    </row>
    <row r="3501" spans="2:5">
      <c r="B3501" s="27"/>
      <c r="E3501" s="28"/>
    </row>
    <row r="3502" spans="2:5">
      <c r="B3502" s="27"/>
      <c r="E3502" s="28"/>
    </row>
    <row r="3503" spans="2:5">
      <c r="B3503" s="27"/>
      <c r="E3503" s="28"/>
    </row>
    <row r="3504" spans="2:5">
      <c r="B3504" s="27"/>
      <c r="E3504" s="28"/>
    </row>
    <row r="3505" spans="2:5">
      <c r="B3505" s="27"/>
      <c r="E3505" s="28"/>
    </row>
    <row r="3506" spans="2:5">
      <c r="B3506" s="27"/>
      <c r="E3506" s="28"/>
    </row>
    <row r="3507" spans="2:5">
      <c r="B3507" s="27"/>
      <c r="E3507" s="28"/>
    </row>
    <row r="3508" spans="2:5">
      <c r="B3508" s="27"/>
      <c r="E3508" s="28"/>
    </row>
    <row r="3509" spans="2:5">
      <c r="B3509" s="27"/>
      <c r="E3509" s="28"/>
    </row>
    <row r="3510" spans="2:5">
      <c r="B3510" s="27"/>
      <c r="E3510" s="28"/>
    </row>
    <row r="3511" spans="2:5">
      <c r="B3511" s="27"/>
      <c r="E3511" s="28"/>
    </row>
    <row r="3512" spans="2:5">
      <c r="B3512" s="27"/>
      <c r="E3512" s="28"/>
    </row>
    <row r="3513" spans="2:5">
      <c r="B3513" s="27"/>
      <c r="E3513" s="28"/>
    </row>
    <row r="3514" spans="2:5">
      <c r="B3514" s="27"/>
      <c r="E3514" s="28"/>
    </row>
    <row r="3515" spans="2:5">
      <c r="B3515" s="27"/>
      <c r="E3515" s="28"/>
    </row>
    <row r="3516" spans="2:5">
      <c r="B3516" s="27"/>
      <c r="E3516" s="28"/>
    </row>
    <row r="3517" spans="2:5">
      <c r="B3517" s="27"/>
      <c r="E3517" s="28"/>
    </row>
    <row r="3518" spans="2:5">
      <c r="B3518" s="27"/>
      <c r="E3518" s="28"/>
    </row>
    <row r="3519" spans="2:5">
      <c r="B3519" s="27"/>
      <c r="E3519" s="28"/>
    </row>
    <row r="3520" spans="2:5">
      <c r="B3520" s="27"/>
      <c r="E3520" s="28"/>
    </row>
    <row r="3521" spans="2:5">
      <c r="B3521" s="27"/>
      <c r="E3521" s="28"/>
    </row>
    <row r="3522" spans="2:5">
      <c r="B3522" s="27"/>
      <c r="E3522" s="28"/>
    </row>
    <row r="3523" spans="2:5">
      <c r="B3523" s="27"/>
      <c r="E3523" s="28"/>
    </row>
    <row r="3524" spans="2:5">
      <c r="B3524" s="27"/>
      <c r="E3524" s="28"/>
    </row>
    <row r="3525" spans="2:5">
      <c r="B3525" s="27"/>
      <c r="E3525" s="28"/>
    </row>
    <row r="3526" spans="2:5">
      <c r="B3526" s="27"/>
      <c r="E3526" s="28"/>
    </row>
    <row r="3527" spans="2:5">
      <c r="B3527" s="27"/>
      <c r="E3527" s="28"/>
    </row>
    <row r="3528" spans="2:5">
      <c r="B3528" s="27"/>
      <c r="E3528" s="28"/>
    </row>
    <row r="3529" spans="2:5">
      <c r="B3529" s="27"/>
      <c r="E3529" s="28"/>
    </row>
    <row r="3530" spans="2:5">
      <c r="B3530" s="27"/>
      <c r="E3530" s="28"/>
    </row>
    <row r="3531" spans="2:5">
      <c r="B3531" s="27"/>
      <c r="E3531" s="28"/>
    </row>
    <row r="3532" spans="2:5">
      <c r="B3532" s="27"/>
      <c r="E3532" s="28"/>
    </row>
    <row r="3533" spans="2:5">
      <c r="B3533" s="27"/>
      <c r="E3533" s="28"/>
    </row>
    <row r="3534" spans="2:5">
      <c r="B3534" s="27"/>
      <c r="E3534" s="28"/>
    </row>
    <row r="3535" spans="2:5">
      <c r="B3535" s="27"/>
      <c r="E3535" s="28"/>
    </row>
    <row r="3536" spans="2:5">
      <c r="B3536" s="27"/>
      <c r="E3536" s="28"/>
    </row>
    <row r="3537" spans="2:5">
      <c r="B3537" s="27"/>
      <c r="E3537" s="28"/>
    </row>
    <row r="3538" spans="2:5">
      <c r="B3538" s="27"/>
      <c r="E3538" s="28"/>
    </row>
    <row r="3539" spans="2:5">
      <c r="B3539" s="27"/>
      <c r="E3539" s="28"/>
    </row>
    <row r="3540" spans="2:5">
      <c r="B3540" s="27"/>
      <c r="E3540" s="28"/>
    </row>
    <row r="3541" spans="2:5">
      <c r="B3541" s="27"/>
      <c r="E3541" s="28"/>
    </row>
    <row r="3542" spans="2:5">
      <c r="B3542" s="27"/>
      <c r="E3542" s="28"/>
    </row>
    <row r="3543" spans="2:5">
      <c r="B3543" s="27"/>
      <c r="E3543" s="28"/>
    </row>
    <row r="3544" spans="2:5">
      <c r="B3544" s="27"/>
      <c r="E3544" s="28"/>
    </row>
    <row r="3545" spans="2:5">
      <c r="B3545" s="27"/>
      <c r="E3545" s="28"/>
    </row>
    <row r="3546" spans="2:5">
      <c r="B3546" s="27"/>
      <c r="E3546" s="28"/>
    </row>
    <row r="3547" spans="2:5">
      <c r="B3547" s="27"/>
      <c r="E3547" s="28"/>
    </row>
    <row r="3548" spans="2:5">
      <c r="B3548" s="27"/>
      <c r="E3548" s="28"/>
    </row>
    <row r="3549" spans="2:5">
      <c r="B3549" s="27"/>
      <c r="E3549" s="28"/>
    </row>
    <row r="3550" spans="2:5">
      <c r="B3550" s="27"/>
      <c r="E3550" s="28"/>
    </row>
    <row r="3551" spans="2:5">
      <c r="B3551" s="27"/>
      <c r="E3551" s="28"/>
    </row>
    <row r="3552" spans="2:5">
      <c r="B3552" s="27"/>
      <c r="E3552" s="28"/>
    </row>
    <row r="3553" spans="2:5">
      <c r="B3553" s="27"/>
      <c r="E3553" s="28"/>
    </row>
    <row r="3554" spans="2:5">
      <c r="B3554" s="27"/>
      <c r="E3554" s="28"/>
    </row>
    <row r="3555" spans="2:5">
      <c r="B3555" s="27"/>
      <c r="E3555" s="28"/>
    </row>
    <row r="3556" spans="2:5">
      <c r="B3556" s="27"/>
      <c r="E3556" s="28"/>
    </row>
    <row r="3557" spans="2:5">
      <c r="B3557" s="27"/>
      <c r="E3557" s="28"/>
    </row>
    <row r="3558" spans="2:5">
      <c r="B3558" s="27"/>
      <c r="E3558" s="28"/>
    </row>
    <row r="3559" spans="2:5">
      <c r="B3559" s="27"/>
      <c r="E3559" s="28"/>
    </row>
    <row r="3560" spans="2:5">
      <c r="B3560" s="27"/>
      <c r="E3560" s="28"/>
    </row>
    <row r="3561" spans="2:5">
      <c r="B3561" s="27"/>
      <c r="E3561" s="28"/>
    </row>
    <row r="3562" spans="2:5">
      <c r="B3562" s="27"/>
      <c r="E3562" s="28"/>
    </row>
    <row r="3563" spans="2:5">
      <c r="B3563" s="27"/>
      <c r="E3563" s="28"/>
    </row>
    <row r="3564" spans="2:5">
      <c r="B3564" s="27"/>
      <c r="E3564" s="28"/>
    </row>
    <row r="3565" spans="2:5">
      <c r="B3565" s="27"/>
      <c r="E3565" s="28"/>
    </row>
    <row r="3566" spans="2:5">
      <c r="B3566" s="27"/>
      <c r="E3566" s="28"/>
    </row>
    <row r="3567" spans="2:5">
      <c r="B3567" s="27"/>
      <c r="E3567" s="28"/>
    </row>
    <row r="3568" spans="2:5">
      <c r="B3568" s="27"/>
      <c r="E3568" s="28"/>
    </row>
    <row r="3569" spans="2:5">
      <c r="B3569" s="27"/>
      <c r="E3569" s="28"/>
    </row>
    <row r="3570" spans="2:5">
      <c r="B3570" s="27"/>
      <c r="E3570" s="28"/>
    </row>
    <row r="3571" spans="2:5">
      <c r="B3571" s="27"/>
      <c r="E3571" s="28"/>
    </row>
    <row r="3572" spans="2:5">
      <c r="B3572" s="27"/>
      <c r="E3572" s="28"/>
    </row>
    <row r="3573" spans="2:5">
      <c r="B3573" s="27"/>
      <c r="E3573" s="28"/>
    </row>
    <row r="3574" spans="2:5">
      <c r="B3574" s="27"/>
      <c r="E3574" s="28"/>
    </row>
    <row r="3575" spans="2:5">
      <c r="B3575" s="27"/>
      <c r="E3575" s="28"/>
    </row>
    <row r="3576" spans="2:5">
      <c r="B3576" s="27"/>
      <c r="E3576" s="28"/>
    </row>
    <row r="3577" spans="2:5">
      <c r="B3577" s="27"/>
      <c r="E3577" s="28"/>
    </row>
    <row r="3578" spans="2:5">
      <c r="B3578" s="27"/>
      <c r="E3578" s="28"/>
    </row>
    <row r="3579" spans="2:5">
      <c r="B3579" s="27"/>
      <c r="E3579" s="28"/>
    </row>
    <row r="3580" spans="2:5">
      <c r="B3580" s="27"/>
      <c r="E3580" s="28"/>
    </row>
    <row r="3581" spans="2:5">
      <c r="B3581" s="27"/>
      <c r="E3581" s="28"/>
    </row>
    <row r="3582" spans="2:5">
      <c r="B3582" s="27"/>
      <c r="E3582" s="28"/>
    </row>
    <row r="3583" spans="2:5">
      <c r="B3583" s="27"/>
      <c r="E3583" s="28"/>
    </row>
    <row r="3584" spans="2:5">
      <c r="B3584" s="27"/>
      <c r="E3584" s="28"/>
    </row>
    <row r="3585" spans="2:5">
      <c r="B3585" s="27"/>
      <c r="E3585" s="28"/>
    </row>
    <row r="3586" spans="2:5">
      <c r="B3586" s="27"/>
      <c r="E3586" s="28"/>
    </row>
    <row r="3587" spans="2:5">
      <c r="B3587" s="27"/>
      <c r="E3587" s="28"/>
    </row>
    <row r="3588" spans="2:5">
      <c r="B3588" s="27"/>
      <c r="E3588" s="28"/>
    </row>
    <row r="3589" spans="2:5">
      <c r="B3589" s="27"/>
      <c r="E3589" s="28"/>
    </row>
    <row r="3590" spans="2:5">
      <c r="B3590" s="27"/>
      <c r="E3590" s="28"/>
    </row>
    <row r="3591" spans="2:5">
      <c r="B3591" s="27"/>
      <c r="E3591" s="28"/>
    </row>
    <row r="3592" spans="2:5">
      <c r="B3592" s="27"/>
      <c r="E3592" s="28"/>
    </row>
    <row r="3593" spans="2:5">
      <c r="B3593" s="27"/>
      <c r="E3593" s="28"/>
    </row>
    <row r="3594" spans="2:5">
      <c r="B3594" s="27"/>
      <c r="E3594" s="28"/>
    </row>
    <row r="3595" spans="2:5">
      <c r="B3595" s="27"/>
      <c r="E3595" s="28"/>
    </row>
    <row r="3596" spans="2:5">
      <c r="B3596" s="27"/>
      <c r="E3596" s="28"/>
    </row>
    <row r="3597" spans="2:5">
      <c r="B3597" s="27"/>
      <c r="E3597" s="28"/>
    </row>
    <row r="3598" spans="2:5">
      <c r="B3598" s="27"/>
      <c r="E3598" s="28"/>
    </row>
    <row r="3599" spans="2:5">
      <c r="B3599" s="27"/>
      <c r="E3599" s="28"/>
    </row>
    <row r="3600" spans="2:5">
      <c r="B3600" s="27"/>
      <c r="E3600" s="28"/>
    </row>
    <row r="3601" spans="2:5">
      <c r="B3601" s="27"/>
      <c r="E3601" s="28"/>
    </row>
    <row r="3602" spans="2:5">
      <c r="B3602" s="27"/>
      <c r="E3602" s="28"/>
    </row>
    <row r="3603" spans="2:5">
      <c r="B3603" s="27"/>
      <c r="E3603" s="28"/>
    </row>
    <row r="3604" spans="2:5">
      <c r="B3604" s="27"/>
      <c r="E3604" s="28"/>
    </row>
    <row r="3605" spans="2:5">
      <c r="B3605" s="27"/>
      <c r="E3605" s="28"/>
    </row>
    <row r="3606" spans="2:5">
      <c r="B3606" s="27"/>
      <c r="E3606" s="28"/>
    </row>
    <row r="3607" spans="2:5">
      <c r="B3607" s="27"/>
      <c r="E3607" s="28"/>
    </row>
    <row r="3608" spans="2:5">
      <c r="B3608" s="27"/>
      <c r="E3608" s="28"/>
    </row>
    <row r="3609" spans="2:5">
      <c r="B3609" s="27"/>
      <c r="E3609" s="28"/>
    </row>
    <row r="3610" spans="2:5">
      <c r="B3610" s="27"/>
      <c r="E3610" s="28"/>
    </row>
    <row r="3611" spans="2:5">
      <c r="B3611" s="27"/>
      <c r="E3611" s="28"/>
    </row>
    <row r="3612" spans="2:5">
      <c r="B3612" s="27"/>
      <c r="E3612" s="28"/>
    </row>
    <row r="3613" spans="2:5">
      <c r="B3613" s="27"/>
      <c r="E3613" s="28"/>
    </row>
    <row r="3614" spans="2:5">
      <c r="B3614" s="27"/>
      <c r="E3614" s="28"/>
    </row>
    <row r="3615" spans="2:5">
      <c r="B3615" s="27"/>
      <c r="E3615" s="28"/>
    </row>
    <row r="3616" spans="2:5">
      <c r="B3616" s="27"/>
      <c r="E3616" s="28"/>
    </row>
    <row r="3617" spans="2:5">
      <c r="B3617" s="27"/>
      <c r="E3617" s="28"/>
    </row>
    <row r="3618" spans="2:5">
      <c r="B3618" s="27"/>
      <c r="E3618" s="28"/>
    </row>
    <row r="3619" spans="2:5">
      <c r="B3619" s="27"/>
      <c r="E3619" s="28"/>
    </row>
    <row r="3620" spans="2:5">
      <c r="B3620" s="27"/>
      <c r="E3620" s="28"/>
    </row>
    <row r="3621" spans="2:5">
      <c r="B3621" s="27"/>
      <c r="E3621" s="28"/>
    </row>
    <row r="3622" spans="2:5">
      <c r="B3622" s="27"/>
      <c r="E3622" s="28"/>
    </row>
    <row r="3623" spans="2:5">
      <c r="B3623" s="27"/>
      <c r="E3623" s="28"/>
    </row>
    <row r="3624" spans="2:5">
      <c r="B3624" s="27"/>
      <c r="E3624" s="28"/>
    </row>
    <row r="3625" spans="2:5">
      <c r="B3625" s="27"/>
      <c r="E3625" s="28"/>
    </row>
    <row r="3626" spans="2:5">
      <c r="B3626" s="27"/>
      <c r="E3626" s="28"/>
    </row>
    <row r="3627" spans="2:5">
      <c r="B3627" s="27"/>
      <c r="E3627" s="28"/>
    </row>
    <row r="3628" spans="2:5">
      <c r="B3628" s="27"/>
      <c r="E3628" s="28"/>
    </row>
    <row r="3629" spans="2:5">
      <c r="B3629" s="27"/>
      <c r="E3629" s="28"/>
    </row>
    <row r="3630" spans="2:5">
      <c r="B3630" s="27"/>
      <c r="E3630" s="28"/>
    </row>
    <row r="3631" spans="2:5">
      <c r="B3631" s="27"/>
      <c r="E3631" s="28"/>
    </row>
    <row r="3632" spans="2:5">
      <c r="B3632" s="27"/>
      <c r="E3632" s="28"/>
    </row>
    <row r="3633" spans="2:5">
      <c r="B3633" s="27"/>
      <c r="E3633" s="28"/>
    </row>
    <row r="3634" spans="2:5">
      <c r="B3634" s="27"/>
      <c r="E3634" s="28"/>
    </row>
    <row r="3635" spans="2:5">
      <c r="B3635" s="27"/>
      <c r="E3635" s="28"/>
    </row>
    <row r="3636" spans="2:5">
      <c r="B3636" s="27"/>
      <c r="E3636" s="28"/>
    </row>
    <row r="3637" spans="2:5">
      <c r="B3637" s="27"/>
      <c r="E3637" s="28"/>
    </row>
    <row r="3638" spans="2:5">
      <c r="B3638" s="27"/>
      <c r="E3638" s="28"/>
    </row>
    <row r="3639" spans="2:5">
      <c r="B3639" s="27"/>
      <c r="E3639" s="28"/>
    </row>
    <row r="3640" spans="2:5">
      <c r="B3640" s="27"/>
      <c r="E3640" s="28"/>
    </row>
    <row r="3641" spans="2:5">
      <c r="B3641" s="27"/>
      <c r="E3641" s="28"/>
    </row>
    <row r="3642" spans="2:5">
      <c r="B3642" s="27"/>
      <c r="E3642" s="28"/>
    </row>
    <row r="3643" spans="2:5">
      <c r="B3643" s="27"/>
      <c r="E3643" s="28"/>
    </row>
    <row r="3644" spans="2:5">
      <c r="B3644" s="27"/>
      <c r="E3644" s="28"/>
    </row>
    <row r="3645" spans="2:5">
      <c r="B3645" s="27"/>
      <c r="E3645" s="28"/>
    </row>
    <row r="3646" spans="2:5">
      <c r="B3646" s="27"/>
      <c r="E3646" s="28"/>
    </row>
    <row r="3647" spans="2:5">
      <c r="B3647" s="27"/>
      <c r="E3647" s="28"/>
    </row>
    <row r="3648" spans="2:5">
      <c r="B3648" s="27"/>
      <c r="E3648" s="28"/>
    </row>
    <row r="3649" spans="2:5">
      <c r="B3649" s="27"/>
      <c r="E3649" s="28"/>
    </row>
    <row r="3650" spans="2:5">
      <c r="B3650" s="27"/>
      <c r="E3650" s="28"/>
    </row>
    <row r="3651" spans="2:5">
      <c r="B3651" s="27"/>
      <c r="E3651" s="28"/>
    </row>
    <row r="3652" spans="2:5">
      <c r="B3652" s="27"/>
      <c r="E3652" s="28"/>
    </row>
    <row r="3653" spans="2:5">
      <c r="B3653" s="27"/>
      <c r="E3653" s="28"/>
    </row>
    <row r="3654" spans="2:5">
      <c r="B3654" s="27"/>
      <c r="E3654" s="28"/>
    </row>
    <row r="3655" spans="2:5">
      <c r="B3655" s="27"/>
      <c r="E3655" s="28"/>
    </row>
    <row r="3656" spans="2:5">
      <c r="B3656" s="27"/>
      <c r="E3656" s="28"/>
    </row>
    <row r="3657" spans="2:5">
      <c r="B3657" s="27"/>
      <c r="E3657" s="28"/>
    </row>
    <row r="3658" spans="2:5">
      <c r="B3658" s="27"/>
      <c r="E3658" s="28"/>
    </row>
    <row r="3659" spans="2:5">
      <c r="B3659" s="27"/>
      <c r="E3659" s="28"/>
    </row>
    <row r="3660" spans="2:5">
      <c r="B3660" s="27"/>
      <c r="E3660" s="28"/>
    </row>
    <row r="3661" spans="2:5">
      <c r="B3661" s="27"/>
      <c r="E3661" s="28"/>
    </row>
    <row r="3662" spans="2:5">
      <c r="B3662" s="27"/>
      <c r="E3662" s="28"/>
    </row>
    <row r="3663" spans="2:5">
      <c r="B3663" s="27"/>
      <c r="E3663" s="28"/>
    </row>
    <row r="3664" spans="2:5">
      <c r="B3664" s="27"/>
      <c r="E3664" s="28"/>
    </row>
    <row r="3665" spans="2:5">
      <c r="B3665" s="27"/>
      <c r="E3665" s="28"/>
    </row>
    <row r="3666" spans="2:5">
      <c r="B3666" s="27"/>
      <c r="E3666" s="28"/>
    </row>
    <row r="3667" spans="2:5">
      <c r="B3667" s="27"/>
      <c r="E3667" s="28"/>
    </row>
    <row r="3668" spans="2:5">
      <c r="B3668" s="27"/>
      <c r="E3668" s="28"/>
    </row>
    <row r="3669" spans="2:5">
      <c r="B3669" s="27"/>
      <c r="E3669" s="28"/>
    </row>
    <row r="3670" spans="2:5">
      <c r="B3670" s="27"/>
      <c r="E3670" s="28"/>
    </row>
    <row r="3671" spans="2:5">
      <c r="B3671" s="27"/>
      <c r="E3671" s="28"/>
    </row>
    <row r="3672" spans="2:5">
      <c r="B3672" s="27"/>
      <c r="E3672" s="28"/>
    </row>
    <row r="3673" spans="2:5">
      <c r="B3673" s="27"/>
      <c r="E3673" s="28"/>
    </row>
    <row r="3674" spans="2:5">
      <c r="B3674" s="27"/>
      <c r="E3674" s="28"/>
    </row>
    <row r="3675" spans="2:5">
      <c r="B3675" s="27"/>
      <c r="E3675" s="28"/>
    </row>
    <row r="3676" spans="2:5">
      <c r="B3676" s="27"/>
      <c r="E3676" s="28"/>
    </row>
    <row r="3677" spans="2:5">
      <c r="B3677" s="27"/>
      <c r="E3677" s="28"/>
    </row>
    <row r="3678" spans="2:5">
      <c r="B3678" s="27"/>
      <c r="E3678" s="28"/>
    </row>
    <row r="3679" spans="2:5">
      <c r="B3679" s="27"/>
      <c r="E3679" s="28"/>
    </row>
    <row r="3680" spans="2:5">
      <c r="B3680" s="27"/>
      <c r="E3680" s="28"/>
    </row>
    <row r="3681" spans="2:5">
      <c r="B3681" s="27"/>
      <c r="E3681" s="28"/>
    </row>
    <row r="3682" spans="2:5">
      <c r="B3682" s="27"/>
      <c r="E3682" s="28"/>
    </row>
    <row r="3683" spans="2:5">
      <c r="B3683" s="27"/>
      <c r="E3683" s="28"/>
    </row>
    <row r="3684" spans="2:5">
      <c r="B3684" s="27"/>
      <c r="E3684" s="28"/>
    </row>
    <row r="3685" spans="2:5">
      <c r="B3685" s="27"/>
      <c r="E3685" s="28"/>
    </row>
    <row r="3686" spans="2:5">
      <c r="B3686" s="27"/>
      <c r="E3686" s="28"/>
    </row>
    <row r="3687" spans="2:5">
      <c r="B3687" s="27"/>
      <c r="E3687" s="28"/>
    </row>
    <row r="3688" spans="2:5">
      <c r="B3688" s="27"/>
      <c r="E3688" s="28"/>
    </row>
    <row r="3689" spans="2:5">
      <c r="B3689" s="27"/>
      <c r="E3689" s="28"/>
    </row>
    <row r="3690" spans="2:5">
      <c r="B3690" s="27"/>
      <c r="E3690" s="28"/>
    </row>
    <row r="3691" spans="2:5">
      <c r="B3691" s="27"/>
      <c r="E3691" s="28"/>
    </row>
    <row r="3692" spans="2:5">
      <c r="B3692" s="27"/>
      <c r="E3692" s="28"/>
    </row>
    <row r="3693" spans="2:5">
      <c r="B3693" s="27"/>
      <c r="E3693" s="28"/>
    </row>
    <row r="3694" spans="2:5">
      <c r="B3694" s="27"/>
      <c r="E3694" s="28"/>
    </row>
    <row r="3695" spans="2:5">
      <c r="B3695" s="27"/>
      <c r="E3695" s="28"/>
    </row>
    <row r="3696" spans="2:5">
      <c r="B3696" s="27"/>
      <c r="E3696" s="28"/>
    </row>
    <row r="3697" spans="2:5">
      <c r="B3697" s="27"/>
      <c r="E3697" s="28"/>
    </row>
    <row r="3698" spans="2:5">
      <c r="B3698" s="27"/>
      <c r="E3698" s="28"/>
    </row>
    <row r="3699" spans="2:5">
      <c r="B3699" s="27"/>
      <c r="E3699" s="28"/>
    </row>
    <row r="3700" spans="2:5">
      <c r="B3700" s="27"/>
      <c r="E3700" s="28"/>
    </row>
    <row r="3701" spans="2:5">
      <c r="B3701" s="27"/>
      <c r="E3701" s="28"/>
    </row>
    <row r="3702" spans="2:5">
      <c r="B3702" s="27"/>
      <c r="E3702" s="28"/>
    </row>
    <row r="3703" spans="2:5">
      <c r="B3703" s="27"/>
      <c r="E3703" s="28"/>
    </row>
    <row r="3704" spans="2:5">
      <c r="B3704" s="27"/>
      <c r="E3704" s="28"/>
    </row>
    <row r="3705" spans="2:5">
      <c r="B3705" s="27"/>
      <c r="E3705" s="28"/>
    </row>
    <row r="3706" spans="2:5">
      <c r="B3706" s="27"/>
      <c r="E3706" s="28"/>
    </row>
    <row r="3707" spans="2:5">
      <c r="B3707" s="27"/>
      <c r="E3707" s="28"/>
    </row>
    <row r="3708" spans="2:5">
      <c r="B3708" s="27"/>
      <c r="E3708" s="28"/>
    </row>
    <row r="3709" spans="2:5">
      <c r="B3709" s="27"/>
      <c r="E3709" s="28"/>
    </row>
    <row r="3710" spans="2:5">
      <c r="B3710" s="27"/>
      <c r="E3710" s="28"/>
    </row>
    <row r="3711" spans="2:5">
      <c r="B3711" s="27"/>
      <c r="E3711" s="28"/>
    </row>
    <row r="3712" spans="2:5">
      <c r="B3712" s="27"/>
      <c r="E3712" s="28"/>
    </row>
    <row r="3713" spans="2:5">
      <c r="B3713" s="27"/>
      <c r="E3713" s="28"/>
    </row>
    <row r="3714" spans="2:5">
      <c r="B3714" s="27"/>
      <c r="E3714" s="28"/>
    </row>
    <row r="3715" spans="2:5">
      <c r="B3715" s="27"/>
      <c r="E3715" s="28"/>
    </row>
    <row r="3716" spans="2:5">
      <c r="B3716" s="27"/>
      <c r="E3716" s="28"/>
    </row>
    <row r="3717" spans="2:5">
      <c r="B3717" s="27"/>
      <c r="E3717" s="28"/>
    </row>
    <row r="3718" spans="2:5">
      <c r="B3718" s="27"/>
      <c r="E3718" s="28"/>
    </row>
    <row r="3719" spans="2:5">
      <c r="B3719" s="27"/>
      <c r="E3719" s="28"/>
    </row>
    <row r="3720" spans="2:5">
      <c r="B3720" s="27"/>
      <c r="E3720" s="28"/>
    </row>
    <row r="3721" spans="2:5">
      <c r="B3721" s="27"/>
      <c r="E3721" s="28"/>
    </row>
    <row r="3722" spans="2:5">
      <c r="B3722" s="27"/>
      <c r="E3722" s="28"/>
    </row>
    <row r="3723" spans="2:5">
      <c r="B3723" s="27"/>
      <c r="E3723" s="28"/>
    </row>
    <row r="3724" spans="2:5">
      <c r="B3724" s="27"/>
      <c r="E3724" s="28"/>
    </row>
    <row r="3725" spans="2:5">
      <c r="B3725" s="27"/>
      <c r="E3725" s="28"/>
    </row>
    <row r="3726" spans="2:5">
      <c r="B3726" s="27"/>
      <c r="E3726" s="28"/>
    </row>
    <row r="3727" spans="2:5">
      <c r="B3727" s="27"/>
      <c r="E3727" s="28"/>
    </row>
    <row r="3728" spans="2:5">
      <c r="B3728" s="27"/>
      <c r="E3728" s="28"/>
    </row>
    <row r="3729" spans="2:5">
      <c r="B3729" s="27"/>
      <c r="E3729" s="28"/>
    </row>
    <row r="3730" spans="2:5">
      <c r="B3730" s="27"/>
      <c r="E3730" s="28"/>
    </row>
    <row r="3731" spans="2:5">
      <c r="B3731" s="27"/>
      <c r="E3731" s="28"/>
    </row>
    <row r="3732" spans="2:5">
      <c r="B3732" s="27"/>
      <c r="E3732" s="28"/>
    </row>
    <row r="3733" spans="2:5">
      <c r="B3733" s="27"/>
      <c r="E3733" s="28"/>
    </row>
    <row r="3734" spans="2:5">
      <c r="B3734" s="27"/>
      <c r="E3734" s="28"/>
    </row>
    <row r="3735" spans="2:5">
      <c r="B3735" s="27"/>
      <c r="E3735" s="28"/>
    </row>
    <row r="3736" spans="2:5">
      <c r="B3736" s="27"/>
      <c r="E3736" s="28"/>
    </row>
    <row r="3737" spans="2:5">
      <c r="B3737" s="27"/>
      <c r="E3737" s="28"/>
    </row>
    <row r="3738" spans="2:5">
      <c r="B3738" s="27"/>
      <c r="E3738" s="28"/>
    </row>
    <row r="3739" spans="2:5">
      <c r="B3739" s="27"/>
      <c r="E3739" s="28"/>
    </row>
    <row r="3740" spans="2:5">
      <c r="B3740" s="27"/>
      <c r="E3740" s="28"/>
    </row>
    <row r="3741" spans="2:5">
      <c r="B3741" s="27"/>
      <c r="E3741" s="28"/>
    </row>
    <row r="3742" spans="2:5">
      <c r="B3742" s="27"/>
      <c r="E3742" s="28"/>
    </row>
    <row r="3743" spans="2:5">
      <c r="B3743" s="27"/>
      <c r="E3743" s="28"/>
    </row>
    <row r="3744" spans="2:5">
      <c r="B3744" s="27"/>
      <c r="E3744" s="28"/>
    </row>
    <row r="3745" spans="2:5">
      <c r="B3745" s="27"/>
      <c r="E3745" s="28"/>
    </row>
    <row r="3746" spans="2:5">
      <c r="B3746" s="27"/>
      <c r="E3746" s="28"/>
    </row>
    <row r="3747" spans="2:5">
      <c r="B3747" s="27"/>
      <c r="E3747" s="28"/>
    </row>
    <row r="3748" spans="2:5">
      <c r="B3748" s="27"/>
      <c r="E3748" s="28"/>
    </row>
    <row r="3749" spans="2:5">
      <c r="B3749" s="27"/>
      <c r="E3749" s="28"/>
    </row>
    <row r="3750" spans="2:5">
      <c r="B3750" s="27"/>
      <c r="E3750" s="28"/>
    </row>
    <row r="3751" spans="2:5">
      <c r="B3751" s="27"/>
      <c r="E3751" s="28"/>
    </row>
    <row r="3752" spans="2:5">
      <c r="B3752" s="27"/>
      <c r="E3752" s="28"/>
    </row>
    <row r="3753" spans="2:5">
      <c r="B3753" s="27"/>
      <c r="E3753" s="28"/>
    </row>
    <row r="3754" spans="2:5">
      <c r="B3754" s="27"/>
      <c r="E3754" s="28"/>
    </row>
    <row r="3755" spans="2:5">
      <c r="B3755" s="27"/>
      <c r="E3755" s="28"/>
    </row>
    <row r="3756" spans="2:5">
      <c r="B3756" s="27"/>
      <c r="E3756" s="28"/>
    </row>
    <row r="3757" spans="2:5">
      <c r="B3757" s="27"/>
      <c r="E3757" s="28"/>
    </row>
    <row r="3758" spans="2:5">
      <c r="B3758" s="27"/>
      <c r="E3758" s="28"/>
    </row>
    <row r="3759" spans="2:5">
      <c r="B3759" s="27"/>
      <c r="E3759" s="28"/>
    </row>
    <row r="3760" spans="2:5">
      <c r="B3760" s="27"/>
      <c r="E3760" s="28"/>
    </row>
    <row r="3761" spans="2:5">
      <c r="B3761" s="27"/>
      <c r="E3761" s="28"/>
    </row>
    <row r="3762" spans="2:5">
      <c r="B3762" s="27"/>
      <c r="E3762" s="28"/>
    </row>
    <row r="3763" spans="2:5">
      <c r="B3763" s="27"/>
      <c r="E3763" s="28"/>
    </row>
    <row r="3764" spans="2:5">
      <c r="B3764" s="27"/>
      <c r="E3764" s="28"/>
    </row>
    <row r="3765" spans="2:5">
      <c r="B3765" s="27"/>
      <c r="E3765" s="28"/>
    </row>
    <row r="3766" spans="2:5">
      <c r="B3766" s="27"/>
      <c r="E3766" s="28"/>
    </row>
    <row r="3767" spans="2:5">
      <c r="B3767" s="27"/>
      <c r="E3767" s="28"/>
    </row>
    <row r="3768" spans="2:5">
      <c r="B3768" s="27"/>
      <c r="E3768" s="28"/>
    </row>
    <row r="3769" spans="2:5">
      <c r="B3769" s="27"/>
      <c r="E3769" s="28"/>
    </row>
    <row r="3770" spans="2:5">
      <c r="B3770" s="27"/>
      <c r="E3770" s="28"/>
    </row>
    <row r="3771" spans="2:5">
      <c r="B3771" s="27"/>
      <c r="E3771" s="28"/>
    </row>
    <row r="3772" spans="2:5">
      <c r="B3772" s="27"/>
      <c r="E3772" s="28"/>
    </row>
    <row r="3773" spans="2:5">
      <c r="B3773" s="27"/>
      <c r="E3773" s="28"/>
    </row>
    <row r="3774" spans="2:5">
      <c r="B3774" s="27"/>
      <c r="E3774" s="28"/>
    </row>
    <row r="3775" spans="2:5">
      <c r="B3775" s="27"/>
      <c r="E3775" s="28"/>
    </row>
    <row r="3776" spans="2:5">
      <c r="B3776" s="27"/>
      <c r="E3776" s="28"/>
    </row>
    <row r="3777" spans="2:5">
      <c r="B3777" s="27"/>
      <c r="E3777" s="28"/>
    </row>
    <row r="3778" spans="2:5">
      <c r="B3778" s="27"/>
      <c r="E3778" s="28"/>
    </row>
    <row r="3779" spans="2:5">
      <c r="B3779" s="27"/>
      <c r="E3779" s="28"/>
    </row>
    <row r="3780" spans="2:5">
      <c r="B3780" s="27"/>
      <c r="E3780" s="28"/>
    </row>
    <row r="3781" spans="2:5">
      <c r="B3781" s="27"/>
      <c r="E3781" s="28"/>
    </row>
    <row r="3782" spans="2:5">
      <c r="B3782" s="27"/>
      <c r="E3782" s="28"/>
    </row>
    <row r="3783" spans="2:5">
      <c r="B3783" s="27"/>
      <c r="E3783" s="28"/>
    </row>
    <row r="3784" spans="2:5">
      <c r="B3784" s="27"/>
      <c r="E3784" s="28"/>
    </row>
    <row r="3785" spans="2:5">
      <c r="B3785" s="27"/>
      <c r="E3785" s="28"/>
    </row>
    <row r="3786" spans="2:5">
      <c r="B3786" s="27"/>
      <c r="E3786" s="28"/>
    </row>
    <row r="3787" spans="2:5">
      <c r="B3787" s="27"/>
      <c r="E3787" s="28"/>
    </row>
    <row r="3788" spans="2:5">
      <c r="B3788" s="27"/>
      <c r="E3788" s="28"/>
    </row>
    <row r="3789" spans="2:5">
      <c r="B3789" s="27"/>
      <c r="E3789" s="28"/>
    </row>
    <row r="3790" spans="2:5">
      <c r="B3790" s="27"/>
      <c r="E3790" s="28"/>
    </row>
    <row r="3791" spans="2:5">
      <c r="B3791" s="27"/>
      <c r="E3791" s="28"/>
    </row>
    <row r="3792" spans="2:5">
      <c r="B3792" s="27"/>
      <c r="E3792" s="28"/>
    </row>
    <row r="3793" spans="2:5">
      <c r="B3793" s="27"/>
      <c r="E3793" s="28"/>
    </row>
    <row r="3794" spans="2:5">
      <c r="B3794" s="27"/>
      <c r="E3794" s="28"/>
    </row>
    <row r="3795" spans="2:5">
      <c r="B3795" s="27"/>
      <c r="E3795" s="28"/>
    </row>
    <row r="3796" spans="2:5">
      <c r="B3796" s="27"/>
      <c r="E3796" s="28"/>
    </row>
    <row r="3797" spans="2:5">
      <c r="B3797" s="27"/>
      <c r="E3797" s="28"/>
    </row>
    <row r="3798" spans="2:5">
      <c r="B3798" s="27"/>
      <c r="E3798" s="28"/>
    </row>
    <row r="3799" spans="2:5">
      <c r="B3799" s="27"/>
      <c r="E3799" s="28"/>
    </row>
    <row r="3800" spans="2:5">
      <c r="B3800" s="27"/>
      <c r="E3800" s="28"/>
    </row>
    <row r="3801" spans="2:5">
      <c r="B3801" s="27"/>
      <c r="E3801" s="28"/>
    </row>
    <row r="3802" spans="2:5">
      <c r="B3802" s="27"/>
      <c r="E3802" s="28"/>
    </row>
    <row r="3803" spans="2:5">
      <c r="B3803" s="27"/>
      <c r="E3803" s="28"/>
    </row>
    <row r="3804" spans="2:5">
      <c r="B3804" s="27"/>
      <c r="E3804" s="28"/>
    </row>
    <row r="3805" spans="2:5">
      <c r="B3805" s="27"/>
      <c r="E3805" s="28"/>
    </row>
    <row r="3806" spans="2:5">
      <c r="B3806" s="27"/>
      <c r="E3806" s="28"/>
    </row>
    <row r="3807" spans="2:5">
      <c r="B3807" s="27"/>
      <c r="E3807" s="28"/>
    </row>
    <row r="3808" spans="2:5">
      <c r="B3808" s="27"/>
      <c r="E3808" s="28"/>
    </row>
    <row r="3809" spans="2:5">
      <c r="B3809" s="27"/>
      <c r="E3809" s="28"/>
    </row>
    <row r="3810" spans="2:5">
      <c r="B3810" s="27"/>
      <c r="E3810" s="28"/>
    </row>
    <row r="3811" spans="2:5">
      <c r="B3811" s="27"/>
      <c r="E3811" s="28"/>
    </row>
    <row r="3812" spans="2:5">
      <c r="B3812" s="27"/>
      <c r="E3812" s="28"/>
    </row>
    <row r="3813" spans="2:5">
      <c r="B3813" s="27"/>
      <c r="E3813" s="28"/>
    </row>
    <row r="3814" spans="2:5">
      <c r="B3814" s="27"/>
      <c r="E3814" s="28"/>
    </row>
    <row r="3815" spans="2:5">
      <c r="B3815" s="27"/>
      <c r="E3815" s="28"/>
    </row>
    <row r="3816" spans="2:5">
      <c r="B3816" s="27"/>
      <c r="E3816" s="28"/>
    </row>
    <row r="3817" spans="2:5">
      <c r="B3817" s="27"/>
      <c r="E3817" s="28"/>
    </row>
    <row r="3818" spans="2:5">
      <c r="B3818" s="27"/>
      <c r="E3818" s="28"/>
    </row>
    <row r="3819" spans="2:5">
      <c r="B3819" s="27"/>
      <c r="E3819" s="28"/>
    </row>
    <row r="3820" spans="2:5">
      <c r="B3820" s="27"/>
      <c r="E3820" s="28"/>
    </row>
    <row r="3821" spans="2:5">
      <c r="B3821" s="27"/>
      <c r="E3821" s="28"/>
    </row>
    <row r="3822" spans="2:5">
      <c r="B3822" s="27"/>
      <c r="E3822" s="28"/>
    </row>
    <row r="3823" spans="2:5">
      <c r="B3823" s="27"/>
      <c r="E3823" s="28"/>
    </row>
    <row r="3824" spans="2:5">
      <c r="B3824" s="27"/>
      <c r="E3824" s="28"/>
    </row>
    <row r="3825" spans="2:5">
      <c r="B3825" s="27"/>
      <c r="E3825" s="28"/>
    </row>
    <row r="3826" spans="2:5">
      <c r="B3826" s="27"/>
      <c r="E3826" s="28"/>
    </row>
    <row r="3827" spans="2:5">
      <c r="B3827" s="27"/>
      <c r="E3827" s="28"/>
    </row>
    <row r="3828" spans="2:5">
      <c r="B3828" s="27"/>
      <c r="E3828" s="28"/>
    </row>
    <row r="3829" spans="2:5">
      <c r="B3829" s="27"/>
      <c r="E3829" s="28"/>
    </row>
    <row r="3830" spans="2:5">
      <c r="B3830" s="27"/>
      <c r="E3830" s="28"/>
    </row>
    <row r="3831" spans="2:5">
      <c r="B3831" s="27"/>
      <c r="E3831" s="28"/>
    </row>
    <row r="3832" spans="2:5">
      <c r="B3832" s="27"/>
      <c r="E3832" s="28"/>
    </row>
    <row r="3833" spans="2:5">
      <c r="B3833" s="27"/>
      <c r="E3833" s="28"/>
    </row>
    <row r="3834" spans="2:5">
      <c r="B3834" s="27"/>
      <c r="E3834" s="28"/>
    </row>
    <row r="3835" spans="2:5">
      <c r="B3835" s="27"/>
      <c r="E3835" s="28"/>
    </row>
    <row r="3836" spans="2:5">
      <c r="B3836" s="27"/>
      <c r="E3836" s="28"/>
    </row>
    <row r="3837" spans="2:5">
      <c r="B3837" s="27"/>
      <c r="E3837" s="28"/>
    </row>
    <row r="3838" spans="2:5">
      <c r="B3838" s="27"/>
      <c r="E3838" s="28"/>
    </row>
    <row r="3839" spans="2:5">
      <c r="B3839" s="27"/>
      <c r="E3839" s="28"/>
    </row>
    <row r="3840" spans="2:5">
      <c r="B3840" s="27"/>
      <c r="E3840" s="28"/>
    </row>
    <row r="3841" spans="2:5">
      <c r="B3841" s="27"/>
      <c r="E3841" s="28"/>
    </row>
    <row r="3842" spans="2:5">
      <c r="B3842" s="27"/>
      <c r="E3842" s="28"/>
    </row>
    <row r="3843" spans="2:5">
      <c r="B3843" s="27"/>
      <c r="E3843" s="28"/>
    </row>
    <row r="3844" spans="2:5">
      <c r="B3844" s="27"/>
      <c r="E3844" s="28"/>
    </row>
    <row r="3845" spans="2:5">
      <c r="B3845" s="27"/>
      <c r="E3845" s="28"/>
    </row>
    <row r="3846" spans="2:5">
      <c r="B3846" s="27"/>
      <c r="E3846" s="28"/>
    </row>
    <row r="3847" spans="2:5">
      <c r="B3847" s="27"/>
      <c r="E3847" s="28"/>
    </row>
    <row r="3848" spans="2:5">
      <c r="B3848" s="27"/>
      <c r="E3848" s="28"/>
    </row>
    <row r="3849" spans="2:5">
      <c r="B3849" s="27"/>
      <c r="E3849" s="28"/>
    </row>
    <row r="3850" spans="2:5">
      <c r="B3850" s="27"/>
      <c r="E3850" s="28"/>
    </row>
    <row r="3851" spans="2:5">
      <c r="B3851" s="27"/>
      <c r="E3851" s="28"/>
    </row>
    <row r="3852" spans="2:5">
      <c r="B3852" s="27"/>
      <c r="E3852" s="28"/>
    </row>
    <row r="3853" spans="2:5">
      <c r="B3853" s="27"/>
      <c r="E3853" s="28"/>
    </row>
    <row r="3854" spans="2:5">
      <c r="B3854" s="27"/>
      <c r="E3854" s="28"/>
    </row>
    <row r="3855" spans="2:5">
      <c r="B3855" s="27"/>
      <c r="E3855" s="28"/>
    </row>
    <row r="3856" spans="2:5">
      <c r="B3856" s="27"/>
      <c r="E3856" s="28"/>
    </row>
    <row r="3857" spans="2:5">
      <c r="B3857" s="27"/>
      <c r="E3857" s="28"/>
    </row>
    <row r="3858" spans="2:5">
      <c r="B3858" s="27"/>
      <c r="E3858" s="28"/>
    </row>
    <row r="3859" spans="2:5">
      <c r="B3859" s="27"/>
      <c r="E3859" s="28"/>
    </row>
    <row r="3860" spans="2:5">
      <c r="B3860" s="27"/>
      <c r="E3860" s="28"/>
    </row>
    <row r="3861" spans="2:5">
      <c r="B3861" s="27"/>
      <c r="E3861" s="28"/>
    </row>
    <row r="3862" spans="2:5">
      <c r="B3862" s="27"/>
      <c r="E3862" s="28"/>
    </row>
    <row r="3863" spans="2:5">
      <c r="B3863" s="27"/>
      <c r="E3863" s="28"/>
    </row>
    <row r="3864" spans="2:5">
      <c r="B3864" s="27"/>
      <c r="E3864" s="28"/>
    </row>
    <row r="3865" spans="2:5">
      <c r="B3865" s="27"/>
      <c r="E3865" s="28"/>
    </row>
    <row r="3866" spans="2:5">
      <c r="B3866" s="27"/>
      <c r="E3866" s="28"/>
    </row>
    <row r="3867" spans="2:5">
      <c r="B3867" s="27"/>
      <c r="E3867" s="28"/>
    </row>
    <row r="3868" spans="2:5">
      <c r="B3868" s="27"/>
      <c r="E3868" s="28"/>
    </row>
    <row r="3869" spans="2:5">
      <c r="B3869" s="27"/>
      <c r="E3869" s="28"/>
    </row>
    <row r="3870" spans="2:5">
      <c r="B3870" s="27"/>
      <c r="E3870" s="28"/>
    </row>
    <row r="3871" spans="2:5">
      <c r="B3871" s="27"/>
      <c r="E3871" s="28"/>
    </row>
    <row r="3872" spans="2:5">
      <c r="B3872" s="27"/>
      <c r="E3872" s="28"/>
    </row>
    <row r="3873" spans="2:5">
      <c r="B3873" s="27"/>
      <c r="E3873" s="28"/>
    </row>
    <row r="3874" spans="2:5">
      <c r="B3874" s="27"/>
      <c r="E3874" s="28"/>
    </row>
    <row r="3875" spans="2:5">
      <c r="B3875" s="27"/>
      <c r="E3875" s="28"/>
    </row>
    <row r="3876" spans="2:5">
      <c r="B3876" s="27"/>
      <c r="E3876" s="28"/>
    </row>
    <row r="3877" spans="2:5">
      <c r="B3877" s="27"/>
      <c r="E3877" s="28"/>
    </row>
    <row r="3878" spans="2:5">
      <c r="B3878" s="27"/>
      <c r="E3878" s="28"/>
    </row>
    <row r="3879" spans="2:5">
      <c r="B3879" s="27"/>
      <c r="E3879" s="28"/>
    </row>
    <row r="3880" spans="2:5">
      <c r="B3880" s="27"/>
      <c r="E3880" s="28"/>
    </row>
    <row r="3881" spans="2:5">
      <c r="B3881" s="27"/>
      <c r="E3881" s="28"/>
    </row>
    <row r="3882" spans="2:5">
      <c r="B3882" s="27"/>
      <c r="E3882" s="28"/>
    </row>
    <row r="3883" spans="2:5">
      <c r="B3883" s="27"/>
      <c r="E3883" s="28"/>
    </row>
    <row r="3884" spans="2:5">
      <c r="B3884" s="27"/>
      <c r="E3884" s="28"/>
    </row>
    <row r="3885" spans="2:5">
      <c r="B3885" s="27"/>
      <c r="E3885" s="28"/>
    </row>
    <row r="3886" spans="2:5">
      <c r="B3886" s="27"/>
      <c r="E3886" s="28"/>
    </row>
    <row r="3887" spans="2:5">
      <c r="B3887" s="27"/>
      <c r="E3887" s="28"/>
    </row>
    <row r="3888" spans="2:5">
      <c r="B3888" s="27"/>
      <c r="E3888" s="28"/>
    </row>
    <row r="3889" spans="2:5">
      <c r="B3889" s="27"/>
      <c r="E3889" s="28"/>
    </row>
    <row r="3890" spans="2:5">
      <c r="B3890" s="27"/>
      <c r="E3890" s="28"/>
    </row>
    <row r="3891" spans="2:5">
      <c r="B3891" s="27"/>
      <c r="E3891" s="28"/>
    </row>
    <row r="3892" spans="2:5">
      <c r="B3892" s="27"/>
      <c r="E3892" s="28"/>
    </row>
    <row r="3893" spans="2:5">
      <c r="B3893" s="27"/>
      <c r="E3893" s="28"/>
    </row>
    <row r="3894" spans="2:5">
      <c r="B3894" s="27"/>
      <c r="E3894" s="28"/>
    </row>
    <row r="3895" spans="2:5">
      <c r="B3895" s="27"/>
      <c r="E3895" s="28"/>
    </row>
    <row r="3896" spans="2:5">
      <c r="B3896" s="27"/>
      <c r="E3896" s="28"/>
    </row>
    <row r="3897" spans="2:5">
      <c r="B3897" s="27"/>
      <c r="E3897" s="28"/>
    </row>
    <row r="3898" spans="2:5">
      <c r="B3898" s="27"/>
      <c r="E3898" s="28"/>
    </row>
    <row r="3899" spans="2:5">
      <c r="B3899" s="27"/>
      <c r="E3899" s="28"/>
    </row>
    <row r="3900" spans="2:5">
      <c r="B3900" s="27"/>
      <c r="E3900" s="28"/>
    </row>
    <row r="3901" spans="2:5">
      <c r="B3901" s="27"/>
      <c r="E3901" s="28"/>
    </row>
    <row r="3902" spans="2:5">
      <c r="B3902" s="27"/>
      <c r="E3902" s="28"/>
    </row>
    <row r="3903" spans="2:5">
      <c r="B3903" s="27"/>
      <c r="E3903" s="28"/>
    </row>
    <row r="3904" spans="2:5">
      <c r="B3904" s="27"/>
      <c r="E3904" s="28"/>
    </row>
    <row r="3905" spans="2:5">
      <c r="B3905" s="27"/>
      <c r="E3905" s="28"/>
    </row>
    <row r="3906" spans="2:5">
      <c r="B3906" s="27"/>
      <c r="E3906" s="28"/>
    </row>
    <row r="3907" spans="2:5">
      <c r="B3907" s="27"/>
      <c r="E3907" s="28"/>
    </row>
    <row r="3908" spans="2:5">
      <c r="B3908" s="27"/>
      <c r="E3908" s="28"/>
    </row>
    <row r="3909" spans="2:5">
      <c r="B3909" s="27"/>
      <c r="E3909" s="28"/>
    </row>
    <row r="3910" spans="2:5">
      <c r="B3910" s="27"/>
      <c r="E3910" s="28"/>
    </row>
    <row r="3911" spans="2:5">
      <c r="B3911" s="27"/>
      <c r="E3911" s="28"/>
    </row>
    <row r="3912" spans="2:5">
      <c r="B3912" s="27"/>
      <c r="E3912" s="28"/>
    </row>
    <row r="3913" spans="2:5">
      <c r="B3913" s="27"/>
      <c r="E3913" s="28"/>
    </row>
    <row r="3914" spans="2:5">
      <c r="B3914" s="27"/>
      <c r="E3914" s="28"/>
    </row>
    <row r="3915" spans="2:5">
      <c r="B3915" s="27"/>
      <c r="E3915" s="28"/>
    </row>
    <row r="3916" spans="2:5">
      <c r="B3916" s="27"/>
      <c r="E3916" s="28"/>
    </row>
    <row r="3917" spans="2:5">
      <c r="B3917" s="27"/>
      <c r="E3917" s="28"/>
    </row>
    <row r="3918" spans="2:5">
      <c r="B3918" s="27"/>
      <c r="E3918" s="28"/>
    </row>
    <row r="3919" spans="2:5">
      <c r="B3919" s="27"/>
      <c r="E3919" s="28"/>
    </row>
    <row r="3920" spans="2:5">
      <c r="B3920" s="27"/>
      <c r="E3920" s="28"/>
    </row>
    <row r="3921" spans="2:5">
      <c r="B3921" s="27"/>
      <c r="E3921" s="28"/>
    </row>
    <row r="3922" spans="2:5">
      <c r="B3922" s="27"/>
      <c r="E3922" s="28"/>
    </row>
    <row r="3923" spans="2:5">
      <c r="B3923" s="27"/>
      <c r="E3923" s="28"/>
    </row>
    <row r="3924" spans="2:5">
      <c r="B3924" s="27"/>
      <c r="E3924" s="28"/>
    </row>
    <row r="3925" spans="2:5">
      <c r="B3925" s="27"/>
      <c r="E3925" s="28"/>
    </row>
    <row r="3926" spans="2:5">
      <c r="B3926" s="27"/>
      <c r="E3926" s="28"/>
    </row>
    <row r="3927" spans="2:5">
      <c r="B3927" s="27"/>
      <c r="E3927" s="28"/>
    </row>
    <row r="3928" spans="2:5">
      <c r="B3928" s="27"/>
      <c r="E3928" s="28"/>
    </row>
    <row r="3929" spans="2:5">
      <c r="B3929" s="27"/>
      <c r="E3929" s="28"/>
    </row>
    <row r="3930" spans="2:5">
      <c r="B3930" s="27"/>
      <c r="E3930" s="28"/>
    </row>
    <row r="3931" spans="2:5">
      <c r="B3931" s="27"/>
      <c r="E3931" s="28"/>
    </row>
    <row r="3932" spans="2:5">
      <c r="B3932" s="27"/>
      <c r="E3932" s="28"/>
    </row>
    <row r="3933" spans="2:5">
      <c r="B3933" s="27"/>
      <c r="E3933" s="28"/>
    </row>
    <row r="3934" spans="2:5">
      <c r="B3934" s="27"/>
      <c r="E3934" s="28"/>
    </row>
    <row r="3935" spans="2:5">
      <c r="B3935" s="27"/>
      <c r="E3935" s="28"/>
    </row>
    <row r="3936" spans="2:5">
      <c r="B3936" s="27"/>
      <c r="E3936" s="28"/>
    </row>
    <row r="3937" spans="2:5">
      <c r="B3937" s="27"/>
      <c r="E3937" s="28"/>
    </row>
    <row r="3938" spans="2:5">
      <c r="B3938" s="27"/>
      <c r="E3938" s="28"/>
    </row>
    <row r="3939" spans="2:5">
      <c r="B3939" s="27"/>
      <c r="E3939" s="28"/>
    </row>
    <row r="3940" spans="2:5">
      <c r="B3940" s="27"/>
      <c r="E3940" s="28"/>
    </row>
    <row r="3941" spans="2:5">
      <c r="B3941" s="27"/>
      <c r="E3941" s="28"/>
    </row>
    <row r="3942" spans="2:5">
      <c r="B3942" s="27"/>
      <c r="E3942" s="28"/>
    </row>
    <row r="3943" spans="2:5">
      <c r="B3943" s="27"/>
      <c r="E3943" s="28"/>
    </row>
    <row r="3944" spans="2:5">
      <c r="B3944" s="27"/>
      <c r="E3944" s="28"/>
    </row>
    <row r="3945" spans="2:5">
      <c r="B3945" s="27"/>
      <c r="E3945" s="28"/>
    </row>
    <row r="3946" spans="2:5">
      <c r="B3946" s="27"/>
      <c r="E3946" s="28"/>
    </row>
    <row r="3947" spans="2:5">
      <c r="B3947" s="27"/>
      <c r="E3947" s="28"/>
    </row>
    <row r="3948" spans="2:5">
      <c r="B3948" s="27"/>
      <c r="E3948" s="28"/>
    </row>
    <row r="3949" spans="2:5">
      <c r="B3949" s="27"/>
      <c r="E3949" s="28"/>
    </row>
    <row r="3950" spans="2:5">
      <c r="B3950" s="27"/>
      <c r="E3950" s="28"/>
    </row>
    <row r="3951" spans="2:5">
      <c r="B3951" s="27"/>
      <c r="E3951" s="28"/>
    </row>
    <row r="3952" spans="2:5">
      <c r="B3952" s="27"/>
      <c r="E3952" s="28"/>
    </row>
    <row r="3953" spans="2:5">
      <c r="B3953" s="27"/>
      <c r="E3953" s="28"/>
    </row>
    <row r="3954" spans="2:5">
      <c r="B3954" s="27"/>
      <c r="E3954" s="28"/>
    </row>
    <row r="3955" spans="2:5">
      <c r="B3955" s="27"/>
      <c r="E3955" s="28"/>
    </row>
    <row r="3956" spans="2:5">
      <c r="B3956" s="27"/>
      <c r="E3956" s="28"/>
    </row>
    <row r="3957" spans="2:5">
      <c r="B3957" s="27"/>
      <c r="E3957" s="28"/>
    </row>
    <row r="3958" spans="2:5">
      <c r="B3958" s="27"/>
      <c r="E3958" s="28"/>
    </row>
    <row r="3959" spans="2:5">
      <c r="B3959" s="27"/>
      <c r="E3959" s="28"/>
    </row>
    <row r="3960" spans="2:5">
      <c r="B3960" s="27"/>
      <c r="E3960" s="28"/>
    </row>
    <row r="3961" spans="2:5">
      <c r="B3961" s="27"/>
      <c r="E3961" s="28"/>
    </row>
    <row r="3962" spans="2:5">
      <c r="B3962" s="27"/>
      <c r="E3962" s="28"/>
    </row>
    <row r="3963" spans="2:5">
      <c r="B3963" s="27"/>
      <c r="E3963" s="28"/>
    </row>
    <row r="3964" spans="2:5">
      <c r="B3964" s="27"/>
      <c r="E3964" s="28"/>
    </row>
    <row r="3965" spans="2:5">
      <c r="B3965" s="27"/>
      <c r="E3965" s="28"/>
    </row>
    <row r="3966" spans="2:5">
      <c r="B3966" s="27"/>
      <c r="E3966" s="28"/>
    </row>
    <row r="3967" spans="2:5">
      <c r="B3967" s="27"/>
      <c r="E3967" s="28"/>
    </row>
    <row r="3968" spans="2:5">
      <c r="B3968" s="27"/>
      <c r="E3968" s="28"/>
    </row>
    <row r="3969" spans="2:5">
      <c r="B3969" s="27"/>
      <c r="E3969" s="28"/>
    </row>
    <row r="3970" spans="2:5">
      <c r="B3970" s="27"/>
      <c r="E3970" s="28"/>
    </row>
    <row r="3971" spans="2:5">
      <c r="B3971" s="27"/>
      <c r="E3971" s="28"/>
    </row>
    <row r="3972" spans="2:5">
      <c r="B3972" s="27"/>
      <c r="E3972" s="28"/>
    </row>
    <row r="3973" spans="2:5">
      <c r="B3973" s="27"/>
      <c r="E3973" s="28"/>
    </row>
    <row r="3974" spans="2:5">
      <c r="B3974" s="27"/>
      <c r="E3974" s="28"/>
    </row>
    <row r="3975" spans="2:5">
      <c r="B3975" s="27"/>
      <c r="E3975" s="28"/>
    </row>
    <row r="3976" spans="2:5">
      <c r="B3976" s="27"/>
      <c r="E3976" s="28"/>
    </row>
    <row r="3977" spans="2:5">
      <c r="B3977" s="27"/>
      <c r="E3977" s="28"/>
    </row>
    <row r="3978" spans="2:5">
      <c r="B3978" s="27"/>
      <c r="E3978" s="28"/>
    </row>
    <row r="3979" spans="2:5">
      <c r="B3979" s="27"/>
      <c r="E3979" s="28"/>
    </row>
    <row r="3980" spans="2:5">
      <c r="B3980" s="27"/>
      <c r="E3980" s="28"/>
    </row>
    <row r="3981" spans="2:5">
      <c r="B3981" s="27"/>
      <c r="E3981" s="28"/>
    </row>
    <row r="3982" spans="2:5">
      <c r="B3982" s="27"/>
      <c r="E3982" s="28"/>
    </row>
    <row r="3983" spans="2:5">
      <c r="B3983" s="27"/>
      <c r="E3983" s="28"/>
    </row>
    <row r="3984" spans="2:5">
      <c r="B3984" s="27"/>
      <c r="E3984" s="28"/>
    </row>
    <row r="3985" spans="2:5">
      <c r="B3985" s="27"/>
      <c r="E3985" s="28"/>
    </row>
    <row r="3986" spans="2:5">
      <c r="B3986" s="27"/>
      <c r="E3986" s="28"/>
    </row>
    <row r="3987" spans="2:5">
      <c r="B3987" s="27"/>
      <c r="E3987" s="28"/>
    </row>
    <row r="3988" spans="2:5">
      <c r="B3988" s="27"/>
      <c r="E3988" s="28"/>
    </row>
    <row r="3989" spans="2:5">
      <c r="B3989" s="27"/>
      <c r="E3989" s="28"/>
    </row>
    <row r="3990" spans="2:5">
      <c r="B3990" s="27"/>
      <c r="E3990" s="28"/>
    </row>
    <row r="3991" spans="2:5">
      <c r="B3991" s="27"/>
      <c r="E3991" s="28"/>
    </row>
    <row r="3992" spans="2:5">
      <c r="B3992" s="27"/>
      <c r="E3992" s="28"/>
    </row>
    <row r="3993" spans="2:5">
      <c r="B3993" s="27"/>
      <c r="E3993" s="28"/>
    </row>
    <row r="3994" spans="2:5">
      <c r="B3994" s="27"/>
      <c r="E3994" s="28"/>
    </row>
    <row r="3995" spans="2:5">
      <c r="B3995" s="27"/>
      <c r="E3995" s="28"/>
    </row>
    <row r="3996" spans="2:5">
      <c r="B3996" s="27"/>
      <c r="E3996" s="28"/>
    </row>
    <row r="3997" spans="2:5">
      <c r="B3997" s="27"/>
      <c r="E3997" s="28"/>
    </row>
    <row r="3998" spans="2:5">
      <c r="B3998" s="27"/>
      <c r="E3998" s="28"/>
    </row>
    <row r="3999" spans="2:5">
      <c r="B3999" s="27"/>
      <c r="E3999" s="28"/>
    </row>
    <row r="4000" spans="2:5">
      <c r="B4000" s="27"/>
      <c r="E4000" s="28"/>
    </row>
    <row r="4001" spans="2:5">
      <c r="B4001" s="27"/>
      <c r="E4001" s="28"/>
    </row>
    <row r="4002" spans="2:5">
      <c r="B4002" s="27"/>
      <c r="E4002" s="28"/>
    </row>
    <row r="4003" spans="2:5">
      <c r="B4003" s="27"/>
      <c r="E4003" s="28"/>
    </row>
    <row r="4004" spans="2:5">
      <c r="B4004" s="27"/>
      <c r="E4004" s="28"/>
    </row>
    <row r="4005" spans="2:5">
      <c r="B4005" s="27"/>
      <c r="E4005" s="28"/>
    </row>
    <row r="4006" spans="2:5">
      <c r="B4006" s="27"/>
      <c r="E4006" s="28"/>
    </row>
    <row r="4007" spans="2:5">
      <c r="B4007" s="27"/>
      <c r="E4007" s="28"/>
    </row>
    <row r="4008" spans="2:5">
      <c r="B4008" s="27"/>
      <c r="E4008" s="28"/>
    </row>
    <row r="4009" spans="2:5">
      <c r="B4009" s="27"/>
      <c r="E4009" s="28"/>
    </row>
    <row r="4010" spans="2:5">
      <c r="B4010" s="27"/>
      <c r="E4010" s="28"/>
    </row>
    <row r="4011" spans="2:5">
      <c r="B4011" s="27"/>
      <c r="E4011" s="28"/>
    </row>
    <row r="4012" spans="2:5">
      <c r="B4012" s="27"/>
      <c r="E4012" s="28"/>
    </row>
    <row r="4013" spans="2:5">
      <c r="B4013" s="27"/>
      <c r="E4013" s="28"/>
    </row>
    <row r="4014" spans="2:5">
      <c r="B4014" s="27"/>
      <c r="E4014" s="28"/>
    </row>
    <row r="4015" spans="2:5">
      <c r="B4015" s="27"/>
      <c r="E4015" s="28"/>
    </row>
    <row r="4016" spans="2:5">
      <c r="B4016" s="27"/>
      <c r="E4016" s="28"/>
    </row>
    <row r="4017" spans="2:5">
      <c r="B4017" s="27"/>
      <c r="E4017" s="28"/>
    </row>
    <row r="4018" spans="2:5">
      <c r="B4018" s="27"/>
      <c r="E4018" s="28"/>
    </row>
    <row r="4019" spans="2:5">
      <c r="B4019" s="27"/>
      <c r="E4019" s="28"/>
    </row>
    <row r="4020" spans="2:5">
      <c r="B4020" s="27"/>
      <c r="E4020" s="28"/>
    </row>
    <row r="4021" spans="2:5">
      <c r="B4021" s="27"/>
      <c r="E4021" s="28"/>
    </row>
    <row r="4022" spans="2:5">
      <c r="B4022" s="27"/>
      <c r="E4022" s="28"/>
    </row>
    <row r="4023" spans="2:5">
      <c r="B4023" s="27"/>
      <c r="E4023" s="28"/>
    </row>
    <row r="4024" spans="2:5">
      <c r="B4024" s="27"/>
      <c r="E4024" s="28"/>
    </row>
    <row r="4025" spans="2:5">
      <c r="B4025" s="27"/>
      <c r="E4025" s="28"/>
    </row>
    <row r="4026" spans="2:5">
      <c r="B4026" s="27"/>
      <c r="E4026" s="28"/>
    </row>
    <row r="4027" spans="2:5">
      <c r="B4027" s="27"/>
      <c r="E4027" s="28"/>
    </row>
    <row r="4028" spans="2:5">
      <c r="B4028" s="27"/>
      <c r="E4028" s="28"/>
    </row>
    <row r="4029" spans="2:5">
      <c r="B4029" s="27"/>
      <c r="E4029" s="28"/>
    </row>
    <row r="4030" spans="2:5">
      <c r="B4030" s="27"/>
      <c r="E4030" s="28"/>
    </row>
    <row r="4031" spans="2:5">
      <c r="B4031" s="27"/>
      <c r="E4031" s="28"/>
    </row>
    <row r="4032" spans="2:5">
      <c r="B4032" s="27"/>
      <c r="E4032" s="28"/>
    </row>
    <row r="4033" spans="2:5">
      <c r="B4033" s="27"/>
      <c r="E4033" s="28"/>
    </row>
    <row r="4034" spans="2:5">
      <c r="B4034" s="27"/>
      <c r="E4034" s="28"/>
    </row>
    <row r="4035" spans="2:5">
      <c r="B4035" s="27"/>
      <c r="E4035" s="28"/>
    </row>
    <row r="4036" spans="2:5">
      <c r="B4036" s="27"/>
      <c r="E4036" s="28"/>
    </row>
    <row r="4037" spans="2:5">
      <c r="B4037" s="27"/>
      <c r="E4037" s="28"/>
    </row>
    <row r="4038" spans="2:5">
      <c r="B4038" s="27"/>
      <c r="E4038" s="28"/>
    </row>
    <row r="4039" spans="2:5">
      <c r="B4039" s="27"/>
      <c r="E4039" s="28"/>
    </row>
    <row r="4040" spans="2:5">
      <c r="B4040" s="27"/>
      <c r="E4040" s="28"/>
    </row>
    <row r="4041" spans="2:5">
      <c r="B4041" s="27"/>
      <c r="E4041" s="28"/>
    </row>
    <row r="4042" spans="2:5">
      <c r="B4042" s="27"/>
      <c r="E4042" s="28"/>
    </row>
    <row r="4043" spans="2:5">
      <c r="B4043" s="27"/>
      <c r="E4043" s="28"/>
    </row>
    <row r="4044" spans="2:5">
      <c r="B4044" s="27"/>
      <c r="E4044" s="28"/>
    </row>
    <row r="4045" spans="2:5">
      <c r="B4045" s="27"/>
      <c r="E4045" s="28"/>
    </row>
    <row r="4046" spans="2:5">
      <c r="B4046" s="27"/>
      <c r="E4046" s="28"/>
    </row>
    <row r="4047" spans="2:5">
      <c r="B4047" s="27"/>
      <c r="E4047" s="28"/>
    </row>
    <row r="4048" spans="2:5">
      <c r="B4048" s="27"/>
      <c r="E4048" s="28"/>
    </row>
    <row r="4049" spans="2:5">
      <c r="B4049" s="27"/>
      <c r="E4049" s="28"/>
    </row>
    <row r="4050" spans="2:5">
      <c r="B4050" s="27"/>
      <c r="E4050" s="28"/>
    </row>
    <row r="4051" spans="2:5">
      <c r="B4051" s="27"/>
      <c r="E4051" s="28"/>
    </row>
    <row r="4052" spans="2:5">
      <c r="B4052" s="27"/>
      <c r="E4052" s="28"/>
    </row>
    <row r="4053" spans="2:5">
      <c r="B4053" s="27"/>
      <c r="E4053" s="28"/>
    </row>
    <row r="4054" spans="2:5">
      <c r="B4054" s="27"/>
      <c r="E4054" s="28"/>
    </row>
    <row r="4055" spans="2:5">
      <c r="B4055" s="27"/>
      <c r="E4055" s="28"/>
    </row>
    <row r="4056" spans="2:5">
      <c r="B4056" s="27"/>
      <c r="E4056" s="28"/>
    </row>
    <row r="4057" spans="2:5">
      <c r="B4057" s="27"/>
      <c r="E4057" s="28"/>
    </row>
    <row r="4058" spans="2:5">
      <c r="B4058" s="27"/>
      <c r="E4058" s="28"/>
    </row>
    <row r="4059" spans="2:5">
      <c r="B4059" s="27"/>
      <c r="E4059" s="28"/>
    </row>
    <row r="4060" spans="2:5">
      <c r="B4060" s="27"/>
      <c r="E4060" s="28"/>
    </row>
    <row r="4061" spans="2:5">
      <c r="B4061" s="27"/>
      <c r="E4061" s="28"/>
    </row>
    <row r="4062" spans="2:5">
      <c r="B4062" s="27"/>
      <c r="E4062" s="28"/>
    </row>
    <row r="4063" spans="2:5">
      <c r="B4063" s="27"/>
      <c r="E4063" s="28"/>
    </row>
    <row r="4064" spans="2:5">
      <c r="B4064" s="27"/>
      <c r="E4064" s="28"/>
    </row>
    <row r="4065" spans="2:5">
      <c r="B4065" s="27"/>
      <c r="E4065" s="28"/>
    </row>
    <row r="4066" spans="2:5">
      <c r="B4066" s="27"/>
      <c r="E4066" s="28"/>
    </row>
    <row r="4067" spans="2:5">
      <c r="B4067" s="27"/>
      <c r="E4067" s="28"/>
    </row>
    <row r="4068" spans="2:5">
      <c r="B4068" s="27"/>
      <c r="E4068" s="28"/>
    </row>
    <row r="4069" spans="2:5">
      <c r="B4069" s="27"/>
      <c r="E4069" s="28"/>
    </row>
    <row r="4070" spans="2:5">
      <c r="B4070" s="27"/>
      <c r="E4070" s="28"/>
    </row>
    <row r="4071" spans="2:5">
      <c r="B4071" s="27"/>
      <c r="E4071" s="28"/>
    </row>
    <row r="4072" spans="2:5">
      <c r="B4072" s="27"/>
      <c r="E4072" s="28"/>
    </row>
    <row r="4073" spans="2:5">
      <c r="B4073" s="27"/>
      <c r="E4073" s="28"/>
    </row>
    <row r="4074" spans="2:5">
      <c r="B4074" s="27"/>
      <c r="E4074" s="28"/>
    </row>
    <row r="4075" spans="2:5">
      <c r="B4075" s="27"/>
      <c r="E4075" s="28"/>
    </row>
    <row r="4076" spans="2:5">
      <c r="B4076" s="27"/>
      <c r="E4076" s="28"/>
    </row>
    <row r="4077" spans="2:5">
      <c r="B4077" s="27"/>
      <c r="E4077" s="28"/>
    </row>
    <row r="4078" spans="2:5">
      <c r="B4078" s="27"/>
      <c r="E4078" s="28"/>
    </row>
    <row r="4079" spans="2:5">
      <c r="B4079" s="27"/>
      <c r="E4079" s="28"/>
    </row>
    <row r="4080" spans="2:5">
      <c r="B4080" s="27"/>
      <c r="E4080" s="28"/>
    </row>
    <row r="4081" spans="2:5">
      <c r="B4081" s="27"/>
      <c r="E4081" s="28"/>
    </row>
    <row r="4082" spans="2:5">
      <c r="B4082" s="27"/>
      <c r="E4082" s="28"/>
    </row>
    <row r="4083" spans="2:5">
      <c r="B4083" s="27"/>
      <c r="E4083" s="28"/>
    </row>
    <row r="4084" spans="2:5">
      <c r="B4084" s="27"/>
      <c r="E4084" s="28"/>
    </row>
    <row r="4085" spans="2:5">
      <c r="B4085" s="27"/>
      <c r="E4085" s="28"/>
    </row>
    <row r="4086" spans="2:5">
      <c r="B4086" s="27"/>
      <c r="E4086" s="28"/>
    </row>
    <row r="4087" spans="2:5">
      <c r="B4087" s="27"/>
      <c r="E4087" s="28"/>
    </row>
    <row r="4088" spans="2:5">
      <c r="B4088" s="27"/>
      <c r="E4088" s="28"/>
    </row>
    <row r="4089" spans="2:5">
      <c r="B4089" s="27"/>
      <c r="E4089" s="28"/>
    </row>
    <row r="4090" spans="2:5">
      <c r="B4090" s="27"/>
      <c r="E4090" s="28"/>
    </row>
    <row r="4091" spans="2:5">
      <c r="B4091" s="27"/>
      <c r="E4091" s="28"/>
    </row>
    <row r="4092" spans="2:5">
      <c r="B4092" s="27"/>
      <c r="E4092" s="28"/>
    </row>
    <row r="4093" spans="2:5">
      <c r="B4093" s="27"/>
      <c r="E4093" s="28"/>
    </row>
    <row r="4094" spans="2:5">
      <c r="B4094" s="27"/>
      <c r="E4094" s="28"/>
    </row>
    <row r="4095" spans="2:5">
      <c r="B4095" s="27"/>
      <c r="E4095" s="28"/>
    </row>
    <row r="4096" spans="2:5">
      <c r="B4096" s="27"/>
      <c r="E4096" s="28"/>
    </row>
    <row r="4097" spans="2:5">
      <c r="B4097" s="27"/>
      <c r="E4097" s="28"/>
    </row>
    <row r="4098" spans="2:5">
      <c r="B4098" s="27"/>
      <c r="E4098" s="28"/>
    </row>
    <row r="4099" spans="2:5">
      <c r="B4099" s="27"/>
      <c r="E4099" s="28"/>
    </row>
    <row r="4100" spans="2:5">
      <c r="B4100" s="27"/>
      <c r="E4100" s="28"/>
    </row>
    <row r="4101" spans="2:5">
      <c r="B4101" s="27"/>
      <c r="E4101" s="28"/>
    </row>
    <row r="4102" spans="2:5">
      <c r="B4102" s="27"/>
      <c r="E4102" s="28"/>
    </row>
    <row r="4103" spans="2:5">
      <c r="B4103" s="27"/>
      <c r="E4103" s="28"/>
    </row>
    <row r="4104" spans="2:5">
      <c r="B4104" s="27"/>
      <c r="E4104" s="28"/>
    </row>
    <row r="4105" spans="2:5">
      <c r="B4105" s="27"/>
      <c r="E4105" s="28"/>
    </row>
    <row r="4106" spans="2:5">
      <c r="B4106" s="27"/>
      <c r="E4106" s="28"/>
    </row>
    <row r="4107" spans="2:5">
      <c r="B4107" s="27"/>
      <c r="E4107" s="28"/>
    </row>
    <row r="4108" spans="2:5">
      <c r="B4108" s="27"/>
      <c r="E4108" s="28"/>
    </row>
    <row r="4109" spans="2:5">
      <c r="B4109" s="27"/>
      <c r="E4109" s="28"/>
    </row>
    <row r="4110" spans="2:5">
      <c r="B4110" s="27"/>
      <c r="E4110" s="28"/>
    </row>
    <row r="4111" spans="2:5">
      <c r="B4111" s="27"/>
      <c r="E4111" s="28"/>
    </row>
    <row r="4112" spans="2:5">
      <c r="B4112" s="27"/>
      <c r="E4112" s="28"/>
    </row>
    <row r="4113" spans="2:5">
      <c r="B4113" s="27"/>
      <c r="E4113" s="28"/>
    </row>
    <row r="4114" spans="2:5">
      <c r="B4114" s="27"/>
      <c r="E4114" s="28"/>
    </row>
    <row r="4115" spans="2:5">
      <c r="B4115" s="27"/>
      <c r="E4115" s="28"/>
    </row>
    <row r="4116" spans="2:5">
      <c r="B4116" s="27"/>
      <c r="E4116" s="28"/>
    </row>
    <row r="4117" spans="2:5">
      <c r="B4117" s="27"/>
      <c r="E4117" s="28"/>
    </row>
    <row r="4118" spans="2:5">
      <c r="B4118" s="27"/>
      <c r="E4118" s="28"/>
    </row>
    <row r="4119" spans="2:5">
      <c r="B4119" s="27"/>
      <c r="E4119" s="28"/>
    </row>
    <row r="4120" spans="2:5">
      <c r="B4120" s="27"/>
      <c r="E4120" s="28"/>
    </row>
    <row r="4121" spans="2:5">
      <c r="B4121" s="27"/>
      <c r="E4121" s="28"/>
    </row>
    <row r="4122" spans="2:5">
      <c r="B4122" s="27"/>
      <c r="E4122" s="28"/>
    </row>
    <row r="4123" spans="2:5">
      <c r="B4123" s="27"/>
      <c r="E4123" s="28"/>
    </row>
    <row r="4124" spans="2:5">
      <c r="B4124" s="27"/>
      <c r="E4124" s="28"/>
    </row>
    <row r="4125" spans="2:5">
      <c r="B4125" s="27"/>
      <c r="E4125" s="28"/>
    </row>
    <row r="4126" spans="2:5">
      <c r="B4126" s="27"/>
      <c r="E4126" s="28"/>
    </row>
    <row r="4127" spans="2:5">
      <c r="B4127" s="27"/>
      <c r="E4127" s="28"/>
    </row>
    <row r="4128" spans="2:5">
      <c r="B4128" s="27"/>
      <c r="E4128" s="28"/>
    </row>
    <row r="4129" spans="2:5">
      <c r="B4129" s="27"/>
      <c r="E4129" s="28"/>
    </row>
    <row r="4130" spans="2:5">
      <c r="B4130" s="27"/>
      <c r="E4130" s="28"/>
    </row>
    <row r="4131" spans="2:5">
      <c r="B4131" s="27"/>
      <c r="E4131" s="28"/>
    </row>
    <row r="4132" spans="2:5">
      <c r="B4132" s="27"/>
      <c r="E4132" s="28"/>
    </row>
    <row r="4133" spans="2:5">
      <c r="B4133" s="27"/>
      <c r="E4133" s="28"/>
    </row>
    <row r="4134" spans="2:5">
      <c r="B4134" s="27"/>
      <c r="E4134" s="28"/>
    </row>
    <row r="4135" spans="2:5">
      <c r="B4135" s="27"/>
      <c r="E4135" s="28"/>
    </row>
    <row r="4136" spans="2:5">
      <c r="B4136" s="27"/>
      <c r="E4136" s="28"/>
    </row>
    <row r="4137" spans="2:5">
      <c r="B4137" s="27"/>
      <c r="E4137" s="28"/>
    </row>
    <row r="4138" spans="2:5">
      <c r="B4138" s="27"/>
      <c r="E4138" s="28"/>
    </row>
    <row r="4139" spans="2:5">
      <c r="B4139" s="27"/>
      <c r="E4139" s="28"/>
    </row>
    <row r="4140" spans="2:5">
      <c r="B4140" s="27"/>
      <c r="E4140" s="28"/>
    </row>
    <row r="4141" spans="2:5">
      <c r="B4141" s="27"/>
      <c r="E4141" s="28"/>
    </row>
    <row r="4142" spans="2:5">
      <c r="B4142" s="27"/>
      <c r="E4142" s="28"/>
    </row>
    <row r="4143" spans="2:5">
      <c r="B4143" s="27"/>
      <c r="E4143" s="28"/>
    </row>
    <row r="4144" spans="2:5">
      <c r="B4144" s="27"/>
      <c r="E4144" s="28"/>
    </row>
    <row r="4145" spans="2:5">
      <c r="B4145" s="27"/>
      <c r="E4145" s="28"/>
    </row>
    <row r="4146" spans="2:5">
      <c r="B4146" s="27"/>
      <c r="E4146" s="28"/>
    </row>
    <row r="4147" spans="2:5">
      <c r="B4147" s="27"/>
      <c r="E4147" s="28"/>
    </row>
    <row r="4148" spans="2:5">
      <c r="B4148" s="27"/>
      <c r="E4148" s="28"/>
    </row>
    <row r="4149" spans="2:5">
      <c r="B4149" s="27"/>
      <c r="E4149" s="28"/>
    </row>
    <row r="4150" spans="2:5">
      <c r="B4150" s="27"/>
      <c r="E4150" s="28"/>
    </row>
    <row r="4151" spans="2:5">
      <c r="B4151" s="27"/>
      <c r="E4151" s="28"/>
    </row>
    <row r="4152" spans="2:5">
      <c r="B4152" s="27"/>
      <c r="E4152" s="28"/>
    </row>
    <row r="4153" spans="2:5">
      <c r="B4153" s="27"/>
      <c r="E4153" s="28"/>
    </row>
    <row r="4154" spans="2:5">
      <c r="B4154" s="27"/>
      <c r="E4154" s="28"/>
    </row>
    <row r="4155" spans="2:5">
      <c r="B4155" s="27"/>
      <c r="E4155" s="28"/>
    </row>
    <row r="4156" spans="2:5">
      <c r="B4156" s="27"/>
      <c r="E4156" s="28"/>
    </row>
    <row r="4157" spans="2:5">
      <c r="B4157" s="27"/>
      <c r="E4157" s="28"/>
    </row>
    <row r="4158" spans="2:5">
      <c r="B4158" s="27"/>
      <c r="E4158" s="28"/>
    </row>
    <row r="4159" spans="2:5">
      <c r="B4159" s="27"/>
      <c r="E4159" s="28"/>
    </row>
    <row r="4160" spans="2:5">
      <c r="B4160" s="27"/>
      <c r="E4160" s="28"/>
    </row>
    <row r="4161" spans="2:5">
      <c r="B4161" s="27"/>
      <c r="E4161" s="28"/>
    </row>
    <row r="4162" spans="2:5">
      <c r="B4162" s="27"/>
      <c r="E4162" s="28"/>
    </row>
    <row r="4163" spans="2:5">
      <c r="B4163" s="27"/>
      <c r="E4163" s="28"/>
    </row>
    <row r="4164" spans="2:5">
      <c r="B4164" s="27"/>
      <c r="E4164" s="28"/>
    </row>
    <row r="4165" spans="2:5">
      <c r="B4165" s="27"/>
      <c r="E4165" s="28"/>
    </row>
    <row r="4166" spans="2:5">
      <c r="B4166" s="27"/>
      <c r="E4166" s="28"/>
    </row>
    <row r="4167" spans="2:5">
      <c r="B4167" s="27"/>
      <c r="E4167" s="28"/>
    </row>
    <row r="4168" spans="2:5">
      <c r="B4168" s="27"/>
      <c r="E4168" s="28"/>
    </row>
    <row r="4169" spans="2:5">
      <c r="B4169" s="27"/>
      <c r="E4169" s="28"/>
    </row>
    <row r="4170" spans="2:5">
      <c r="B4170" s="27"/>
      <c r="E4170" s="28"/>
    </row>
    <row r="4171" spans="2:5">
      <c r="B4171" s="27"/>
      <c r="E4171" s="28"/>
    </row>
    <row r="4172" spans="2:5">
      <c r="B4172" s="27"/>
      <c r="E4172" s="28"/>
    </row>
    <row r="4173" spans="2:5">
      <c r="B4173" s="27"/>
      <c r="E4173" s="28"/>
    </row>
    <row r="4174" spans="2:5">
      <c r="B4174" s="27"/>
      <c r="E4174" s="28"/>
    </row>
    <row r="4175" spans="2:5">
      <c r="B4175" s="27"/>
      <c r="E4175" s="28"/>
    </row>
    <row r="4176" spans="2:5">
      <c r="B4176" s="27"/>
      <c r="E4176" s="28"/>
    </row>
    <row r="4177" spans="2:5">
      <c r="B4177" s="27"/>
      <c r="E4177" s="28"/>
    </row>
    <row r="4178" spans="2:5">
      <c r="B4178" s="27"/>
      <c r="E4178" s="28"/>
    </row>
    <row r="4179" spans="2:5">
      <c r="B4179" s="27"/>
      <c r="E4179" s="28"/>
    </row>
    <row r="4180" spans="2:5">
      <c r="B4180" s="27"/>
      <c r="E4180" s="28"/>
    </row>
    <row r="4181" spans="2:5">
      <c r="B4181" s="27"/>
      <c r="E4181" s="28"/>
    </row>
    <row r="4182" spans="2:5">
      <c r="B4182" s="27"/>
      <c r="E4182" s="28"/>
    </row>
    <row r="4183" spans="2:5">
      <c r="B4183" s="27"/>
      <c r="E4183" s="28"/>
    </row>
    <row r="4184" spans="2:5">
      <c r="B4184" s="27"/>
      <c r="E4184" s="28"/>
    </row>
    <row r="4185" spans="2:5">
      <c r="B4185" s="27"/>
      <c r="E4185" s="28"/>
    </row>
    <row r="4186" spans="2:5">
      <c r="B4186" s="27"/>
      <c r="E4186" s="28"/>
    </row>
    <row r="4187" spans="2:5">
      <c r="B4187" s="27"/>
      <c r="E4187" s="28"/>
    </row>
    <row r="4188" spans="2:5">
      <c r="B4188" s="27"/>
      <c r="E4188" s="28"/>
    </row>
    <row r="4189" spans="2:5">
      <c r="B4189" s="27"/>
      <c r="E4189" s="28"/>
    </row>
    <row r="4190" spans="2:5">
      <c r="B4190" s="27"/>
      <c r="E4190" s="28"/>
    </row>
    <row r="4191" spans="2:5">
      <c r="B4191" s="27"/>
      <c r="E4191" s="28"/>
    </row>
    <row r="4192" spans="2:5">
      <c r="B4192" s="27"/>
      <c r="E4192" s="28"/>
    </row>
    <row r="4193" spans="2:5">
      <c r="B4193" s="27"/>
      <c r="E4193" s="28"/>
    </row>
    <row r="4194" spans="2:5">
      <c r="B4194" s="27"/>
      <c r="E4194" s="28"/>
    </row>
    <row r="4195" spans="2:5">
      <c r="B4195" s="27"/>
      <c r="E4195" s="28"/>
    </row>
    <row r="4196" spans="2:5">
      <c r="B4196" s="27"/>
      <c r="E4196" s="28"/>
    </row>
    <row r="4197" spans="2:5">
      <c r="B4197" s="27"/>
      <c r="E4197" s="28"/>
    </row>
    <row r="4198" spans="2:5">
      <c r="B4198" s="27"/>
      <c r="E4198" s="28"/>
    </row>
    <row r="4199" spans="2:5">
      <c r="B4199" s="27"/>
      <c r="E4199" s="28"/>
    </row>
    <row r="4200" spans="2:5">
      <c r="B4200" s="27"/>
      <c r="E4200" s="28"/>
    </row>
    <row r="4201" spans="2:5">
      <c r="B4201" s="27"/>
      <c r="E4201" s="28"/>
    </row>
    <row r="4202" spans="2:5">
      <c r="B4202" s="27"/>
      <c r="E4202" s="28"/>
    </row>
    <row r="4203" spans="2:5">
      <c r="B4203" s="27"/>
      <c r="E4203" s="28"/>
    </row>
    <row r="4204" spans="2:5">
      <c r="B4204" s="27"/>
      <c r="E4204" s="28"/>
    </row>
    <row r="4205" spans="2:5">
      <c r="B4205" s="27"/>
      <c r="E4205" s="28"/>
    </row>
    <row r="4206" spans="2:5">
      <c r="B4206" s="27"/>
      <c r="E4206" s="28"/>
    </row>
    <row r="4207" spans="2:5">
      <c r="B4207" s="27"/>
      <c r="E4207" s="28"/>
    </row>
    <row r="4208" spans="2:5">
      <c r="B4208" s="27"/>
      <c r="E4208" s="28"/>
    </row>
    <row r="4209" spans="2:5">
      <c r="B4209" s="27"/>
      <c r="E4209" s="28"/>
    </row>
    <row r="4210" spans="2:5">
      <c r="B4210" s="27"/>
      <c r="E4210" s="28"/>
    </row>
    <row r="4211" spans="2:5">
      <c r="B4211" s="27"/>
      <c r="E4211" s="28"/>
    </row>
    <row r="4212" spans="2:5">
      <c r="B4212" s="27"/>
      <c r="E4212" s="28"/>
    </row>
    <row r="4213" spans="2:5">
      <c r="B4213" s="27"/>
      <c r="E4213" s="28"/>
    </row>
    <row r="4214" spans="2:5">
      <c r="B4214" s="27"/>
      <c r="E4214" s="28"/>
    </row>
    <row r="4215" spans="2:5">
      <c r="B4215" s="27"/>
      <c r="E4215" s="28"/>
    </row>
    <row r="4216" spans="2:5">
      <c r="B4216" s="28"/>
      <c r="E4216" s="28"/>
    </row>
    <row r="4217" spans="2:5">
      <c r="B4217" s="28"/>
      <c r="E4217" s="28"/>
    </row>
    <row r="4218" spans="2:5">
      <c r="B4218" s="28"/>
      <c r="E4218" s="28"/>
    </row>
    <row r="4219" spans="2:5">
      <c r="B4219" s="28"/>
      <c r="E4219" s="28"/>
    </row>
    <row r="4220" spans="2:5">
      <c r="B4220" s="28"/>
      <c r="E4220" s="28"/>
    </row>
    <row r="4221" spans="2:5">
      <c r="B4221" s="28"/>
      <c r="E4221" s="28"/>
    </row>
    <row r="4222" spans="2:5">
      <c r="B4222" s="28"/>
      <c r="E4222" s="28"/>
    </row>
    <row r="4223" spans="2:5">
      <c r="B4223" s="28"/>
      <c r="E4223" s="28"/>
    </row>
    <row r="4224" spans="2:5">
      <c r="B4224" s="28"/>
      <c r="E4224" s="28"/>
    </row>
    <row r="4225" spans="2:5">
      <c r="B4225" s="28"/>
      <c r="E4225" s="28"/>
    </row>
    <row r="4226" spans="2:5">
      <c r="B4226" s="28"/>
      <c r="E4226" s="28"/>
    </row>
    <row r="4227" spans="2:5">
      <c r="B4227" s="28"/>
      <c r="E4227" s="28"/>
    </row>
    <row r="4228" spans="2:5">
      <c r="B4228" s="28"/>
      <c r="E4228" s="28"/>
    </row>
    <row r="4229" spans="2:5">
      <c r="B4229" s="28"/>
      <c r="E4229" s="28"/>
    </row>
    <row r="4230" spans="2:5">
      <c r="B4230" s="28"/>
      <c r="E4230" s="28"/>
    </row>
    <row r="4231" spans="2:5">
      <c r="B4231" s="28"/>
      <c r="E4231" s="28"/>
    </row>
    <row r="4232" spans="2:5">
      <c r="B4232" s="28"/>
      <c r="E4232" s="28"/>
    </row>
    <row r="4233" spans="2:5">
      <c r="B4233" s="28"/>
      <c r="E4233" s="28"/>
    </row>
    <row r="4234" spans="2:5">
      <c r="B4234" s="28"/>
      <c r="E4234" s="28"/>
    </row>
    <row r="4235" spans="2:5">
      <c r="B4235" s="28"/>
      <c r="E4235" s="28"/>
    </row>
    <row r="4236" spans="2:5">
      <c r="B4236" s="28"/>
      <c r="E4236" s="28"/>
    </row>
    <row r="4237" spans="2:5">
      <c r="B4237" s="28"/>
      <c r="E4237" s="28"/>
    </row>
    <row r="4238" spans="2:5">
      <c r="B4238" s="28"/>
      <c r="E4238" s="28"/>
    </row>
    <row r="4239" spans="2:5">
      <c r="B4239" s="28"/>
      <c r="E4239" s="28"/>
    </row>
    <row r="4240" spans="2:5">
      <c r="B4240" s="28"/>
      <c r="E4240" s="28"/>
    </row>
    <row r="4241" spans="2:5">
      <c r="B4241" s="28"/>
      <c r="E4241" s="28"/>
    </row>
    <row r="4242" spans="2:5">
      <c r="B4242" s="28"/>
      <c r="E4242" s="28"/>
    </row>
    <row r="4243" spans="2:5">
      <c r="B4243" s="28"/>
      <c r="E4243" s="28"/>
    </row>
    <row r="4244" spans="2:5">
      <c r="B4244" s="28"/>
      <c r="E4244" s="28"/>
    </row>
    <row r="4245" spans="2:5">
      <c r="B4245" s="28"/>
      <c r="E4245" s="28"/>
    </row>
    <row r="4246" spans="2:5">
      <c r="B4246" s="28"/>
      <c r="E4246" s="28"/>
    </row>
    <row r="4247" spans="2:5">
      <c r="B4247" s="28"/>
      <c r="E4247" s="28"/>
    </row>
    <row r="4248" spans="2:5">
      <c r="B4248" s="28"/>
      <c r="E4248" s="28"/>
    </row>
    <row r="4249" spans="2:5">
      <c r="B4249" s="28"/>
      <c r="E4249" s="28"/>
    </row>
    <row r="4250" spans="2:5">
      <c r="B4250" s="28"/>
      <c r="E4250" s="28"/>
    </row>
    <row r="4251" spans="2:5">
      <c r="B4251" s="28"/>
      <c r="E4251" s="28"/>
    </row>
    <row r="4252" spans="2:5">
      <c r="B4252" s="28"/>
      <c r="E4252" s="28"/>
    </row>
    <row r="4253" spans="2:5">
      <c r="B4253" s="28"/>
      <c r="E4253" s="28"/>
    </row>
    <row r="4254" spans="2:5">
      <c r="B4254" s="28"/>
      <c r="E4254" s="28"/>
    </row>
    <row r="4255" spans="2:5">
      <c r="B4255" s="28"/>
      <c r="E4255" s="28"/>
    </row>
    <row r="4256" spans="2:5">
      <c r="B4256" s="28"/>
      <c r="E4256" s="28"/>
    </row>
    <row r="4257" spans="2:5">
      <c r="B4257" s="28"/>
      <c r="E4257" s="28"/>
    </row>
    <row r="4258" spans="2:5">
      <c r="B4258" s="28"/>
      <c r="E4258" s="28"/>
    </row>
    <row r="4259" spans="2:5">
      <c r="B4259" s="28"/>
      <c r="E4259" s="28"/>
    </row>
    <row r="4260" spans="2:5">
      <c r="B4260" s="28"/>
      <c r="E4260" s="28"/>
    </row>
    <row r="4261" spans="2:5">
      <c r="B4261" s="28"/>
      <c r="E4261" s="28"/>
    </row>
    <row r="4262" spans="2:5">
      <c r="B4262" s="28"/>
      <c r="E4262" s="28"/>
    </row>
    <row r="4263" spans="2:5">
      <c r="B4263" s="28"/>
      <c r="E4263" s="28"/>
    </row>
    <row r="4264" spans="2:5">
      <c r="B4264" s="28"/>
      <c r="E4264" s="28"/>
    </row>
    <row r="4265" spans="2:5">
      <c r="B4265" s="28"/>
      <c r="E4265" s="28"/>
    </row>
    <row r="4266" spans="2:5">
      <c r="B4266" s="28"/>
      <c r="E4266" s="28"/>
    </row>
    <row r="4267" spans="2:5">
      <c r="B4267" s="28"/>
      <c r="E4267" s="28"/>
    </row>
    <row r="4268" spans="2:5">
      <c r="B4268" s="28"/>
      <c r="E4268" s="28"/>
    </row>
    <row r="4269" spans="2:5">
      <c r="B4269" s="28"/>
      <c r="E4269" s="28"/>
    </row>
    <row r="4270" spans="2:5">
      <c r="B4270" s="28"/>
      <c r="E4270" s="28"/>
    </row>
    <row r="4271" spans="2:5">
      <c r="B4271" s="28"/>
      <c r="E4271" s="28"/>
    </row>
    <row r="4272" spans="2:5">
      <c r="B4272" s="28"/>
      <c r="E4272" s="28"/>
    </row>
    <row r="4273" spans="2:5">
      <c r="B4273" s="28"/>
      <c r="E4273" s="28"/>
    </row>
    <row r="4274" spans="2:5">
      <c r="B4274" s="28"/>
      <c r="E4274" s="28"/>
    </row>
    <row r="4275" spans="2:5">
      <c r="B4275" s="28"/>
      <c r="E4275" s="28"/>
    </row>
    <row r="4276" spans="2:5">
      <c r="B4276" s="28"/>
      <c r="E4276" s="28"/>
    </row>
    <row r="4277" spans="2:5">
      <c r="B4277" s="28"/>
      <c r="E4277" s="28"/>
    </row>
    <row r="4278" spans="2:5">
      <c r="B4278" s="28"/>
      <c r="E4278" s="28"/>
    </row>
    <row r="4279" spans="2:5">
      <c r="B4279" s="28"/>
      <c r="E4279" s="28"/>
    </row>
    <row r="4280" spans="2:5">
      <c r="B4280" s="28"/>
      <c r="E4280" s="28"/>
    </row>
    <row r="4281" spans="2:5">
      <c r="B4281" s="28"/>
      <c r="E4281" s="28"/>
    </row>
    <row r="4282" spans="2:5">
      <c r="B4282" s="28"/>
      <c r="E4282" s="28"/>
    </row>
    <row r="4283" spans="2:5">
      <c r="B4283" s="28"/>
      <c r="E4283" s="28"/>
    </row>
    <row r="4284" spans="2:5">
      <c r="B4284" s="28"/>
      <c r="E4284" s="28"/>
    </row>
    <row r="4285" spans="2:5">
      <c r="B4285" s="28"/>
      <c r="E4285" s="28"/>
    </row>
    <row r="4286" spans="2:5">
      <c r="B4286" s="28"/>
      <c r="E4286" s="28"/>
    </row>
    <row r="4287" spans="2:5">
      <c r="B4287" s="28"/>
      <c r="E4287" s="28"/>
    </row>
    <row r="4288" spans="2:5">
      <c r="B4288" s="28"/>
      <c r="E4288" s="28"/>
    </row>
    <row r="4289" spans="2:5">
      <c r="B4289" s="28"/>
      <c r="E4289" s="28"/>
    </row>
    <row r="4290" spans="2:5">
      <c r="B4290" s="28"/>
      <c r="E4290" s="28"/>
    </row>
    <row r="4291" spans="2:5">
      <c r="B4291" s="28"/>
      <c r="E4291" s="28"/>
    </row>
    <row r="4292" spans="2:5">
      <c r="B4292" s="28"/>
      <c r="E4292" s="28"/>
    </row>
    <row r="4293" spans="2:5">
      <c r="B4293" s="28"/>
      <c r="E4293" s="28"/>
    </row>
    <row r="4294" spans="2:5">
      <c r="B4294" s="28"/>
      <c r="E4294" s="28"/>
    </row>
    <row r="4295" spans="2:5">
      <c r="B4295" s="28"/>
      <c r="E4295" s="28"/>
    </row>
    <row r="4296" spans="2:5">
      <c r="B4296" s="28"/>
      <c r="E4296" s="28"/>
    </row>
    <row r="4297" spans="2:5">
      <c r="B4297" s="28"/>
      <c r="E4297" s="28"/>
    </row>
    <row r="4298" spans="2:5">
      <c r="B4298" s="28"/>
      <c r="E4298" s="28"/>
    </row>
    <row r="4299" spans="2:5">
      <c r="B4299" s="28"/>
      <c r="E4299" s="28"/>
    </row>
    <row r="4300" spans="2:5">
      <c r="B4300" s="28"/>
      <c r="E4300" s="28"/>
    </row>
    <row r="4301" spans="2:5">
      <c r="B4301" s="28"/>
      <c r="E4301" s="28"/>
    </row>
    <row r="4302" spans="2:5">
      <c r="B4302" s="28"/>
      <c r="E4302" s="28"/>
    </row>
    <row r="4303" spans="2:5">
      <c r="B4303" s="28"/>
      <c r="E4303" s="28"/>
    </row>
    <row r="4304" spans="2:5">
      <c r="B4304" s="28"/>
      <c r="E4304" s="28"/>
    </row>
    <row r="4305" spans="2:5">
      <c r="B4305" s="28"/>
      <c r="E4305" s="28"/>
    </row>
    <row r="4306" spans="2:5">
      <c r="B4306" s="28"/>
      <c r="E4306" s="28"/>
    </row>
    <row r="4307" spans="2:5">
      <c r="B4307" s="28"/>
      <c r="E4307" s="28"/>
    </row>
    <row r="4308" spans="2:5">
      <c r="B4308" s="28"/>
      <c r="E4308" s="28"/>
    </row>
    <row r="4309" spans="2:5">
      <c r="B4309" s="28"/>
      <c r="E4309" s="28"/>
    </row>
    <row r="4310" spans="2:5">
      <c r="B4310" s="28"/>
      <c r="E4310" s="28"/>
    </row>
    <row r="4311" spans="2:5">
      <c r="B4311" s="28"/>
      <c r="E4311" s="28"/>
    </row>
    <row r="4312" spans="2:5">
      <c r="B4312" s="28"/>
      <c r="E4312" s="28"/>
    </row>
    <row r="4313" spans="2:5">
      <c r="B4313" s="28"/>
      <c r="E4313" s="28"/>
    </row>
    <row r="4314" spans="2:5">
      <c r="B4314" s="28"/>
      <c r="E4314" s="28"/>
    </row>
    <row r="4315" spans="2:5">
      <c r="B4315" s="28"/>
      <c r="E4315" s="28"/>
    </row>
    <row r="4316" spans="2:5">
      <c r="B4316" s="28"/>
      <c r="E4316" s="28"/>
    </row>
    <row r="4317" spans="2:5">
      <c r="B4317" s="28"/>
      <c r="E4317" s="28"/>
    </row>
    <row r="4318" spans="2:5">
      <c r="B4318" s="28"/>
      <c r="E4318" s="28"/>
    </row>
    <row r="4319" spans="2:5">
      <c r="B4319" s="28"/>
      <c r="E4319" s="28"/>
    </row>
    <row r="4320" spans="2:5">
      <c r="B4320" s="28"/>
      <c r="E4320" s="28"/>
    </row>
    <row r="4321" spans="2:5">
      <c r="B4321" s="28"/>
      <c r="E4321" s="28"/>
    </row>
    <row r="4322" spans="2:5">
      <c r="B4322" s="28"/>
      <c r="E4322" s="28"/>
    </row>
    <row r="4323" spans="2:5">
      <c r="B4323" s="28"/>
      <c r="E4323" s="28"/>
    </row>
    <row r="4324" spans="2:5">
      <c r="B4324" s="28"/>
      <c r="E4324" s="28"/>
    </row>
    <row r="4325" spans="2:5">
      <c r="B4325" s="28"/>
      <c r="E4325" s="28"/>
    </row>
    <row r="4326" spans="2:5">
      <c r="B4326" s="28"/>
      <c r="E4326" s="28"/>
    </row>
    <row r="4327" spans="2:5">
      <c r="B4327" s="28"/>
      <c r="E4327" s="28"/>
    </row>
    <row r="4328" spans="2:5">
      <c r="B4328" s="28"/>
      <c r="E4328" s="28"/>
    </row>
    <row r="4329" spans="2:5">
      <c r="B4329" s="28"/>
      <c r="E4329" s="28"/>
    </row>
    <row r="4330" spans="2:5">
      <c r="B4330" s="28"/>
      <c r="E4330" s="28"/>
    </row>
    <row r="4331" spans="2:5">
      <c r="B4331" s="28"/>
      <c r="E4331" s="28"/>
    </row>
    <row r="4332" spans="2:5">
      <c r="B4332" s="28"/>
      <c r="E4332" s="28"/>
    </row>
    <row r="4333" spans="2:5">
      <c r="B4333" s="28"/>
      <c r="E4333" s="28"/>
    </row>
    <row r="4334" spans="2:5">
      <c r="B4334" s="28"/>
      <c r="E4334" s="28"/>
    </row>
    <row r="4335" spans="2:5">
      <c r="B4335" s="28"/>
      <c r="E4335" s="28"/>
    </row>
    <row r="4336" spans="2:5">
      <c r="B4336" s="28"/>
      <c r="E4336" s="28"/>
    </row>
    <row r="4337" spans="2:5">
      <c r="B4337" s="28"/>
      <c r="E4337" s="28"/>
    </row>
    <row r="4338" spans="2:5">
      <c r="B4338" s="28"/>
      <c r="E4338" s="28"/>
    </row>
    <row r="4339" spans="2:5">
      <c r="B4339" s="28"/>
      <c r="E4339" s="28"/>
    </row>
    <row r="4340" spans="2:5">
      <c r="B4340" s="28"/>
      <c r="E4340" s="28"/>
    </row>
    <row r="4341" spans="2:5">
      <c r="B4341" s="28"/>
      <c r="E4341" s="28"/>
    </row>
    <row r="4342" spans="2:5">
      <c r="B4342" s="28"/>
      <c r="E4342" s="28"/>
    </row>
    <row r="4343" spans="2:5">
      <c r="B4343" s="28"/>
      <c r="E4343" s="28"/>
    </row>
    <row r="4344" spans="2:5">
      <c r="B4344" s="28"/>
      <c r="E4344" s="28"/>
    </row>
    <row r="4345" spans="2:5">
      <c r="B4345" s="28"/>
      <c r="E4345" s="28"/>
    </row>
    <row r="4346" spans="2:5">
      <c r="B4346" s="28"/>
      <c r="E4346" s="28"/>
    </row>
    <row r="4347" spans="2:5">
      <c r="B4347" s="28"/>
      <c r="E4347" s="28"/>
    </row>
    <row r="4348" spans="2:5">
      <c r="B4348" s="28"/>
      <c r="E4348" s="28"/>
    </row>
    <row r="4349" spans="2:5">
      <c r="B4349" s="28"/>
      <c r="E4349" s="28"/>
    </row>
    <row r="4350" spans="2:5">
      <c r="B4350" s="28"/>
      <c r="E4350" s="28"/>
    </row>
    <row r="4351" spans="2:5">
      <c r="B4351" s="28"/>
      <c r="E4351" s="28"/>
    </row>
    <row r="4352" spans="2:5">
      <c r="B4352" s="28"/>
      <c r="E4352" s="28"/>
    </row>
    <row r="4353" spans="2:5">
      <c r="B4353" s="28"/>
      <c r="E4353" s="28"/>
    </row>
    <row r="4354" spans="2:5">
      <c r="B4354" s="28"/>
      <c r="E4354" s="28"/>
    </row>
    <row r="4355" spans="2:5">
      <c r="B4355" s="28"/>
      <c r="E4355" s="28"/>
    </row>
    <row r="4356" spans="2:5">
      <c r="B4356" s="28"/>
      <c r="E4356" s="28"/>
    </row>
    <row r="4357" spans="2:5">
      <c r="B4357" s="28"/>
      <c r="E4357" s="28"/>
    </row>
    <row r="4358" spans="2:5">
      <c r="B4358" s="28"/>
      <c r="E4358" s="28"/>
    </row>
    <row r="4359" spans="2:5">
      <c r="B4359" s="28"/>
      <c r="E4359" s="28"/>
    </row>
    <row r="4360" spans="2:5">
      <c r="B4360" s="28"/>
      <c r="E4360" s="28"/>
    </row>
    <row r="4361" spans="2:5">
      <c r="B4361" s="28"/>
      <c r="E4361" s="28"/>
    </row>
    <row r="4362" spans="2:5">
      <c r="B4362" s="28"/>
      <c r="E4362" s="28"/>
    </row>
    <row r="4363" spans="2:5">
      <c r="B4363" s="28"/>
      <c r="E4363" s="28"/>
    </row>
    <row r="4364" spans="2:5">
      <c r="B4364" s="28"/>
      <c r="E4364" s="28"/>
    </row>
    <row r="4365" spans="2:5">
      <c r="B4365" s="28"/>
      <c r="E4365" s="28"/>
    </row>
    <row r="4366" spans="2:5">
      <c r="B4366" s="28"/>
      <c r="E4366" s="28"/>
    </row>
    <row r="4367" spans="2:5">
      <c r="B4367" s="28"/>
      <c r="E4367" s="28"/>
    </row>
    <row r="4368" spans="2:5">
      <c r="B4368" s="28"/>
      <c r="E4368" s="28"/>
    </row>
    <row r="4369" spans="2:5">
      <c r="B4369" s="28"/>
      <c r="E4369" s="28"/>
    </row>
    <row r="4370" spans="2:5">
      <c r="B4370" s="28"/>
      <c r="E4370" s="28"/>
    </row>
    <row r="4371" spans="2:5">
      <c r="B4371" s="28"/>
      <c r="E4371" s="28"/>
    </row>
    <row r="4372" spans="2:5">
      <c r="B4372" s="28"/>
      <c r="E4372" s="28"/>
    </row>
    <row r="4373" spans="2:5">
      <c r="B4373" s="28"/>
      <c r="E4373" s="28"/>
    </row>
    <row r="4374" spans="2:5">
      <c r="B4374" s="28"/>
      <c r="E4374" s="28"/>
    </row>
    <row r="4375" spans="2:5">
      <c r="B4375" s="28"/>
      <c r="E4375" s="28"/>
    </row>
    <row r="4376" spans="2:5">
      <c r="B4376" s="28"/>
      <c r="E4376" s="28"/>
    </row>
    <row r="4377" spans="2:5">
      <c r="B4377" s="28"/>
      <c r="E4377" s="28"/>
    </row>
    <row r="4378" spans="2:5">
      <c r="B4378" s="28"/>
      <c r="E4378" s="28"/>
    </row>
    <row r="4379" spans="2:5">
      <c r="B4379" s="28"/>
      <c r="E4379" s="28"/>
    </row>
    <row r="4380" spans="2:5">
      <c r="B4380" s="28"/>
      <c r="E4380" s="28"/>
    </row>
    <row r="4381" spans="2:5">
      <c r="B4381" s="28"/>
      <c r="E4381" s="28"/>
    </row>
    <row r="4382" spans="2:5">
      <c r="B4382" s="28"/>
      <c r="E4382" s="28"/>
    </row>
    <row r="4383" spans="2:5">
      <c r="B4383" s="28"/>
      <c r="E4383" s="28"/>
    </row>
    <row r="4384" spans="2:5">
      <c r="B4384" s="28"/>
      <c r="E4384" s="28"/>
    </row>
    <row r="4385" spans="2:5">
      <c r="B4385" s="28"/>
      <c r="E4385" s="28"/>
    </row>
    <row r="4386" spans="2:5">
      <c r="B4386" s="28"/>
      <c r="E4386" s="28"/>
    </row>
    <row r="4387" spans="2:5">
      <c r="B4387" s="28"/>
      <c r="E4387" s="28"/>
    </row>
    <row r="4388" spans="2:5">
      <c r="B4388" s="28"/>
      <c r="E4388" s="28"/>
    </row>
    <row r="4389" spans="2:5">
      <c r="B4389" s="28"/>
      <c r="E4389" s="28"/>
    </row>
    <row r="4390" spans="2:5">
      <c r="B4390" s="28"/>
      <c r="E4390" s="28"/>
    </row>
    <row r="4391" spans="2:5">
      <c r="B4391" s="28"/>
      <c r="E4391" s="28"/>
    </row>
    <row r="4392" spans="2:5">
      <c r="B4392" s="28"/>
      <c r="E4392" s="28"/>
    </row>
    <row r="4393" spans="2:5">
      <c r="B4393" s="28"/>
      <c r="E4393" s="28"/>
    </row>
    <row r="4394" spans="2:5">
      <c r="B4394" s="28"/>
      <c r="E4394" s="28"/>
    </row>
    <row r="4395" spans="2:5">
      <c r="B4395" s="28"/>
      <c r="E4395" s="28"/>
    </row>
    <row r="4396" spans="2:5">
      <c r="B4396" s="28"/>
      <c r="E4396" s="28"/>
    </row>
    <row r="4397" spans="2:5">
      <c r="B4397" s="28"/>
      <c r="E4397" s="28"/>
    </row>
    <row r="4398" spans="2:5">
      <c r="B4398" s="28"/>
      <c r="E4398" s="28"/>
    </row>
    <row r="4399" spans="2:5">
      <c r="B4399" s="28"/>
      <c r="E4399" s="28"/>
    </row>
    <row r="4400" spans="2:5">
      <c r="B4400" s="28"/>
      <c r="E4400" s="28"/>
    </row>
    <row r="4401" spans="2:5">
      <c r="B4401" s="28"/>
      <c r="E4401" s="28"/>
    </row>
    <row r="4402" spans="2:5">
      <c r="B4402" s="28"/>
      <c r="E4402" s="28"/>
    </row>
    <row r="4403" spans="2:5">
      <c r="B4403" s="28"/>
      <c r="E4403" s="28"/>
    </row>
    <row r="4404" spans="2:5">
      <c r="B4404" s="28"/>
      <c r="E4404" s="28"/>
    </row>
    <row r="4405" spans="2:5">
      <c r="B4405" s="28"/>
      <c r="E4405" s="28"/>
    </row>
    <row r="4406" spans="2:5">
      <c r="B4406" s="28"/>
      <c r="E4406" s="28"/>
    </row>
    <row r="4407" spans="2:5">
      <c r="B4407" s="28"/>
      <c r="E4407" s="28"/>
    </row>
    <row r="4408" spans="2:5">
      <c r="B4408" s="28"/>
      <c r="E4408" s="28"/>
    </row>
    <row r="4409" spans="2:5">
      <c r="B4409" s="28"/>
      <c r="E4409" s="28"/>
    </row>
    <row r="4410" spans="2:5">
      <c r="B4410" s="28"/>
      <c r="E4410" s="28"/>
    </row>
    <row r="4411" spans="2:5">
      <c r="B4411" s="28"/>
      <c r="E4411" s="28"/>
    </row>
    <row r="4412" spans="2:5">
      <c r="B4412" s="28"/>
      <c r="E4412" s="28"/>
    </row>
    <row r="4413" spans="2:5">
      <c r="B4413" s="28"/>
      <c r="E4413" s="28"/>
    </row>
    <row r="4414" spans="2:5">
      <c r="B4414" s="28"/>
      <c r="E4414" s="28"/>
    </row>
    <row r="4415" spans="2:5">
      <c r="B4415" s="28"/>
      <c r="E4415" s="28"/>
    </row>
    <row r="4416" spans="2:5">
      <c r="B4416" s="28"/>
      <c r="E4416" s="28"/>
    </row>
    <row r="4417" spans="2:5">
      <c r="B4417" s="28"/>
      <c r="E4417" s="28"/>
    </row>
    <row r="4418" spans="2:5">
      <c r="B4418" s="28"/>
      <c r="E4418" s="28"/>
    </row>
    <row r="4419" spans="2:5">
      <c r="B4419" s="28"/>
      <c r="E4419" s="28"/>
    </row>
    <row r="4420" spans="2:5">
      <c r="B4420" s="28"/>
      <c r="E4420" s="28"/>
    </row>
    <row r="4421" spans="2:5">
      <c r="B4421" s="28"/>
      <c r="E4421" s="28"/>
    </row>
    <row r="4422" spans="2:5">
      <c r="B4422" s="28"/>
      <c r="E4422" s="28"/>
    </row>
    <row r="4423" spans="2:5">
      <c r="B4423" s="28"/>
      <c r="E4423" s="28"/>
    </row>
    <row r="4424" spans="2:5">
      <c r="B4424" s="28"/>
      <c r="E4424" s="28"/>
    </row>
    <row r="4425" spans="2:5">
      <c r="B4425" s="28"/>
      <c r="E4425" s="28"/>
    </row>
    <row r="4426" spans="2:5">
      <c r="B4426" s="28"/>
      <c r="E4426" s="28"/>
    </row>
    <row r="4427" spans="2:5">
      <c r="B4427" s="28"/>
      <c r="E4427" s="28"/>
    </row>
    <row r="4428" spans="2:5">
      <c r="B4428" s="28"/>
      <c r="E4428" s="28"/>
    </row>
    <row r="4429" spans="2:5">
      <c r="B4429" s="28"/>
      <c r="E4429" s="28"/>
    </row>
    <row r="4430" spans="2:5">
      <c r="B4430" s="28"/>
      <c r="E4430" s="28"/>
    </row>
    <row r="4431" spans="2:5">
      <c r="B4431" s="28"/>
      <c r="E4431" s="28"/>
    </row>
    <row r="4432" spans="2:5">
      <c r="B4432" s="28"/>
      <c r="E4432" s="28"/>
    </row>
    <row r="4433" spans="2:5">
      <c r="B4433" s="28"/>
      <c r="E4433" s="28"/>
    </row>
    <row r="4434" spans="2:5">
      <c r="B4434" s="28"/>
      <c r="E4434" s="28"/>
    </row>
    <row r="4435" spans="2:5">
      <c r="B4435" s="28"/>
      <c r="E4435" s="28"/>
    </row>
    <row r="4436" spans="2:5">
      <c r="B4436" s="28"/>
      <c r="E4436" s="28"/>
    </row>
    <row r="4437" spans="2:5">
      <c r="B4437" s="28"/>
      <c r="E4437" s="28"/>
    </row>
    <row r="4438" spans="2:5">
      <c r="B4438" s="28"/>
      <c r="E4438" s="28"/>
    </row>
    <row r="4439" spans="2:5">
      <c r="B4439" s="28"/>
      <c r="E4439" s="28"/>
    </row>
    <row r="4440" spans="2:5">
      <c r="B4440" s="28"/>
      <c r="E4440" s="28"/>
    </row>
    <row r="4441" spans="2:5">
      <c r="B4441" s="28"/>
      <c r="E4441" s="28"/>
    </row>
    <row r="4442" spans="2:5">
      <c r="B4442" s="28"/>
      <c r="E4442" s="28"/>
    </row>
    <row r="4443" spans="2:5">
      <c r="B4443" s="28"/>
      <c r="E4443" s="28"/>
    </row>
    <row r="4444" spans="2:5">
      <c r="B4444" s="28"/>
      <c r="E4444" s="28"/>
    </row>
    <row r="4445" spans="2:5">
      <c r="B4445" s="28"/>
      <c r="E4445" s="28"/>
    </row>
    <row r="4446" spans="2:5">
      <c r="B4446" s="28"/>
      <c r="E4446" s="28"/>
    </row>
    <row r="4447" spans="2:5">
      <c r="B4447" s="28"/>
      <c r="E4447" s="28"/>
    </row>
    <row r="4448" spans="2:5">
      <c r="B4448" s="28"/>
      <c r="E4448" s="28"/>
    </row>
    <row r="4449" spans="2:5">
      <c r="B4449" s="28"/>
      <c r="E4449" s="28"/>
    </row>
    <row r="4450" spans="2:5">
      <c r="B4450" s="28"/>
      <c r="E4450" s="28"/>
    </row>
    <row r="4451" spans="2:5">
      <c r="B4451" s="28"/>
      <c r="E4451" s="28"/>
    </row>
    <row r="4452" spans="2:5">
      <c r="B4452" s="28"/>
      <c r="E4452" s="28"/>
    </row>
    <row r="4453" spans="2:5">
      <c r="B4453" s="28"/>
      <c r="E4453" s="28"/>
    </row>
    <row r="4454" spans="2:5">
      <c r="B4454" s="28"/>
      <c r="E4454" s="28"/>
    </row>
    <row r="4455" spans="2:5">
      <c r="B4455" s="28"/>
      <c r="E4455" s="28"/>
    </row>
    <row r="4456" spans="2:5">
      <c r="B4456" s="28"/>
      <c r="E4456" s="28"/>
    </row>
    <row r="4457" spans="2:5">
      <c r="B4457" s="28"/>
      <c r="E4457" s="28"/>
    </row>
    <row r="4458" spans="2:5">
      <c r="B4458" s="28"/>
      <c r="E4458" s="28"/>
    </row>
    <row r="4459" spans="2:5">
      <c r="B4459" s="28"/>
      <c r="E4459" s="28"/>
    </row>
    <row r="4460" spans="2:5">
      <c r="B4460" s="28"/>
      <c r="E4460" s="28"/>
    </row>
    <row r="4461" spans="2:5">
      <c r="B4461" s="28"/>
      <c r="E4461" s="28"/>
    </row>
    <row r="4462" spans="2:5">
      <c r="B4462" s="28"/>
      <c r="E4462" s="28"/>
    </row>
    <row r="4463" spans="2:5">
      <c r="B4463" s="28"/>
      <c r="E4463" s="28"/>
    </row>
    <row r="4464" spans="2:5">
      <c r="B4464" s="28"/>
      <c r="E4464" s="28"/>
    </row>
    <row r="4465" spans="2:5">
      <c r="B4465" s="28"/>
      <c r="E4465" s="28"/>
    </row>
    <row r="4466" spans="2:5">
      <c r="B4466" s="28"/>
      <c r="E4466" s="28"/>
    </row>
    <row r="4467" spans="2:5">
      <c r="B4467" s="28"/>
      <c r="E4467" s="28"/>
    </row>
    <row r="4468" spans="2:5">
      <c r="B4468" s="28"/>
      <c r="E4468" s="28"/>
    </row>
    <row r="4469" spans="2:5">
      <c r="B4469" s="28"/>
      <c r="E4469" s="28"/>
    </row>
    <row r="4470" spans="2:5">
      <c r="B4470" s="28"/>
      <c r="E4470" s="28"/>
    </row>
    <row r="4471" spans="2:5">
      <c r="B4471" s="28"/>
      <c r="E4471" s="28"/>
    </row>
    <row r="4472" spans="2:5">
      <c r="B4472" s="28"/>
      <c r="E4472" s="28"/>
    </row>
    <row r="4473" spans="2:5">
      <c r="B4473" s="28"/>
      <c r="E4473" s="28"/>
    </row>
    <row r="4474" spans="2:5">
      <c r="B4474" s="28"/>
      <c r="E4474" s="28"/>
    </row>
    <row r="4475" spans="2:5">
      <c r="B4475" s="28"/>
      <c r="E4475" s="28"/>
    </row>
    <row r="4476" spans="2:5">
      <c r="B4476" s="28"/>
      <c r="E4476" s="28"/>
    </row>
    <row r="4477" spans="2:5">
      <c r="B4477" s="28"/>
      <c r="E4477" s="28"/>
    </row>
    <row r="4478" spans="2:5">
      <c r="B4478" s="28"/>
      <c r="E4478" s="28"/>
    </row>
    <row r="4479" spans="2:5">
      <c r="B4479" s="28"/>
      <c r="E4479" s="28"/>
    </row>
    <row r="4480" spans="2:5">
      <c r="B4480" s="28"/>
      <c r="E4480" s="28"/>
    </row>
    <row r="4481" spans="2:5">
      <c r="B4481" s="28"/>
      <c r="E4481" s="28"/>
    </row>
    <row r="4482" spans="2:5">
      <c r="B4482" s="28"/>
      <c r="E4482" s="28"/>
    </row>
    <row r="4483" spans="2:5">
      <c r="B4483" s="28"/>
      <c r="E4483" s="28"/>
    </row>
    <row r="4484" spans="2:5">
      <c r="B4484" s="28"/>
      <c r="E4484" s="28"/>
    </row>
    <row r="4485" spans="2:5">
      <c r="B4485" s="28"/>
      <c r="E4485" s="28"/>
    </row>
    <row r="4486" spans="2:5">
      <c r="B4486" s="28"/>
      <c r="E4486" s="28"/>
    </row>
    <row r="4487" spans="2:5">
      <c r="B4487" s="28"/>
      <c r="E4487" s="28"/>
    </row>
    <row r="4488" spans="2:5">
      <c r="B4488" s="28"/>
      <c r="E4488" s="28"/>
    </row>
    <row r="4489" spans="2:5">
      <c r="B4489" s="28"/>
      <c r="E4489" s="28"/>
    </row>
    <row r="4490" spans="2:5">
      <c r="B4490" s="28"/>
      <c r="E4490" s="28"/>
    </row>
    <row r="4491" spans="2:5">
      <c r="B4491" s="28"/>
      <c r="E4491" s="28"/>
    </row>
    <row r="4492" spans="2:5">
      <c r="B4492" s="28"/>
      <c r="E4492" s="28"/>
    </row>
    <row r="4493" spans="2:5">
      <c r="B4493" s="28"/>
      <c r="E4493" s="28"/>
    </row>
    <row r="4494" spans="2:5">
      <c r="B4494" s="28"/>
      <c r="E4494" s="28"/>
    </row>
    <row r="4495" spans="2:5">
      <c r="B4495" s="28"/>
      <c r="E4495" s="28"/>
    </row>
    <row r="4496" spans="2:5">
      <c r="B4496" s="28"/>
      <c r="E4496" s="28"/>
    </row>
    <row r="4497" spans="2:5">
      <c r="B4497" s="28"/>
      <c r="E4497" s="28"/>
    </row>
    <row r="4498" spans="2:5">
      <c r="B4498" s="28"/>
      <c r="E4498" s="28"/>
    </row>
    <row r="4499" spans="2:5">
      <c r="B4499" s="28"/>
      <c r="E4499" s="28"/>
    </row>
    <row r="4500" spans="2:5">
      <c r="B4500" s="28"/>
      <c r="E4500" s="28"/>
    </row>
    <row r="4501" spans="2:5">
      <c r="B4501" s="28"/>
      <c r="E4501" s="28"/>
    </row>
    <row r="4502" spans="2:5">
      <c r="B4502" s="28"/>
      <c r="E4502" s="28"/>
    </row>
    <row r="4503" spans="2:5">
      <c r="B4503" s="28"/>
      <c r="E4503" s="28"/>
    </row>
    <row r="4504" spans="2:5">
      <c r="B4504" s="28"/>
      <c r="E4504" s="28"/>
    </row>
    <row r="4505" spans="2:5">
      <c r="B4505" s="28"/>
      <c r="E4505" s="28"/>
    </row>
    <row r="4506" spans="2:5">
      <c r="B4506" s="28"/>
      <c r="E4506" s="28"/>
    </row>
    <row r="4507" spans="2:5">
      <c r="B4507" s="28"/>
      <c r="E4507" s="28"/>
    </row>
    <row r="4508" spans="2:5">
      <c r="B4508" s="28"/>
      <c r="E4508" s="28"/>
    </row>
    <row r="4509" spans="2:5">
      <c r="B4509" s="28"/>
      <c r="E4509" s="28"/>
    </row>
    <row r="4510" spans="2:5">
      <c r="B4510" s="28"/>
      <c r="E4510" s="28"/>
    </row>
    <row r="4511" spans="2:5">
      <c r="B4511" s="28"/>
      <c r="E4511" s="28"/>
    </row>
    <row r="4512" spans="2:5">
      <c r="B4512" s="28"/>
      <c r="E4512" s="28"/>
    </row>
    <row r="4513" spans="2:5">
      <c r="B4513" s="28"/>
      <c r="E4513" s="28"/>
    </row>
    <row r="4514" spans="2:5">
      <c r="B4514" s="28"/>
      <c r="E4514" s="28"/>
    </row>
    <row r="4515" spans="2:5">
      <c r="B4515" s="28"/>
      <c r="E4515" s="28"/>
    </row>
    <row r="4516" spans="2:5">
      <c r="B4516" s="28"/>
      <c r="E4516" s="28"/>
    </row>
    <row r="4517" spans="2:5">
      <c r="B4517" s="28"/>
      <c r="E4517" s="28"/>
    </row>
    <row r="4518" spans="2:5">
      <c r="B4518" s="28"/>
      <c r="E4518" s="28"/>
    </row>
    <row r="4519" spans="2:5">
      <c r="B4519" s="28"/>
      <c r="E4519" s="28"/>
    </row>
    <row r="4520" spans="2:5">
      <c r="B4520" s="28"/>
      <c r="E4520" s="28"/>
    </row>
    <row r="4521" spans="2:5">
      <c r="B4521" s="28"/>
      <c r="E4521" s="28"/>
    </row>
    <row r="4522" spans="2:5">
      <c r="B4522" s="28"/>
      <c r="E4522" s="28"/>
    </row>
    <row r="4523" spans="2:5">
      <c r="B4523" s="28"/>
      <c r="E4523" s="28"/>
    </row>
    <row r="4524" spans="2:5">
      <c r="B4524" s="28"/>
      <c r="E4524" s="28"/>
    </row>
    <row r="4525" spans="2:5">
      <c r="B4525" s="28"/>
      <c r="E4525" s="28"/>
    </row>
    <row r="4526" spans="2:5">
      <c r="B4526" s="28"/>
      <c r="E4526" s="28"/>
    </row>
    <row r="4527" spans="2:5">
      <c r="B4527" s="28"/>
      <c r="E4527" s="28"/>
    </row>
    <row r="4528" spans="2:5">
      <c r="B4528" s="28"/>
      <c r="E4528" s="28"/>
    </row>
    <row r="4529" spans="2:5">
      <c r="B4529" s="28"/>
      <c r="E4529" s="28"/>
    </row>
    <row r="4530" spans="2:5">
      <c r="B4530" s="28"/>
      <c r="E4530" s="28"/>
    </row>
    <row r="4531" spans="2:5">
      <c r="B4531" s="28"/>
      <c r="E4531" s="28"/>
    </row>
    <row r="4532" spans="2:5">
      <c r="B4532" s="28"/>
      <c r="E4532" s="28"/>
    </row>
    <row r="4533" spans="2:5">
      <c r="B4533" s="28"/>
      <c r="E4533" s="28"/>
    </row>
    <row r="4534" spans="2:5">
      <c r="B4534" s="28"/>
      <c r="E4534" s="28"/>
    </row>
    <row r="4535" spans="2:5">
      <c r="B4535" s="28"/>
      <c r="E4535" s="28"/>
    </row>
    <row r="4536" spans="2:5">
      <c r="B4536" s="28"/>
      <c r="E4536" s="28"/>
    </row>
    <row r="4537" spans="2:5">
      <c r="B4537" s="28"/>
      <c r="E4537" s="28"/>
    </row>
    <row r="4538" spans="2:5">
      <c r="B4538" s="28"/>
      <c r="E4538" s="28"/>
    </row>
    <row r="4539" spans="2:5">
      <c r="B4539" s="28"/>
      <c r="E4539" s="28"/>
    </row>
    <row r="4540" spans="2:5">
      <c r="B4540" s="28"/>
      <c r="E4540" s="28"/>
    </row>
    <row r="4541" spans="2:5">
      <c r="B4541" s="28"/>
      <c r="E4541" s="28"/>
    </row>
    <row r="4542" spans="2:5">
      <c r="B4542" s="28"/>
      <c r="E4542" s="28"/>
    </row>
    <row r="4543" spans="2:5">
      <c r="B4543" s="28"/>
      <c r="E4543" s="28"/>
    </row>
    <row r="4544" spans="2:5">
      <c r="B4544" s="28"/>
      <c r="E4544" s="28"/>
    </row>
    <row r="4545" spans="2:5">
      <c r="B4545" s="28"/>
      <c r="E4545" s="28"/>
    </row>
    <row r="4546" spans="2:5">
      <c r="B4546" s="28"/>
      <c r="E4546" s="28"/>
    </row>
    <row r="4547" spans="2:5">
      <c r="B4547" s="28"/>
      <c r="E4547" s="28"/>
    </row>
    <row r="4548" spans="2:5">
      <c r="B4548" s="28"/>
      <c r="E4548" s="28"/>
    </row>
    <row r="4549" spans="2:5">
      <c r="B4549" s="28"/>
      <c r="E4549" s="28"/>
    </row>
    <row r="4550" spans="2:5">
      <c r="B4550" s="28"/>
      <c r="E4550" s="28"/>
    </row>
    <row r="4551" spans="2:5">
      <c r="B4551" s="28"/>
      <c r="E4551" s="28"/>
    </row>
    <row r="4552" spans="2:5">
      <c r="B4552" s="28"/>
      <c r="E4552" s="28"/>
    </row>
    <row r="4553" spans="2:5">
      <c r="B4553" s="28"/>
      <c r="E4553" s="28"/>
    </row>
    <row r="4554" spans="2:5">
      <c r="B4554" s="28"/>
      <c r="E4554" s="28"/>
    </row>
    <row r="4555" spans="2:5">
      <c r="B4555" s="28"/>
      <c r="E4555" s="28"/>
    </row>
    <row r="4556" spans="2:5">
      <c r="B4556" s="28"/>
      <c r="E4556" s="28"/>
    </row>
    <row r="4557" spans="2:5">
      <c r="B4557" s="28"/>
      <c r="E4557" s="28"/>
    </row>
    <row r="4558" spans="2:5">
      <c r="B4558" s="28"/>
      <c r="E4558" s="28"/>
    </row>
    <row r="4559" spans="2:5">
      <c r="B4559" s="28"/>
      <c r="E4559" s="28"/>
    </row>
    <row r="4560" spans="2:5">
      <c r="B4560" s="28"/>
      <c r="E4560" s="28"/>
    </row>
    <row r="4561" spans="2:5">
      <c r="B4561" s="28"/>
      <c r="E4561" s="28"/>
    </row>
    <row r="4562" spans="2:5">
      <c r="B4562" s="28"/>
      <c r="E4562" s="28"/>
    </row>
    <row r="4563" spans="2:5">
      <c r="B4563" s="28"/>
      <c r="E4563" s="28"/>
    </row>
    <row r="4564" spans="2:5">
      <c r="B4564" s="28"/>
      <c r="E4564" s="28"/>
    </row>
    <row r="4565" spans="2:5">
      <c r="B4565" s="28"/>
      <c r="E4565" s="28"/>
    </row>
    <row r="4566" spans="2:5">
      <c r="B4566" s="28"/>
      <c r="E4566" s="28"/>
    </row>
    <row r="4567" spans="2:5">
      <c r="B4567" s="28"/>
      <c r="E4567" s="28"/>
    </row>
    <row r="4568" spans="2:5">
      <c r="B4568" s="28"/>
      <c r="E4568" s="28"/>
    </row>
    <row r="4569" spans="2:5">
      <c r="B4569" s="28"/>
      <c r="E4569" s="28"/>
    </row>
    <row r="4570" spans="2:5">
      <c r="B4570" s="28"/>
      <c r="E4570" s="28"/>
    </row>
    <row r="4571" spans="2:5">
      <c r="B4571" s="28"/>
      <c r="E4571" s="28"/>
    </row>
    <row r="4572" spans="2:5">
      <c r="B4572" s="28"/>
      <c r="E4572" s="28"/>
    </row>
    <row r="4573" spans="2:5">
      <c r="B4573" s="28"/>
      <c r="E4573" s="28"/>
    </row>
    <row r="4574" spans="2:5">
      <c r="B4574" s="28"/>
      <c r="E4574" s="28"/>
    </row>
    <row r="4575" spans="2:5">
      <c r="B4575" s="28"/>
      <c r="E4575" s="28"/>
    </row>
    <row r="4576" spans="2:5">
      <c r="B4576" s="28"/>
      <c r="E4576" s="28"/>
    </row>
    <row r="4577" spans="2:5">
      <c r="B4577" s="28"/>
      <c r="E4577" s="28"/>
    </row>
    <row r="4578" spans="2:5">
      <c r="B4578" s="28"/>
      <c r="E4578" s="28"/>
    </row>
    <row r="4579" spans="2:5">
      <c r="B4579" s="28"/>
      <c r="E4579" s="28"/>
    </row>
    <row r="4580" spans="2:5">
      <c r="B4580" s="28"/>
      <c r="E4580" s="28"/>
    </row>
    <row r="4581" spans="2:5">
      <c r="B4581" s="28"/>
      <c r="E4581" s="28"/>
    </row>
    <row r="4582" spans="2:5">
      <c r="B4582" s="28"/>
      <c r="E4582" s="28"/>
    </row>
    <row r="4583" spans="2:5">
      <c r="B4583" s="28"/>
      <c r="E4583" s="28"/>
    </row>
    <row r="4584" spans="2:5">
      <c r="B4584" s="28"/>
      <c r="E4584" s="28"/>
    </row>
    <row r="4585" spans="2:5">
      <c r="B4585" s="28"/>
      <c r="E4585" s="28"/>
    </row>
    <row r="4586" spans="2:5">
      <c r="B4586" s="28"/>
      <c r="E4586" s="28"/>
    </row>
    <row r="4587" spans="2:5">
      <c r="B4587" s="28"/>
      <c r="E4587" s="28"/>
    </row>
    <row r="4588" spans="2:5">
      <c r="B4588" s="28"/>
      <c r="E4588" s="28"/>
    </row>
    <row r="4589" spans="2:5">
      <c r="B4589" s="28"/>
      <c r="E4589" s="28"/>
    </row>
    <row r="4590" spans="2:5">
      <c r="B4590" s="28"/>
      <c r="E4590" s="28"/>
    </row>
    <row r="4591" spans="2:5">
      <c r="B4591" s="28"/>
      <c r="E4591" s="28"/>
    </row>
    <row r="4592" spans="2:5">
      <c r="B4592" s="28"/>
      <c r="E4592" s="28"/>
    </row>
    <row r="4593" spans="2:5">
      <c r="B4593" s="28"/>
      <c r="E4593" s="28"/>
    </row>
    <row r="4594" spans="2:5">
      <c r="B4594" s="28"/>
      <c r="E4594" s="28"/>
    </row>
    <row r="4595" spans="2:5">
      <c r="B4595" s="28"/>
      <c r="E4595" s="28"/>
    </row>
    <row r="4596" spans="2:5">
      <c r="B4596" s="28"/>
      <c r="E4596" s="28"/>
    </row>
    <row r="4597" spans="2:5">
      <c r="B4597" s="28"/>
      <c r="E4597" s="28"/>
    </row>
    <row r="4598" spans="2:5">
      <c r="B4598" s="28"/>
      <c r="E4598" s="28"/>
    </row>
    <row r="4599" spans="2:5">
      <c r="B4599" s="28"/>
      <c r="E4599" s="28"/>
    </row>
    <row r="4600" spans="2:5">
      <c r="B4600" s="28"/>
      <c r="E4600" s="28"/>
    </row>
    <row r="4601" spans="2:5">
      <c r="B4601" s="28"/>
      <c r="E4601" s="28"/>
    </row>
    <row r="4602" spans="2:5">
      <c r="B4602" s="28"/>
      <c r="E4602" s="28"/>
    </row>
    <row r="4603" spans="2:5">
      <c r="B4603" s="28"/>
      <c r="E4603" s="28"/>
    </row>
    <row r="4604" spans="2:5">
      <c r="B4604" s="28"/>
      <c r="E4604" s="28"/>
    </row>
    <row r="4605" spans="2:5">
      <c r="B4605" s="28"/>
      <c r="E4605" s="28"/>
    </row>
    <row r="4606" spans="2:5">
      <c r="B4606" s="28"/>
      <c r="E4606" s="28"/>
    </row>
    <row r="4607" spans="2:5">
      <c r="B4607" s="28"/>
      <c r="E4607" s="28"/>
    </row>
    <row r="4608" spans="2:5">
      <c r="B4608" s="28"/>
      <c r="E4608" s="28"/>
    </row>
    <row r="4609" spans="2:5">
      <c r="B4609" s="28"/>
      <c r="E4609" s="28"/>
    </row>
    <row r="4610" spans="2:5">
      <c r="B4610" s="28"/>
      <c r="E4610" s="28"/>
    </row>
    <row r="4611" spans="2:5">
      <c r="B4611" s="28"/>
      <c r="E4611" s="28"/>
    </row>
    <row r="4612" spans="2:5">
      <c r="B4612" s="28"/>
      <c r="E4612" s="28"/>
    </row>
    <row r="4613" spans="2:5">
      <c r="B4613" s="28"/>
      <c r="E4613" s="28"/>
    </row>
    <row r="4614" spans="2:5">
      <c r="B4614" s="28"/>
      <c r="E4614" s="28"/>
    </row>
    <row r="4615" spans="2:5">
      <c r="B4615" s="28"/>
      <c r="E4615" s="28"/>
    </row>
    <row r="4616" spans="2:5">
      <c r="B4616" s="28"/>
      <c r="E4616" s="28"/>
    </row>
    <row r="4617" spans="2:5">
      <c r="B4617" s="28"/>
      <c r="E4617" s="28"/>
    </row>
    <row r="4618" spans="2:5">
      <c r="B4618" s="28"/>
      <c r="E4618" s="28"/>
    </row>
    <row r="4619" spans="2:5">
      <c r="B4619" s="28"/>
      <c r="E4619" s="28"/>
    </row>
    <row r="4620" spans="2:5">
      <c r="B4620" s="28"/>
      <c r="E4620" s="28"/>
    </row>
    <row r="4621" spans="2:5">
      <c r="B4621" s="28"/>
      <c r="E4621" s="28"/>
    </row>
    <row r="4622" spans="2:5">
      <c r="B4622" s="28"/>
      <c r="E4622" s="28"/>
    </row>
    <row r="4623" spans="2:5">
      <c r="B4623" s="28"/>
      <c r="E4623" s="28"/>
    </row>
    <row r="4624" spans="2:5">
      <c r="B4624" s="28"/>
      <c r="E4624" s="28"/>
    </row>
    <row r="4625" spans="2:5">
      <c r="B4625" s="28"/>
      <c r="E4625" s="28"/>
    </row>
    <row r="4626" spans="2:5">
      <c r="B4626" s="28"/>
      <c r="E4626" s="28"/>
    </row>
    <row r="4627" spans="2:5">
      <c r="B4627" s="28"/>
      <c r="E4627" s="28"/>
    </row>
    <row r="4628" spans="2:5">
      <c r="B4628" s="28"/>
      <c r="E4628" s="28"/>
    </row>
    <row r="4629" spans="2:5">
      <c r="B4629" s="28"/>
      <c r="E4629" s="28"/>
    </row>
    <row r="4630" spans="2:5">
      <c r="B4630" s="28"/>
      <c r="E4630" s="28"/>
    </row>
    <row r="4631" spans="2:5">
      <c r="B4631" s="28"/>
      <c r="E4631" s="28"/>
    </row>
    <row r="4632" spans="2:5">
      <c r="B4632" s="28"/>
      <c r="E4632" s="28"/>
    </row>
    <row r="4633" spans="2:5">
      <c r="B4633" s="28"/>
      <c r="E4633" s="28"/>
    </row>
    <row r="4634" spans="2:5">
      <c r="B4634" s="28"/>
      <c r="E4634" s="28"/>
    </row>
    <row r="4635" spans="2:5">
      <c r="B4635" s="28"/>
      <c r="E4635" s="28"/>
    </row>
    <row r="4636" spans="2:5">
      <c r="B4636" s="28"/>
      <c r="E4636" s="28"/>
    </row>
    <row r="4637" spans="2:5">
      <c r="B4637" s="28"/>
      <c r="E4637" s="28"/>
    </row>
    <row r="4638" spans="2:5">
      <c r="B4638" s="28"/>
      <c r="E4638" s="28"/>
    </row>
    <row r="4639" spans="2:5">
      <c r="B4639" s="28"/>
      <c r="E4639" s="28"/>
    </row>
    <row r="4640" spans="2:5">
      <c r="B4640" s="28"/>
      <c r="E4640" s="28"/>
    </row>
    <row r="4641" spans="2:5">
      <c r="B4641" s="28"/>
      <c r="E4641" s="28"/>
    </row>
    <row r="4642" spans="2:5">
      <c r="B4642" s="28"/>
      <c r="E4642" s="28"/>
    </row>
    <row r="4643" spans="2:5">
      <c r="B4643" s="28"/>
      <c r="E4643" s="28"/>
    </row>
    <row r="4644" spans="2:5">
      <c r="B4644" s="28"/>
      <c r="E4644" s="28"/>
    </row>
    <row r="4645" spans="2:5">
      <c r="B4645" s="28"/>
      <c r="E4645" s="28"/>
    </row>
    <row r="4646" spans="2:5">
      <c r="B4646" s="28"/>
      <c r="E4646" s="28"/>
    </row>
    <row r="4647" spans="2:5">
      <c r="B4647" s="28"/>
      <c r="E4647" s="28"/>
    </row>
    <row r="4648" spans="2:5">
      <c r="B4648" s="28"/>
      <c r="E4648" s="28"/>
    </row>
    <row r="4649" spans="2:5">
      <c r="B4649" s="28"/>
      <c r="E4649" s="28"/>
    </row>
    <row r="4650" spans="2:5">
      <c r="B4650" s="28"/>
      <c r="E4650" s="28"/>
    </row>
    <row r="4651" spans="2:5">
      <c r="B4651" s="28"/>
      <c r="E4651" s="28"/>
    </row>
    <row r="4652" spans="2:5">
      <c r="B4652" s="28"/>
      <c r="E4652" s="28"/>
    </row>
    <row r="4653" spans="2:5">
      <c r="B4653" s="28"/>
      <c r="E4653" s="28"/>
    </row>
    <row r="4654" spans="2:5">
      <c r="B4654" s="28"/>
      <c r="E4654" s="28"/>
    </row>
    <row r="4655" spans="2:5">
      <c r="B4655" s="28"/>
      <c r="E4655" s="28"/>
    </row>
    <row r="4656" spans="2:5">
      <c r="B4656" s="28"/>
      <c r="E4656" s="28"/>
    </row>
    <row r="4657" spans="2:5">
      <c r="B4657" s="28"/>
      <c r="E4657" s="28"/>
    </row>
    <row r="4658" spans="2:5">
      <c r="B4658" s="28"/>
      <c r="E4658" s="28"/>
    </row>
    <row r="4659" spans="2:5">
      <c r="B4659" s="28"/>
      <c r="E4659" s="28"/>
    </row>
    <row r="4660" spans="2:5">
      <c r="B4660" s="28"/>
      <c r="E4660" s="28"/>
    </row>
    <row r="4661" spans="2:5">
      <c r="B4661" s="28"/>
      <c r="E4661" s="28"/>
    </row>
    <row r="4662" spans="2:5">
      <c r="B4662" s="28"/>
      <c r="E4662" s="28"/>
    </row>
    <row r="4663" spans="2:5">
      <c r="B4663" s="28"/>
      <c r="E4663" s="28"/>
    </row>
    <row r="4664" spans="2:5">
      <c r="B4664" s="28"/>
      <c r="E4664" s="28"/>
    </row>
    <row r="4665" spans="2:5">
      <c r="B4665" s="28"/>
      <c r="E4665" s="28"/>
    </row>
    <row r="4666" spans="2:5">
      <c r="B4666" s="28"/>
      <c r="E4666" s="28"/>
    </row>
    <row r="4667" spans="2:5">
      <c r="B4667" s="28"/>
      <c r="E4667" s="28"/>
    </row>
    <row r="4668" spans="2:5">
      <c r="B4668" s="28"/>
      <c r="E4668" s="28"/>
    </row>
    <row r="4669" spans="2:5">
      <c r="B4669" s="28"/>
      <c r="E4669" s="28"/>
    </row>
    <row r="4670" spans="2:5">
      <c r="B4670" s="28"/>
      <c r="E4670" s="28"/>
    </row>
    <row r="4671" spans="2:5">
      <c r="B4671" s="28"/>
      <c r="E4671" s="28"/>
    </row>
    <row r="4672" spans="2:5">
      <c r="B4672" s="28"/>
      <c r="E4672" s="28"/>
    </row>
    <row r="4673" spans="2:5">
      <c r="B4673" s="28"/>
      <c r="E4673" s="28"/>
    </row>
    <row r="4674" spans="2:5">
      <c r="B4674" s="28"/>
      <c r="E4674" s="28"/>
    </row>
    <row r="4675" spans="2:5">
      <c r="B4675" s="28"/>
      <c r="E4675" s="28"/>
    </row>
    <row r="4676" spans="2:5">
      <c r="B4676" s="28"/>
      <c r="E4676" s="28"/>
    </row>
    <row r="4677" spans="2:5">
      <c r="B4677" s="28"/>
      <c r="E4677" s="28"/>
    </row>
    <row r="4678" spans="2:5">
      <c r="B4678" s="28"/>
      <c r="E4678" s="28"/>
    </row>
    <row r="4679" spans="2:5">
      <c r="B4679" s="28"/>
      <c r="E4679" s="28"/>
    </row>
    <row r="4680" spans="2:5">
      <c r="B4680" s="28"/>
      <c r="E4680" s="28"/>
    </row>
    <row r="4681" spans="2:5">
      <c r="B4681" s="28"/>
      <c r="E4681" s="28"/>
    </row>
    <row r="4682" spans="2:5">
      <c r="B4682" s="28"/>
      <c r="E4682" s="28"/>
    </row>
    <row r="4683" spans="2:5">
      <c r="B4683" s="28"/>
      <c r="E4683" s="28"/>
    </row>
    <row r="4684" spans="2:5">
      <c r="B4684" s="28"/>
      <c r="E4684" s="28"/>
    </row>
    <row r="4685" spans="2:5">
      <c r="B4685" s="28"/>
      <c r="E4685" s="28"/>
    </row>
    <row r="4686" spans="2:5">
      <c r="B4686" s="28"/>
      <c r="E4686" s="28"/>
    </row>
    <row r="4687" spans="2:5">
      <c r="B4687" s="28"/>
      <c r="E4687" s="28"/>
    </row>
    <row r="4688" spans="2:5">
      <c r="B4688" s="28"/>
      <c r="E4688" s="28"/>
    </row>
    <row r="4689" spans="2:5">
      <c r="B4689" s="28"/>
      <c r="E4689" s="28"/>
    </row>
    <row r="4690" spans="2:5">
      <c r="B4690" s="28"/>
      <c r="E4690" s="28"/>
    </row>
    <row r="4691" spans="2:5">
      <c r="B4691" s="28"/>
      <c r="E4691" s="28"/>
    </row>
    <row r="4692" spans="2:5">
      <c r="B4692" s="28"/>
      <c r="E4692" s="28"/>
    </row>
    <row r="4693" spans="2:5">
      <c r="B4693" s="28"/>
      <c r="E4693" s="28"/>
    </row>
    <row r="4694" spans="2:5">
      <c r="B4694" s="28"/>
      <c r="E4694" s="28"/>
    </row>
    <row r="4695" spans="2:5">
      <c r="E4695" s="28"/>
    </row>
    <row r="4696" spans="2:5">
      <c r="E4696" s="28"/>
    </row>
    <row r="4697" spans="2:5">
      <c r="E4697" s="28"/>
    </row>
    <row r="4698" spans="2:5">
      <c r="E4698" s="28"/>
    </row>
    <row r="4699" spans="2:5">
      <c r="E4699" s="28"/>
    </row>
    <row r="4700" spans="2:5">
      <c r="E4700" s="28"/>
    </row>
    <row r="4701" spans="2:5">
      <c r="E4701" s="28"/>
    </row>
    <row r="4702" spans="2:5">
      <c r="E4702" s="28"/>
    </row>
    <row r="4703" spans="2:5">
      <c r="E4703" s="28"/>
    </row>
    <row r="4704" spans="2:5">
      <c r="E4704" s="28"/>
    </row>
    <row r="4705" spans="5:5">
      <c r="E4705" s="28"/>
    </row>
    <row r="4706" spans="5:5">
      <c r="E4706" s="28"/>
    </row>
    <row r="4707" spans="5:5">
      <c r="E4707" s="28"/>
    </row>
    <row r="4708" spans="5:5">
      <c r="E4708" s="28"/>
    </row>
    <row r="4709" spans="5:5">
      <c r="E4709" s="28"/>
    </row>
    <row r="4710" spans="5:5">
      <c r="E4710" s="28"/>
    </row>
    <row r="4711" spans="5:5">
      <c r="E4711" s="28"/>
    </row>
    <row r="4712" spans="5:5">
      <c r="E4712" s="28"/>
    </row>
    <row r="4713" spans="5:5">
      <c r="E4713" s="28"/>
    </row>
    <row r="4714" spans="5:5">
      <c r="E4714" s="28"/>
    </row>
    <row r="4715" spans="5:5">
      <c r="E4715" s="28"/>
    </row>
    <row r="4716" spans="5:5">
      <c r="E4716" s="28"/>
    </row>
    <row r="4717" spans="5:5">
      <c r="E4717" s="28"/>
    </row>
    <row r="4718" spans="5:5">
      <c r="E4718" s="28"/>
    </row>
    <row r="4719" spans="5:5">
      <c r="E4719" s="28"/>
    </row>
    <row r="4720" spans="5:5">
      <c r="E4720" s="28"/>
    </row>
    <row r="4721" spans="5:5">
      <c r="E4721" s="28"/>
    </row>
    <row r="4722" spans="5:5">
      <c r="E4722" s="28"/>
    </row>
    <row r="4723" spans="5:5">
      <c r="E4723" s="28"/>
    </row>
    <row r="4724" spans="5:5">
      <c r="E4724" s="28"/>
    </row>
    <row r="4725" spans="5:5">
      <c r="E4725" s="28"/>
    </row>
    <row r="4726" spans="5:5">
      <c r="E4726" s="28"/>
    </row>
    <row r="4727" spans="5:5">
      <c r="E4727" s="28"/>
    </row>
    <row r="4728" spans="5:5">
      <c r="E4728" s="28"/>
    </row>
    <row r="4729" spans="5:5">
      <c r="E4729" s="28"/>
    </row>
    <row r="4730" spans="5:5">
      <c r="E4730" s="28"/>
    </row>
    <row r="4731" spans="5:5">
      <c r="E4731" s="28"/>
    </row>
    <row r="4732" spans="5:5">
      <c r="E4732" s="28"/>
    </row>
    <row r="4733" spans="5:5">
      <c r="E4733" s="28"/>
    </row>
    <row r="4734" spans="5:5">
      <c r="E4734" s="28"/>
    </row>
    <row r="4735" spans="5:5">
      <c r="E4735" s="28"/>
    </row>
    <row r="4736" spans="5:5">
      <c r="E4736" s="28"/>
    </row>
    <row r="4737" spans="5:5">
      <c r="E4737" s="28"/>
    </row>
    <row r="4738" spans="5:5">
      <c r="E4738" s="28"/>
    </row>
    <row r="4739" spans="5:5">
      <c r="E4739" s="28"/>
    </row>
    <row r="4740" spans="5:5">
      <c r="E4740" s="28"/>
    </row>
    <row r="4741" spans="5:5">
      <c r="E4741" s="28"/>
    </row>
    <row r="4742" spans="5:5">
      <c r="E4742" s="28"/>
    </row>
    <row r="4743" spans="5:5">
      <c r="E4743" s="28"/>
    </row>
    <row r="4744" spans="5:5">
      <c r="E4744" s="28"/>
    </row>
    <row r="4745" spans="5:5">
      <c r="E4745" s="28"/>
    </row>
    <row r="4746" spans="5:5">
      <c r="E4746" s="28"/>
    </row>
    <row r="4747" spans="5:5">
      <c r="E4747" s="28"/>
    </row>
    <row r="4748" spans="5:5">
      <c r="E4748" s="28"/>
    </row>
    <row r="4749" spans="5:5">
      <c r="E4749" s="28"/>
    </row>
    <row r="4750" spans="5:5">
      <c r="E4750" s="28"/>
    </row>
    <row r="4751" spans="5:5">
      <c r="E4751" s="28"/>
    </row>
  </sheetData>
  <phoneticPr fontId="11" type="noConversion"/>
  <conditionalFormatting sqref="B477:D477 B280:D280 B294:D294 B249:H249 B300:D300 B308:D308 B322:D322 B337:D337 B343:D343 B353:D353 F280:H280 B358:D358 B368:D368 B373:D373 B385:D385 B390:D390 B395:D395 B400:D400 B405:D405 B410:D410 B415:D415 B420:D420 B425:D425 B430:D430 B435:D435 B441:D441 B446:D446 B451:D451 B457:D457 B462:D462 B467:D467 B472:D472 B329:D329 B263:H263 B215:D215 C258:H258 B209:B210 B171:H171 B166:H166 C161:H162 B161 B180:H180 B175:H175 B185:H185 B156:H156 B200:H200 B363:D363 B379:D379 F276:H276 B9:D9 B195:H195 B190:H190 B205:H205 E214:H215 C210:H210 B225:H225 B220:H220 B229:H229 B234:H234 B239:H239 B244:H245 B254:H254 B258:B259 B267:H267 B272:H273 B276:D276 B288:D288 E127 B151:D151 B145:H146 B133:D133 B122:D122 C134:G134 E132:H133 B139:H139 B126:D127 F126:G127 B117:D117 B112:D112 B106:D106 B101:D101 B96:D96 B91:D91 B86:D86 B81:D81 B76:D76 B70:D70 B63:D63 B46:D47 B39:D39 B54:D54 B32:D32 B25:D25 B15:D15 B20:D20 B316:D316">
    <cfRule type="cellIs" dxfId="15" priority="1" stopIfTrue="1" operator="notEqual">
      <formula>0</formula>
    </cfRule>
    <cfRule type="cellIs" dxfId="14" priority="2" stopIfTrue="1" operator="equal">
      <formula>0</formula>
    </cfRule>
  </conditionalFormatting>
  <conditionalFormatting sqref="B380:D380">
    <cfRule type="cellIs" dxfId="13" priority="3" stopIfTrue="1" operator="notEqual">
      <formula>0</formula>
    </cfRule>
  </conditionalFormatting>
  <conditionalFormatting sqref="B281:F281 B274:B275 C186:F186 C191:F191">
    <cfRule type="cellIs" dxfId="12" priority="4" stopIfTrue="1" operator="notEqual">
      <formula>0</formula>
    </cfRule>
  </conditionalFormatting>
  <pageMargins left="0.75" right="0.75" top="1" bottom="1" header="0.5" footer="0.5"/>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1.25"/>
  <cols>
    <col min="1" max="1" width="50.42578125" style="63" customWidth="1"/>
    <col min="2" max="2" width="11.42578125" style="61" customWidth="1"/>
    <col min="3" max="4" width="11.42578125" style="63" customWidth="1"/>
    <col min="5" max="5" width="4.140625" style="63" bestFit="1" customWidth="1"/>
    <col min="6" max="6" width="9.140625" style="63" customWidth="1"/>
    <col min="7" max="7" width="9.140625" style="63"/>
    <col min="8" max="8" width="12.42578125" style="557" customWidth="1"/>
    <col min="9" max="11" width="9.140625" style="557"/>
    <col min="12" max="16384" width="9.140625" style="63"/>
  </cols>
  <sheetData>
    <row r="1" spans="1:11" s="253" customFormat="1" ht="11.25" customHeight="1">
      <c r="A1" s="88" t="s">
        <v>494</v>
      </c>
      <c r="B1" s="252"/>
      <c r="C1" s="252"/>
      <c r="H1" s="500"/>
      <c r="I1" s="500"/>
      <c r="J1" s="500"/>
      <c r="K1" s="500"/>
    </row>
    <row r="2" spans="1:11" s="253" customFormat="1" ht="11.25" customHeight="1">
      <c r="A2" s="316" t="s">
        <v>454</v>
      </c>
      <c r="B2" s="252"/>
      <c r="C2" s="252"/>
      <c r="D2" s="315"/>
      <c r="H2" s="500"/>
      <c r="I2" s="500"/>
      <c r="J2" s="500"/>
      <c r="K2" s="500"/>
    </row>
    <row r="3" spans="1:11" s="255" customFormat="1" ht="11.25" customHeight="1">
      <c r="A3" s="254"/>
      <c r="B3" s="371" t="s">
        <v>433</v>
      </c>
      <c r="C3" s="615" t="s">
        <v>433</v>
      </c>
      <c r="D3" s="371" t="s">
        <v>176</v>
      </c>
      <c r="H3" s="554"/>
      <c r="I3" s="554"/>
      <c r="J3" s="554"/>
      <c r="K3" s="554"/>
    </row>
    <row r="4" spans="1:11" s="255" customFormat="1" ht="11.25" customHeight="1">
      <c r="B4" s="323" t="s">
        <v>353</v>
      </c>
      <c r="C4" s="573" t="s">
        <v>352</v>
      </c>
      <c r="D4" s="323" t="s">
        <v>474</v>
      </c>
      <c r="H4" s="554"/>
      <c r="I4" s="554"/>
      <c r="J4" s="554"/>
      <c r="K4" s="554"/>
    </row>
    <row r="5" spans="1:11" s="255" customFormat="1" ht="11.25" customHeight="1">
      <c r="B5" s="231" t="s">
        <v>474</v>
      </c>
      <c r="C5" s="607"/>
      <c r="D5" s="231" t="s">
        <v>93</v>
      </c>
      <c r="H5" s="554"/>
      <c r="I5" s="554"/>
      <c r="J5" s="554"/>
      <c r="K5" s="554"/>
    </row>
    <row r="6" spans="1:11" s="255" customFormat="1" ht="11.25" customHeight="1">
      <c r="B6" s="231" t="s">
        <v>93</v>
      </c>
      <c r="C6" s="607"/>
      <c r="D6" s="231"/>
      <c r="H6" s="554"/>
      <c r="I6" s="554"/>
      <c r="J6" s="554"/>
      <c r="K6" s="554"/>
    </row>
    <row r="7" spans="1:11" s="255" customFormat="1" ht="11.25" customHeight="1">
      <c r="B7" s="372" t="s">
        <v>84</v>
      </c>
      <c r="C7" s="616" t="s">
        <v>84</v>
      </c>
      <c r="D7" s="372" t="s">
        <v>84</v>
      </c>
      <c r="H7" s="554"/>
      <c r="I7" s="554"/>
      <c r="J7" s="554"/>
      <c r="K7" s="554"/>
    </row>
    <row r="8" spans="1:11" ht="11.25" customHeight="1">
      <c r="A8" s="82" t="s">
        <v>465</v>
      </c>
      <c r="B8" s="703">
        <v>-49855</v>
      </c>
      <c r="C8" s="710">
        <v>-48456</v>
      </c>
      <c r="D8" s="334">
        <v>1399</v>
      </c>
      <c r="E8" s="427"/>
      <c r="F8" s="427"/>
      <c r="G8" s="427"/>
      <c r="H8" s="427"/>
      <c r="I8" s="555"/>
      <c r="J8" s="555"/>
    </row>
    <row r="9" spans="1:11" ht="11.25" customHeight="1">
      <c r="A9" s="83" t="s">
        <v>462</v>
      </c>
      <c r="B9" s="62"/>
      <c r="C9" s="632"/>
      <c r="D9" s="62"/>
      <c r="E9" s="427"/>
      <c r="F9" s="427"/>
      <c r="G9" s="427"/>
      <c r="H9" s="427"/>
      <c r="I9" s="555"/>
      <c r="J9" s="555"/>
    </row>
    <row r="10" spans="1:11" ht="11.25" customHeight="1">
      <c r="A10" s="83" t="s">
        <v>463</v>
      </c>
      <c r="B10" s="62"/>
      <c r="C10" s="632"/>
      <c r="D10" s="62"/>
      <c r="E10" s="427"/>
      <c r="F10" s="427"/>
      <c r="G10" s="427"/>
      <c r="H10" s="427"/>
      <c r="I10" s="555"/>
      <c r="J10" s="555"/>
    </row>
    <row r="11" spans="1:11" ht="11.25" customHeight="1">
      <c r="A11" s="434" t="s">
        <v>455</v>
      </c>
      <c r="B11" s="62">
        <v>-4630</v>
      </c>
      <c r="C11" s="632">
        <v>-4728</v>
      </c>
      <c r="D11" s="62">
        <v>-98</v>
      </c>
      <c r="E11" s="427"/>
      <c r="F11" s="427"/>
      <c r="G11" s="427"/>
      <c r="H11" s="427"/>
      <c r="I11" s="555"/>
      <c r="J11" s="555"/>
    </row>
    <row r="12" spans="1:11" ht="11.25" customHeight="1">
      <c r="A12" s="434" t="s">
        <v>456</v>
      </c>
      <c r="B12" s="62">
        <v>-3380</v>
      </c>
      <c r="C12" s="632">
        <v>-3190</v>
      </c>
      <c r="D12" s="62">
        <v>190</v>
      </c>
      <c r="E12" s="427"/>
      <c r="F12" s="427"/>
      <c r="G12" s="427"/>
      <c r="H12" s="427"/>
      <c r="I12" s="555"/>
      <c r="J12" s="555"/>
    </row>
    <row r="13" spans="1:11" ht="11.25" customHeight="1">
      <c r="A13" s="434" t="s">
        <v>457</v>
      </c>
      <c r="B13" s="62">
        <v>2894</v>
      </c>
      <c r="C13" s="632">
        <v>3063</v>
      </c>
      <c r="D13" s="62">
        <v>169</v>
      </c>
      <c r="E13" s="427"/>
      <c r="F13" s="427"/>
      <c r="G13" s="427"/>
      <c r="H13" s="427"/>
      <c r="I13" s="555"/>
      <c r="J13" s="555"/>
    </row>
    <row r="14" spans="1:11" ht="11.25" customHeight="1">
      <c r="A14" s="434" t="s">
        <v>458</v>
      </c>
      <c r="B14" s="62">
        <v>0</v>
      </c>
      <c r="C14" s="632">
        <v>0</v>
      </c>
      <c r="D14" s="62">
        <v>0</v>
      </c>
      <c r="E14" s="427"/>
      <c r="F14" s="427"/>
      <c r="G14" s="427"/>
      <c r="H14" s="427"/>
      <c r="I14" s="555"/>
      <c r="J14" s="555"/>
    </row>
    <row r="15" spans="1:11" ht="11.25" customHeight="1">
      <c r="A15" s="434" t="s">
        <v>459</v>
      </c>
      <c r="B15" s="62">
        <v>0</v>
      </c>
      <c r="C15" s="632">
        <v>0</v>
      </c>
      <c r="D15" s="62">
        <v>0</v>
      </c>
      <c r="E15" s="427"/>
      <c r="F15" s="427"/>
      <c r="G15" s="427"/>
      <c r="H15" s="427"/>
      <c r="I15" s="555"/>
      <c r="J15" s="555"/>
    </row>
    <row r="16" spans="1:11" ht="11.25" customHeight="1">
      <c r="A16" s="434" t="s">
        <v>460</v>
      </c>
      <c r="B16" s="62">
        <v>-1458</v>
      </c>
      <c r="C16" s="632">
        <v>-1516</v>
      </c>
      <c r="D16" s="62">
        <v>-58</v>
      </c>
      <c r="E16" s="427"/>
      <c r="F16" s="427"/>
      <c r="G16" s="427"/>
      <c r="H16" s="427"/>
      <c r="I16" s="555"/>
      <c r="J16" s="555"/>
    </row>
    <row r="17" spans="1:11" ht="11.25" customHeight="1">
      <c r="A17" s="702" t="s">
        <v>461</v>
      </c>
      <c r="B17" s="62"/>
      <c r="C17" s="632"/>
      <c r="D17" s="62"/>
      <c r="E17" s="427"/>
      <c r="F17" s="427"/>
      <c r="G17" s="427"/>
      <c r="H17" s="427"/>
      <c r="I17" s="555"/>
      <c r="J17" s="555"/>
    </row>
    <row r="18" spans="1:11" ht="11.25" customHeight="1">
      <c r="A18" s="702" t="s">
        <v>283</v>
      </c>
      <c r="B18" s="106">
        <v>-6575</v>
      </c>
      <c r="C18" s="711">
        <v>-6371</v>
      </c>
      <c r="D18" s="62">
        <v>204</v>
      </c>
      <c r="E18" s="427"/>
      <c r="F18" s="427"/>
      <c r="G18" s="427"/>
      <c r="H18" s="427"/>
      <c r="I18" s="555"/>
      <c r="J18" s="555"/>
    </row>
    <row r="19" spans="1:11" ht="11.25" customHeight="1">
      <c r="A19" s="67" t="s">
        <v>464</v>
      </c>
      <c r="B19" s="62">
        <v>2689</v>
      </c>
      <c r="C19" s="636">
        <v>2348</v>
      </c>
      <c r="D19" s="338">
        <v>-341</v>
      </c>
      <c r="E19" s="427"/>
      <c r="F19" s="427"/>
      <c r="G19" s="427"/>
      <c r="H19" s="427"/>
      <c r="I19" s="555"/>
      <c r="J19" s="555"/>
    </row>
    <row r="20" spans="1:11" s="65" customFormat="1" ht="11.25" customHeight="1">
      <c r="A20" s="64" t="s">
        <v>466</v>
      </c>
      <c r="B20" s="465">
        <v>-53741</v>
      </c>
      <c r="C20" s="635">
        <v>-52479</v>
      </c>
      <c r="D20" s="465">
        <v>1262</v>
      </c>
      <c r="E20" s="427"/>
      <c r="F20" s="427"/>
      <c r="G20" s="427"/>
      <c r="H20" s="427"/>
      <c r="I20" s="555"/>
      <c r="J20" s="555"/>
      <c r="K20" s="499"/>
    </row>
    <row r="21" spans="1:11" s="65" customFormat="1" ht="11.25" customHeight="1">
      <c r="A21" s="67" t="s">
        <v>499</v>
      </c>
      <c r="B21" s="106"/>
      <c r="C21" s="106"/>
      <c r="F21" s="427"/>
      <c r="G21" s="427"/>
      <c r="H21" s="427"/>
      <c r="I21" s="499"/>
      <c r="J21" s="499"/>
      <c r="K21" s="499"/>
    </row>
    <row r="22" spans="1:11" ht="11.25" customHeight="1">
      <c r="B22" s="259"/>
      <c r="C22" s="259"/>
      <c r="D22" s="259"/>
    </row>
    <row r="23" spans="1:11">
      <c r="A23" s="557"/>
      <c r="B23" s="557"/>
      <c r="C23" s="557"/>
      <c r="D23" s="557"/>
    </row>
    <row r="24" spans="1:11">
      <c r="A24" s="557"/>
      <c r="B24" s="557"/>
      <c r="C24" s="557"/>
      <c r="D24" s="557"/>
    </row>
    <row r="25" spans="1:11">
      <c r="A25" s="557"/>
      <c r="B25" s="557"/>
      <c r="C25" s="557"/>
      <c r="D25" s="557"/>
    </row>
  </sheetData>
  <conditionalFormatting sqref="B22:E22">
    <cfRule type="cellIs" dxfId="2" priority="11" stopIfTrue="1" operator="notEqual">
      <formula>0</formula>
    </cfRule>
    <cfRule type="cellIs" dxfId="1" priority="12"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8"/>
  <sheetViews>
    <sheetView showGridLines="0" zoomScaleNormal="100" workbookViewId="0"/>
  </sheetViews>
  <sheetFormatPr defaultColWidth="8" defaultRowHeight="11.25" customHeight="1"/>
  <cols>
    <col min="1" max="1" width="46.7109375" style="7" customWidth="1"/>
    <col min="2" max="4" width="11.42578125" style="7" customWidth="1"/>
    <col min="5" max="5" width="8" style="7" customWidth="1"/>
    <col min="6" max="6" width="8" style="49" customWidth="1"/>
    <col min="7" max="7" width="8" style="7"/>
    <col min="8" max="8" width="4.5703125" style="7" customWidth="1"/>
    <col min="9" max="16384" width="8" style="7"/>
  </cols>
  <sheetData>
    <row r="1" spans="1:9" ht="11.25" customHeight="1">
      <c r="A1" s="87" t="s">
        <v>495</v>
      </c>
      <c r="B1" s="4"/>
      <c r="C1" s="4"/>
      <c r="D1" s="4"/>
    </row>
    <row r="2" spans="1:9" ht="11.25" customHeight="1">
      <c r="A2" s="87" t="s">
        <v>270</v>
      </c>
      <c r="B2" s="4"/>
      <c r="C2" s="4"/>
      <c r="D2" s="4"/>
    </row>
    <row r="3" spans="1:9" s="1" customFormat="1" ht="11.25" customHeight="1">
      <c r="A3" s="29"/>
      <c r="B3" s="322" t="s">
        <v>433</v>
      </c>
      <c r="C3" s="572" t="s">
        <v>433</v>
      </c>
      <c r="D3" s="246" t="s">
        <v>176</v>
      </c>
      <c r="F3" s="2"/>
    </row>
    <row r="4" spans="1:9" s="1" customFormat="1" ht="11.25" customHeight="1">
      <c r="B4" s="81" t="s">
        <v>353</v>
      </c>
      <c r="C4" s="573" t="s">
        <v>352</v>
      </c>
      <c r="D4" s="677" t="s">
        <v>474</v>
      </c>
      <c r="F4" s="2"/>
      <c r="G4" s="561"/>
      <c r="H4" s="561"/>
      <c r="I4" s="561"/>
    </row>
    <row r="5" spans="1:9" s="1" customFormat="1" ht="11.25" customHeight="1">
      <c r="B5" s="81" t="s">
        <v>474</v>
      </c>
      <c r="C5" s="573"/>
      <c r="D5" s="247" t="s">
        <v>93</v>
      </c>
      <c r="F5" s="2"/>
      <c r="G5" s="561"/>
      <c r="H5" s="561"/>
      <c r="I5" s="561"/>
    </row>
    <row r="6" spans="1:9" s="1" customFormat="1" ht="11.25" customHeight="1">
      <c r="B6" s="53" t="s">
        <v>93</v>
      </c>
      <c r="C6" s="573"/>
      <c r="F6" s="2"/>
      <c r="G6" s="662"/>
      <c r="H6" s="662"/>
      <c r="I6" s="662"/>
    </row>
    <row r="7" spans="1:9" s="1" customFormat="1" ht="11.25" customHeight="1">
      <c r="B7" s="339" t="s">
        <v>295</v>
      </c>
      <c r="C7" s="574" t="s">
        <v>295</v>
      </c>
      <c r="D7" s="339" t="s">
        <v>295</v>
      </c>
      <c r="F7" s="2"/>
      <c r="G7" s="561"/>
      <c r="H7" s="561"/>
      <c r="I7" s="561"/>
    </row>
    <row r="8" spans="1:9" ht="11.25" customHeight="1">
      <c r="A8" s="238" t="s">
        <v>145</v>
      </c>
      <c r="B8" s="326">
        <v>279.8</v>
      </c>
      <c r="C8" s="571">
        <v>281.8</v>
      </c>
      <c r="D8" s="526">
        <v>2</v>
      </c>
      <c r="E8" s="49"/>
      <c r="F8" s="66"/>
      <c r="G8" s="66"/>
      <c r="H8" s="66"/>
      <c r="I8" s="663"/>
    </row>
    <row r="9" spans="1:9" ht="11.25" customHeight="1">
      <c r="A9" s="238" t="s">
        <v>146</v>
      </c>
      <c r="B9" s="66">
        <v>113.2</v>
      </c>
      <c r="C9" s="582">
        <v>114.3</v>
      </c>
      <c r="D9" s="66">
        <v>1.1000000000000001</v>
      </c>
      <c r="F9" s="66"/>
      <c r="G9" s="66"/>
      <c r="H9" s="66"/>
      <c r="I9" s="663"/>
    </row>
    <row r="10" spans="1:9" s="25" customFormat="1" ht="11.25" customHeight="1">
      <c r="A10" s="239" t="s">
        <v>147</v>
      </c>
      <c r="B10" s="317">
        <v>393</v>
      </c>
      <c r="C10" s="583">
        <v>396.1</v>
      </c>
      <c r="D10" s="317">
        <v>3</v>
      </c>
      <c r="F10" s="66"/>
      <c r="G10" s="66"/>
      <c r="H10" s="66"/>
      <c r="I10" s="663"/>
    </row>
    <row r="11" spans="1:9" s="25" customFormat="1" ht="3" customHeight="1">
      <c r="A11" s="239"/>
      <c r="B11" s="317"/>
      <c r="C11" s="583"/>
      <c r="D11" s="317"/>
      <c r="F11" s="66"/>
      <c r="G11" s="66"/>
      <c r="H11" s="66"/>
      <c r="I11" s="663"/>
    </row>
    <row r="12" spans="1:9" s="25" customFormat="1" ht="11.25" customHeight="1">
      <c r="A12" s="239" t="s">
        <v>71</v>
      </c>
      <c r="B12" s="317">
        <v>579.4</v>
      </c>
      <c r="C12" s="583">
        <v>652.1</v>
      </c>
      <c r="D12" s="317">
        <v>72.7</v>
      </c>
      <c r="E12" s="249"/>
      <c r="F12" s="66"/>
      <c r="G12" s="66"/>
      <c r="H12" s="66"/>
      <c r="I12" s="663"/>
    </row>
    <row r="13" spans="1:9" s="25" customFormat="1" ht="3" customHeight="1">
      <c r="A13" s="239"/>
      <c r="B13" s="349"/>
      <c r="C13" s="583"/>
      <c r="D13" s="349"/>
      <c r="F13" s="66"/>
      <c r="G13" s="66"/>
      <c r="H13" s="66"/>
      <c r="I13" s="663"/>
    </row>
    <row r="14" spans="1:9" s="25" customFormat="1" ht="11.25" customHeight="1">
      <c r="A14" s="239" t="s">
        <v>36</v>
      </c>
      <c r="B14" s="350">
        <v>-186.4</v>
      </c>
      <c r="C14" s="570">
        <v>-256</v>
      </c>
      <c r="D14" s="350">
        <v>-69.599999999999994</v>
      </c>
      <c r="F14" s="66"/>
      <c r="G14" s="66"/>
      <c r="H14" s="66"/>
      <c r="I14" s="663"/>
    </row>
    <row r="15" spans="1:9" s="25" customFormat="1" ht="3" customHeight="1">
      <c r="A15" s="240"/>
      <c r="B15" s="324"/>
      <c r="C15" s="570"/>
      <c r="D15" s="524"/>
      <c r="F15" s="66"/>
      <c r="G15" s="66"/>
      <c r="H15" s="66"/>
      <c r="I15" s="663"/>
    </row>
    <row r="16" spans="1:9" s="25" customFormat="1" ht="11.25" customHeight="1">
      <c r="A16" s="241" t="s">
        <v>195</v>
      </c>
      <c r="B16" s="317">
        <v>-299.60000000000002</v>
      </c>
      <c r="C16" s="583">
        <v>-370.3</v>
      </c>
      <c r="D16" s="317">
        <v>-70.7</v>
      </c>
      <c r="F16" s="66"/>
      <c r="G16" s="66"/>
      <c r="H16" s="66"/>
      <c r="I16" s="663"/>
    </row>
    <row r="17" spans="1:9" s="10" customFormat="1" ht="11.25" customHeight="1">
      <c r="A17" s="425" t="s">
        <v>149</v>
      </c>
      <c r="B17" s="341">
        <v>-18.899999999999999</v>
      </c>
      <c r="C17" s="566">
        <v>-23.3</v>
      </c>
      <c r="D17" s="528"/>
      <c r="F17" s="66"/>
      <c r="G17" s="66"/>
      <c r="H17" s="66"/>
      <c r="I17" s="663"/>
    </row>
    <row r="18" spans="1:9" s="25" customFormat="1" ht="3" customHeight="1">
      <c r="A18" s="240"/>
      <c r="B18" s="324"/>
      <c r="C18" s="570"/>
      <c r="D18" s="524"/>
      <c r="F18" s="66"/>
      <c r="G18" s="66"/>
      <c r="H18" s="66"/>
      <c r="I18" s="663"/>
    </row>
    <row r="19" spans="1:9" s="25" customFormat="1" ht="11.25" customHeight="1">
      <c r="A19" s="241" t="s">
        <v>271</v>
      </c>
      <c r="B19" s="317">
        <v>197.9</v>
      </c>
      <c r="C19" s="583">
        <v>202.5</v>
      </c>
      <c r="D19" s="317">
        <v>4.5999999999999996</v>
      </c>
      <c r="F19" s="66"/>
      <c r="G19" s="66"/>
      <c r="H19" s="66"/>
      <c r="I19" s="663"/>
    </row>
    <row r="20" spans="1:9" s="1" customFormat="1" ht="11.25" customHeight="1">
      <c r="A20" s="425" t="s">
        <v>149</v>
      </c>
      <c r="B20" s="342">
        <v>12.5</v>
      </c>
      <c r="C20" s="576">
        <v>12.8</v>
      </c>
      <c r="D20" s="342"/>
      <c r="F20" s="66"/>
      <c r="G20" s="66"/>
      <c r="H20" s="66"/>
      <c r="I20" s="663"/>
    </row>
    <row r="21" spans="1:9" ht="3" customHeight="1">
      <c r="A21" s="242"/>
      <c r="B21" s="326"/>
      <c r="C21" s="571"/>
      <c r="D21" s="526"/>
      <c r="F21" s="66"/>
      <c r="G21" s="66"/>
      <c r="H21" s="66"/>
      <c r="I21" s="663"/>
    </row>
    <row r="22" spans="1:9" ht="11.25" customHeight="1">
      <c r="A22" s="239" t="s">
        <v>196</v>
      </c>
      <c r="B22" s="317">
        <v>10.7</v>
      </c>
      <c r="C22" s="583">
        <v>10.8</v>
      </c>
      <c r="D22" s="317">
        <v>0.1</v>
      </c>
      <c r="E22" s="49"/>
      <c r="F22" s="66"/>
      <c r="G22" s="66"/>
      <c r="H22" s="66"/>
      <c r="I22" s="663"/>
    </row>
    <row r="23" spans="1:9" s="1" customFormat="1" ht="11.25" customHeight="1">
      <c r="A23" s="426" t="s">
        <v>149</v>
      </c>
      <c r="B23" s="342">
        <v>0.7</v>
      </c>
      <c r="C23" s="576">
        <v>0.7</v>
      </c>
      <c r="D23" s="342"/>
      <c r="F23" s="66"/>
      <c r="G23" s="66"/>
      <c r="H23" s="66"/>
      <c r="I23" s="663"/>
    </row>
    <row r="24" spans="1:9" ht="11.25" customHeight="1">
      <c r="A24" s="309" t="s">
        <v>383</v>
      </c>
      <c r="B24" s="45"/>
      <c r="C24" s="66"/>
      <c r="D24" s="45"/>
    </row>
    <row r="25" spans="1:9" ht="11.25" customHeight="1">
      <c r="A25" s="310" t="s">
        <v>402</v>
      </c>
      <c r="C25" s="48"/>
      <c r="D25" s="48"/>
    </row>
    <row r="26" spans="1:9" ht="11.25" customHeight="1">
      <c r="A26" s="310" t="s">
        <v>272</v>
      </c>
      <c r="C26" s="48"/>
      <c r="D26" s="48"/>
    </row>
    <row r="27" spans="1:9" ht="11.25" customHeight="1">
      <c r="A27" s="311" t="s">
        <v>273</v>
      </c>
      <c r="B27" s="48"/>
      <c r="C27" s="48"/>
      <c r="D27" s="48"/>
    </row>
    <row r="28" spans="1:9" ht="11.25" customHeight="1">
      <c r="A28" s="48"/>
      <c r="B28" s="48"/>
      <c r="C28" s="48"/>
      <c r="D28" s="48"/>
    </row>
  </sheetData>
  <phoneticPr fontId="11" type="noConversion"/>
  <pageMargins left="1.4566929133858268" right="1.4566929133858268" top="1.7322834645669292" bottom="1.7322834645669292" header="0.51181102362204722" footer="0.51181102362204722"/>
  <pageSetup paperSize="9" orientation="portrait" horizontalDpi="300" verticalDpi="300" r:id="rId1"/>
  <headerFooter alignWithMargins="0">
    <oddHeader>&amp;L&amp;"Arial,Bold"&amp;D&amp;C&amp;"Arial,Bold"&amp;A&amp;R&amp;"Arial,Bold"&amp;T</oddHeader>
    <oddFooter>&amp;C&amp;"Arial,Bold"Protected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77"/>
  <sheetViews>
    <sheetView showGridLines="0" topLeftCell="A4" zoomScaleNormal="100" workbookViewId="0"/>
  </sheetViews>
  <sheetFormatPr defaultRowHeight="9.75"/>
  <cols>
    <col min="1" max="1" width="42.7109375" style="110" customWidth="1"/>
    <col min="2" max="2" width="3.7109375" style="140" customWidth="1"/>
    <col min="3" max="3" width="9.140625" style="141"/>
    <col min="4" max="4" width="9.140625" style="388"/>
    <col min="5" max="5" width="9.140625" style="141"/>
    <col min="6" max="6" width="9.140625" style="141" customWidth="1"/>
    <col min="7" max="7" width="2.28515625" style="110" customWidth="1"/>
    <col min="8" max="8" width="9.140625" style="110" customWidth="1"/>
    <col min="9" max="9" width="9.140625" style="475" customWidth="1"/>
    <col min="10" max="11" width="9.140625" style="664"/>
    <col min="12" max="12" width="9.140625" style="664" customWidth="1"/>
    <col min="13" max="13" width="9.140625" style="664"/>
    <col min="14" max="14" width="3.42578125" style="110" customWidth="1"/>
    <col min="15" max="16384" width="9.140625" style="110"/>
  </cols>
  <sheetData>
    <row r="1" spans="1:13" ht="12.75" customHeight="1">
      <c r="A1" s="312" t="s">
        <v>496</v>
      </c>
      <c r="B1" s="301"/>
      <c r="C1" s="111"/>
      <c r="D1" s="383"/>
      <c r="E1" s="111"/>
      <c r="F1" s="111"/>
      <c r="I1" s="693"/>
    </row>
    <row r="2" spans="1:13" s="112" customFormat="1" ht="9" customHeight="1">
      <c r="A2" s="594"/>
      <c r="B2" s="595"/>
      <c r="C2" s="596" t="s">
        <v>433</v>
      </c>
      <c r="D2" s="597" t="s">
        <v>197</v>
      </c>
      <c r="E2" s="598" t="s">
        <v>433</v>
      </c>
      <c r="F2" s="596" t="s">
        <v>176</v>
      </c>
      <c r="I2" s="694"/>
      <c r="J2" s="665"/>
      <c r="K2" s="665"/>
      <c r="L2" s="665"/>
      <c r="M2" s="665"/>
    </row>
    <row r="3" spans="1:13" s="112" customFormat="1" ht="9" customHeight="1">
      <c r="A3" s="292"/>
      <c r="B3" s="293"/>
      <c r="C3" s="351" t="s">
        <v>353</v>
      </c>
      <c r="D3" s="384" t="s">
        <v>432</v>
      </c>
      <c r="E3" s="584" t="s">
        <v>352</v>
      </c>
      <c r="F3" s="351" t="s">
        <v>474</v>
      </c>
      <c r="I3" s="695"/>
      <c r="J3" s="665"/>
      <c r="K3" s="665"/>
      <c r="L3" s="665"/>
      <c r="M3" s="665"/>
    </row>
    <row r="4" spans="1:13" s="112" customFormat="1" ht="9" customHeight="1">
      <c r="A4" s="292"/>
      <c r="B4" s="293"/>
      <c r="C4" s="351" t="s">
        <v>474</v>
      </c>
      <c r="D4" s="385"/>
      <c r="E4" s="585"/>
      <c r="F4" s="351" t="s">
        <v>93</v>
      </c>
      <c r="I4" s="696"/>
      <c r="J4" s="665"/>
      <c r="K4" s="665"/>
      <c r="L4" s="665"/>
      <c r="M4" s="665"/>
    </row>
    <row r="5" spans="1:13" s="112" customFormat="1" ht="9" customHeight="1">
      <c r="A5" s="292"/>
      <c r="B5" s="293"/>
      <c r="C5" s="352" t="s">
        <v>93</v>
      </c>
      <c r="D5" s="384"/>
      <c r="E5" s="585"/>
      <c r="F5" s="352"/>
      <c r="I5" s="695"/>
      <c r="J5" s="665"/>
      <c r="K5" s="665"/>
      <c r="L5" s="665"/>
      <c r="M5" s="665"/>
    </row>
    <row r="6" spans="1:13" s="112" customFormat="1" ht="9" customHeight="1">
      <c r="A6" s="292"/>
      <c r="B6" s="293" t="s">
        <v>297</v>
      </c>
      <c r="C6" s="353" t="s">
        <v>84</v>
      </c>
      <c r="D6" s="386" t="s">
        <v>84</v>
      </c>
      <c r="E6" s="586" t="s">
        <v>84</v>
      </c>
      <c r="F6" s="353" t="s">
        <v>84</v>
      </c>
      <c r="I6" s="694"/>
      <c r="J6" s="665"/>
      <c r="K6" s="666"/>
      <c r="L6" s="665"/>
      <c r="M6" s="666"/>
    </row>
    <row r="7" spans="1:13" ht="9" customHeight="1">
      <c r="A7" s="294" t="s">
        <v>85</v>
      </c>
      <c r="B7" s="295"/>
      <c r="C7" s="354"/>
      <c r="D7" s="387"/>
      <c r="E7" s="587"/>
      <c r="F7" s="354"/>
      <c r="I7" s="697"/>
    </row>
    <row r="8" spans="1:13" ht="9" customHeight="1">
      <c r="A8" s="116" t="s">
        <v>303</v>
      </c>
      <c r="B8" s="296">
        <v>3</v>
      </c>
      <c r="C8" s="355">
        <v>350956</v>
      </c>
      <c r="D8" s="355">
        <v>26158</v>
      </c>
      <c r="E8" s="588">
        <v>351088</v>
      </c>
      <c r="F8" s="355">
        <v>131</v>
      </c>
      <c r="G8" s="115"/>
      <c r="H8" s="143"/>
      <c r="I8" s="698"/>
      <c r="J8" s="698"/>
      <c r="K8" s="698"/>
      <c r="L8" s="698"/>
      <c r="M8" s="667"/>
    </row>
    <row r="9" spans="1:13" ht="9" customHeight="1">
      <c r="A9" s="116" t="s">
        <v>298</v>
      </c>
      <c r="B9" s="296">
        <v>4</v>
      </c>
      <c r="C9" s="355">
        <v>8853</v>
      </c>
      <c r="D9" s="355">
        <v>469</v>
      </c>
      <c r="E9" s="588">
        <v>8573</v>
      </c>
      <c r="F9" s="355">
        <v>-280</v>
      </c>
      <c r="H9" s="143"/>
      <c r="I9" s="698"/>
      <c r="J9" s="698"/>
      <c r="K9" s="698"/>
      <c r="L9" s="698"/>
      <c r="M9" s="667"/>
    </row>
    <row r="10" spans="1:13" ht="9" customHeight="1">
      <c r="A10" s="116" t="s">
        <v>265</v>
      </c>
      <c r="B10" s="296">
        <v>5</v>
      </c>
      <c r="C10" s="355">
        <v>3445</v>
      </c>
      <c r="D10" s="355">
        <v>476</v>
      </c>
      <c r="E10" s="588">
        <v>3341</v>
      </c>
      <c r="F10" s="355">
        <v>-104</v>
      </c>
      <c r="H10" s="143"/>
      <c r="I10" s="698"/>
      <c r="J10" s="698"/>
      <c r="K10" s="698"/>
      <c r="L10" s="698"/>
      <c r="M10" s="667"/>
    </row>
    <row r="11" spans="1:13" ht="9" customHeight="1">
      <c r="A11" s="116" t="s">
        <v>48</v>
      </c>
      <c r="B11" s="296">
        <v>5</v>
      </c>
      <c r="C11" s="355">
        <v>4288</v>
      </c>
      <c r="D11" s="355">
        <v>1552</v>
      </c>
      <c r="E11" s="588">
        <v>4105</v>
      </c>
      <c r="F11" s="355">
        <v>-183</v>
      </c>
      <c r="H11" s="143"/>
      <c r="I11" s="698"/>
      <c r="J11" s="698"/>
      <c r="K11" s="698"/>
      <c r="L11" s="698"/>
      <c r="M11" s="667"/>
    </row>
    <row r="12" spans="1:13" ht="9" customHeight="1">
      <c r="A12" s="116" t="s">
        <v>89</v>
      </c>
      <c r="B12" s="296">
        <v>6</v>
      </c>
      <c r="C12" s="355">
        <v>6724</v>
      </c>
      <c r="D12" s="355">
        <v>860</v>
      </c>
      <c r="E12" s="588">
        <v>6843</v>
      </c>
      <c r="F12" s="355">
        <v>118</v>
      </c>
      <c r="H12" s="143"/>
      <c r="I12" s="698"/>
      <c r="J12" s="698"/>
      <c r="K12" s="698"/>
      <c r="L12" s="698"/>
      <c r="M12" s="667"/>
    </row>
    <row r="13" spans="1:13" s="118" customFormat="1" ht="9" customHeight="1">
      <c r="A13" s="294" t="s">
        <v>113</v>
      </c>
      <c r="B13" s="295"/>
      <c r="C13" s="356">
        <v>374267</v>
      </c>
      <c r="D13" s="356">
        <v>29515</v>
      </c>
      <c r="E13" s="589">
        <v>373950</v>
      </c>
      <c r="F13" s="356">
        <v>-317</v>
      </c>
      <c r="H13" s="143"/>
      <c r="I13" s="698"/>
      <c r="J13" s="698"/>
      <c r="K13" s="698"/>
      <c r="L13" s="698"/>
      <c r="M13" s="667"/>
    </row>
    <row r="14" spans="1:13" ht="3" customHeight="1">
      <c r="A14" s="297"/>
      <c r="B14" s="296"/>
      <c r="C14" s="357"/>
      <c r="D14" s="357"/>
      <c r="E14" s="587"/>
      <c r="F14" s="357"/>
      <c r="H14" s="143"/>
      <c r="I14" s="698"/>
      <c r="J14" s="698"/>
      <c r="K14" s="698"/>
      <c r="L14" s="698"/>
      <c r="M14" s="667"/>
    </row>
    <row r="15" spans="1:13" ht="9" customHeight="1">
      <c r="A15" s="120" t="s">
        <v>86</v>
      </c>
      <c r="B15" s="124"/>
      <c r="C15" s="358"/>
      <c r="D15" s="358"/>
      <c r="E15" s="590"/>
      <c r="F15" s="358"/>
      <c r="H15" s="143"/>
      <c r="I15" s="698"/>
      <c r="J15" s="698"/>
      <c r="K15" s="698"/>
      <c r="L15" s="698"/>
      <c r="M15" s="667"/>
    </row>
    <row r="16" spans="1:13" ht="9" customHeight="1">
      <c r="A16" s="297" t="s">
        <v>266</v>
      </c>
      <c r="B16" s="296"/>
      <c r="C16" s="358"/>
      <c r="D16" s="358"/>
      <c r="E16" s="590"/>
      <c r="F16" s="358"/>
      <c r="H16" s="143"/>
      <c r="I16" s="698"/>
      <c r="J16" s="698"/>
      <c r="K16" s="698"/>
      <c r="L16" s="698"/>
      <c r="M16" s="667"/>
    </row>
    <row r="17" spans="1:13" ht="9" customHeight="1">
      <c r="A17" s="298" t="s">
        <v>96</v>
      </c>
      <c r="B17" s="296">
        <v>7</v>
      </c>
      <c r="C17" s="355">
        <v>19532</v>
      </c>
      <c r="D17" s="355">
        <v>1525</v>
      </c>
      <c r="E17" s="588">
        <v>18823</v>
      </c>
      <c r="F17" s="355">
        <v>-709</v>
      </c>
      <c r="H17" s="143"/>
      <c r="I17" s="698"/>
      <c r="J17" s="698"/>
      <c r="K17" s="698"/>
      <c r="L17" s="698"/>
      <c r="M17" s="667"/>
    </row>
    <row r="18" spans="1:13" ht="9" customHeight="1">
      <c r="A18" s="298" t="s">
        <v>46</v>
      </c>
      <c r="B18" s="296">
        <v>7</v>
      </c>
      <c r="C18" s="355">
        <v>6235</v>
      </c>
      <c r="D18" s="355">
        <v>1355</v>
      </c>
      <c r="E18" s="588">
        <v>6372</v>
      </c>
      <c r="F18" s="355">
        <v>138</v>
      </c>
      <c r="H18" s="143"/>
      <c r="I18" s="698"/>
      <c r="J18" s="698"/>
      <c r="K18" s="698"/>
      <c r="L18" s="698"/>
      <c r="M18" s="667"/>
    </row>
    <row r="19" spans="1:13" ht="9" customHeight="1">
      <c r="A19" s="298" t="s">
        <v>300</v>
      </c>
      <c r="B19" s="296">
        <v>8</v>
      </c>
      <c r="C19" s="355">
        <v>6474</v>
      </c>
      <c r="D19" s="355">
        <v>679</v>
      </c>
      <c r="E19" s="588">
        <v>6341</v>
      </c>
      <c r="F19" s="355">
        <v>-134</v>
      </c>
      <c r="H19" s="143"/>
      <c r="I19" s="698"/>
      <c r="J19" s="698"/>
      <c r="K19" s="698"/>
      <c r="L19" s="698"/>
      <c r="M19" s="667"/>
    </row>
    <row r="20" spans="1:13" ht="9" customHeight="1">
      <c r="A20" s="453" t="s">
        <v>372</v>
      </c>
      <c r="B20" s="296">
        <v>9</v>
      </c>
      <c r="C20" s="355">
        <v>74552</v>
      </c>
      <c r="D20" s="355">
        <v>7827</v>
      </c>
      <c r="E20" s="588">
        <v>75304</v>
      </c>
      <c r="F20" s="355">
        <v>751</v>
      </c>
      <c r="H20" s="143"/>
      <c r="I20" s="698"/>
      <c r="J20" s="698"/>
      <c r="K20" s="698"/>
      <c r="L20" s="698"/>
      <c r="M20" s="667"/>
    </row>
    <row r="21" spans="1:13" ht="9" customHeight="1">
      <c r="A21" s="299" t="s">
        <v>97</v>
      </c>
      <c r="B21" s="296">
        <v>7</v>
      </c>
      <c r="C21" s="355">
        <v>6039</v>
      </c>
      <c r="D21" s="355">
        <v>1023</v>
      </c>
      <c r="E21" s="588">
        <v>6023</v>
      </c>
      <c r="F21" s="355">
        <v>-17</v>
      </c>
      <c r="H21" s="143"/>
      <c r="I21" s="698"/>
      <c r="J21" s="698"/>
      <c r="K21" s="698"/>
      <c r="L21" s="698"/>
      <c r="M21" s="667"/>
    </row>
    <row r="22" spans="1:13" ht="9" customHeight="1">
      <c r="A22" s="135" t="s">
        <v>286</v>
      </c>
      <c r="B22" s="136"/>
      <c r="C22" s="359">
        <v>112833</v>
      </c>
      <c r="D22" s="359">
        <v>12409</v>
      </c>
      <c r="E22" s="591">
        <v>112862</v>
      </c>
      <c r="F22" s="359">
        <v>29</v>
      </c>
      <c r="H22" s="143"/>
      <c r="I22" s="698"/>
      <c r="J22" s="698"/>
      <c r="K22" s="698"/>
      <c r="L22" s="698"/>
      <c r="M22" s="667"/>
    </row>
    <row r="23" spans="1:13" ht="9" customHeight="1">
      <c r="A23" s="116" t="s">
        <v>98</v>
      </c>
      <c r="B23" s="296">
        <v>7</v>
      </c>
      <c r="C23" s="355">
        <v>8320</v>
      </c>
      <c r="D23" s="355">
        <v>700</v>
      </c>
      <c r="E23" s="588">
        <v>8214</v>
      </c>
      <c r="F23" s="355">
        <v>-106</v>
      </c>
      <c r="H23" s="143"/>
      <c r="I23" s="698"/>
      <c r="J23" s="698"/>
      <c r="K23" s="698"/>
      <c r="L23" s="698"/>
      <c r="M23" s="667"/>
    </row>
    <row r="24" spans="1:13" ht="9" customHeight="1">
      <c r="A24" s="116" t="s">
        <v>337</v>
      </c>
      <c r="B24" s="296">
        <v>10</v>
      </c>
      <c r="C24" s="355">
        <v>14396</v>
      </c>
      <c r="D24" s="355">
        <v>1550</v>
      </c>
      <c r="E24" s="588">
        <v>14597</v>
      </c>
      <c r="F24" s="355">
        <v>201</v>
      </c>
      <c r="H24" s="143"/>
      <c r="I24" s="698"/>
      <c r="J24" s="698"/>
      <c r="K24" s="698"/>
      <c r="L24" s="698"/>
      <c r="M24" s="667"/>
    </row>
    <row r="25" spans="1:13" ht="9" customHeight="1">
      <c r="A25" s="116" t="s">
        <v>289</v>
      </c>
      <c r="B25" s="296"/>
      <c r="C25" s="355"/>
      <c r="D25" s="355"/>
      <c r="E25" s="588"/>
      <c r="F25" s="355"/>
      <c r="H25" s="143"/>
      <c r="I25" s="698"/>
      <c r="J25" s="698"/>
      <c r="K25" s="698"/>
      <c r="L25" s="698"/>
      <c r="M25" s="667"/>
    </row>
    <row r="26" spans="1:13" ht="9" customHeight="1">
      <c r="A26" s="298" t="s">
        <v>95</v>
      </c>
      <c r="B26" s="296">
        <v>11</v>
      </c>
      <c r="C26" s="355">
        <v>117437</v>
      </c>
      <c r="D26" s="355">
        <v>15531</v>
      </c>
      <c r="E26" s="588">
        <v>115911</v>
      </c>
      <c r="F26" s="355">
        <v>-1526</v>
      </c>
      <c r="H26" s="143"/>
      <c r="I26" s="698"/>
      <c r="J26" s="698"/>
      <c r="K26" s="698"/>
      <c r="L26" s="698"/>
      <c r="M26" s="667"/>
    </row>
    <row r="27" spans="1:13" ht="9" customHeight="1">
      <c r="A27" s="298" t="s">
        <v>290</v>
      </c>
      <c r="B27" s="296"/>
      <c r="C27" s="355">
        <v>15534</v>
      </c>
      <c r="D27" s="355">
        <v>2415</v>
      </c>
      <c r="E27" s="588">
        <v>15728</v>
      </c>
      <c r="F27" s="355">
        <v>194</v>
      </c>
      <c r="H27" s="143"/>
      <c r="I27" s="698"/>
      <c r="J27" s="698"/>
      <c r="K27" s="698"/>
      <c r="L27" s="698"/>
      <c r="M27" s="667"/>
    </row>
    <row r="28" spans="1:13" ht="9" customHeight="1">
      <c r="A28" s="298" t="s">
        <v>301</v>
      </c>
      <c r="B28" s="296">
        <v>12</v>
      </c>
      <c r="C28" s="355">
        <v>124944</v>
      </c>
      <c r="D28" s="355">
        <v>10016</v>
      </c>
      <c r="E28" s="588">
        <v>125174</v>
      </c>
      <c r="F28" s="355">
        <v>230</v>
      </c>
      <c r="H28" s="143"/>
      <c r="I28" s="698"/>
      <c r="J28" s="698"/>
      <c r="K28" s="698"/>
      <c r="L28" s="698"/>
      <c r="M28" s="667"/>
    </row>
    <row r="29" spans="1:13" ht="9" customHeight="1">
      <c r="A29" s="135" t="s">
        <v>291</v>
      </c>
      <c r="B29" s="136"/>
      <c r="C29" s="359">
        <v>257915</v>
      </c>
      <c r="D29" s="359">
        <v>27961</v>
      </c>
      <c r="E29" s="591">
        <v>256813</v>
      </c>
      <c r="F29" s="359">
        <v>-1102</v>
      </c>
      <c r="H29" s="143"/>
      <c r="I29" s="698"/>
      <c r="J29" s="698"/>
      <c r="K29" s="698"/>
      <c r="L29" s="698"/>
      <c r="M29" s="667"/>
    </row>
    <row r="30" spans="1:13" ht="9" customHeight="1">
      <c r="A30" s="116" t="s">
        <v>333</v>
      </c>
      <c r="B30" s="296">
        <v>11</v>
      </c>
      <c r="C30" s="355"/>
      <c r="D30" s="355"/>
      <c r="E30" s="588"/>
      <c r="F30" s="355"/>
      <c r="H30" s="143"/>
      <c r="I30" s="698"/>
      <c r="J30" s="698"/>
      <c r="K30" s="698"/>
      <c r="L30" s="698"/>
      <c r="M30" s="667"/>
    </row>
    <row r="31" spans="1:13" ht="9" customHeight="1">
      <c r="A31" s="298" t="s">
        <v>99</v>
      </c>
      <c r="B31" s="296"/>
      <c r="C31" s="355">
        <v>3094</v>
      </c>
      <c r="D31" s="355">
        <v>-229</v>
      </c>
      <c r="E31" s="588">
        <v>2627</v>
      </c>
      <c r="F31" s="355">
        <v>-467</v>
      </c>
      <c r="H31" s="143"/>
      <c r="I31" s="698"/>
      <c r="J31" s="698"/>
      <c r="K31" s="698"/>
      <c r="L31" s="698"/>
      <c r="M31" s="667"/>
    </row>
    <row r="32" spans="1:13" ht="9" customHeight="1">
      <c r="A32" s="298" t="s">
        <v>100</v>
      </c>
      <c r="B32" s="296"/>
      <c r="C32" s="355">
        <v>18736</v>
      </c>
      <c r="D32" s="355">
        <v>1149</v>
      </c>
      <c r="E32" s="588">
        <v>18732</v>
      </c>
      <c r="F32" s="355">
        <v>-4</v>
      </c>
      <c r="H32" s="143"/>
      <c r="I32" s="698"/>
      <c r="J32" s="698"/>
      <c r="K32" s="698"/>
      <c r="L32" s="698"/>
      <c r="M32" s="667"/>
    </row>
    <row r="33" spans="1:13" ht="9" customHeight="1">
      <c r="A33" s="135" t="s">
        <v>101</v>
      </c>
      <c r="B33" s="296"/>
      <c r="C33" s="359">
        <v>21830</v>
      </c>
      <c r="D33" s="359">
        <v>921</v>
      </c>
      <c r="E33" s="591">
        <v>21359</v>
      </c>
      <c r="F33" s="359">
        <v>-471</v>
      </c>
      <c r="H33" s="143"/>
      <c r="I33" s="698"/>
      <c r="J33" s="698"/>
      <c r="K33" s="698"/>
      <c r="L33" s="698"/>
      <c r="M33" s="667"/>
    </row>
    <row r="34" spans="1:13" s="118" customFormat="1" ht="9" customHeight="1">
      <c r="A34" s="120" t="s">
        <v>302</v>
      </c>
      <c r="B34" s="124"/>
      <c r="C34" s="356">
        <v>415294</v>
      </c>
      <c r="D34" s="356">
        <v>43541</v>
      </c>
      <c r="E34" s="589">
        <v>413845</v>
      </c>
      <c r="F34" s="356">
        <v>-1449</v>
      </c>
      <c r="H34" s="143"/>
      <c r="I34" s="698"/>
      <c r="J34" s="698"/>
      <c r="K34" s="698"/>
      <c r="L34" s="698"/>
      <c r="M34" s="667"/>
    </row>
    <row r="35" spans="1:13" ht="3" customHeight="1">
      <c r="A35" s="297"/>
      <c r="B35" s="296"/>
      <c r="C35" s="359"/>
      <c r="D35" s="359"/>
      <c r="E35" s="589"/>
      <c r="F35" s="359"/>
      <c r="H35" s="143"/>
      <c r="I35" s="698"/>
      <c r="J35" s="698"/>
      <c r="K35" s="698"/>
      <c r="L35" s="698"/>
      <c r="M35" s="667"/>
    </row>
    <row r="36" spans="1:13" s="118" customFormat="1" ht="9" customHeight="1">
      <c r="A36" s="120" t="s">
        <v>205</v>
      </c>
      <c r="B36" s="124"/>
      <c r="C36" s="356">
        <v>-41027</v>
      </c>
      <c r="D36" s="356">
        <v>-14026</v>
      </c>
      <c r="E36" s="589">
        <v>-39896</v>
      </c>
      <c r="F36" s="356">
        <v>1132</v>
      </c>
      <c r="H36" s="143"/>
      <c r="I36" s="698"/>
      <c r="J36" s="698"/>
      <c r="K36" s="698"/>
      <c r="L36" s="698"/>
      <c r="M36" s="667"/>
    </row>
    <row r="37" spans="1:13" ht="3" customHeight="1">
      <c r="A37" s="120"/>
      <c r="B37" s="124"/>
      <c r="C37" s="359"/>
      <c r="D37" s="359"/>
      <c r="E37" s="591"/>
      <c r="F37" s="359"/>
      <c r="H37" s="143"/>
      <c r="I37" s="698"/>
      <c r="J37" s="698"/>
      <c r="K37" s="698"/>
      <c r="L37" s="698"/>
      <c r="M37" s="667"/>
    </row>
    <row r="38" spans="1:13" s="118" customFormat="1" ht="9" customHeight="1">
      <c r="A38" s="120" t="s">
        <v>414</v>
      </c>
      <c r="B38" s="124"/>
      <c r="C38" s="360"/>
      <c r="D38" s="360"/>
      <c r="E38" s="592"/>
      <c r="F38" s="360"/>
      <c r="H38" s="143"/>
      <c r="I38" s="698"/>
      <c r="J38" s="698"/>
      <c r="K38" s="698"/>
      <c r="L38" s="698"/>
      <c r="M38" s="667"/>
    </row>
    <row r="39" spans="1:13" ht="9" customHeight="1">
      <c r="A39" s="126" t="s">
        <v>249</v>
      </c>
      <c r="B39" s="125"/>
      <c r="C39" s="355">
        <v>-5278</v>
      </c>
      <c r="D39" s="355">
        <v>-2091</v>
      </c>
      <c r="E39" s="588">
        <v>-8822</v>
      </c>
      <c r="F39" s="355">
        <v>-3545</v>
      </c>
      <c r="H39" s="143"/>
      <c r="I39" s="698"/>
      <c r="J39" s="698"/>
      <c r="K39" s="698"/>
      <c r="L39" s="698"/>
      <c r="M39" s="667"/>
    </row>
    <row r="40" spans="1:13" ht="9" customHeight="1">
      <c r="A40" s="126" t="s">
        <v>191</v>
      </c>
      <c r="B40" s="125"/>
      <c r="C40" s="355">
        <v>330</v>
      </c>
      <c r="D40" s="355">
        <v>-178</v>
      </c>
      <c r="E40" s="588">
        <v>310</v>
      </c>
      <c r="F40" s="355">
        <v>-21</v>
      </c>
      <c r="H40" s="143"/>
      <c r="I40" s="698"/>
      <c r="J40" s="698"/>
      <c r="K40" s="698"/>
      <c r="L40" s="698"/>
      <c r="M40" s="667"/>
    </row>
    <row r="41" spans="1:13" ht="9" customHeight="1">
      <c r="A41" s="126" t="s">
        <v>416</v>
      </c>
      <c r="B41" s="125"/>
      <c r="C41" s="355">
        <v>0</v>
      </c>
      <c r="D41" s="355">
        <v>0</v>
      </c>
      <c r="E41" s="588">
        <v>0</v>
      </c>
      <c r="F41" s="355">
        <v>0</v>
      </c>
      <c r="H41" s="143"/>
      <c r="I41" s="698"/>
      <c r="J41" s="698"/>
      <c r="K41" s="698"/>
      <c r="L41" s="698"/>
      <c r="M41" s="667"/>
    </row>
    <row r="42" spans="1:13" ht="9" customHeight="1">
      <c r="A42" s="126" t="s">
        <v>215</v>
      </c>
      <c r="B42" s="125"/>
      <c r="C42" s="355">
        <v>0</v>
      </c>
      <c r="D42" s="355">
        <v>0</v>
      </c>
      <c r="E42" s="588">
        <v>0</v>
      </c>
      <c r="F42" s="355">
        <v>0</v>
      </c>
      <c r="H42" s="143"/>
      <c r="I42" s="698"/>
      <c r="J42" s="698"/>
      <c r="K42" s="698"/>
      <c r="L42" s="698"/>
      <c r="M42" s="667"/>
    </row>
    <row r="43" spans="1:13" ht="9" customHeight="1">
      <c r="A43" s="126" t="s">
        <v>299</v>
      </c>
      <c r="B43" s="125"/>
      <c r="C43" s="355">
        <v>-447</v>
      </c>
      <c r="D43" s="355">
        <v>-558</v>
      </c>
      <c r="E43" s="588">
        <v>-402</v>
      </c>
      <c r="F43" s="355">
        <v>45</v>
      </c>
      <c r="H43" s="143"/>
      <c r="I43" s="698"/>
      <c r="J43" s="698"/>
      <c r="K43" s="698"/>
      <c r="L43" s="698"/>
      <c r="M43" s="667"/>
    </row>
    <row r="44" spans="1:13" ht="9" customHeight="1">
      <c r="A44" s="126" t="s">
        <v>267</v>
      </c>
      <c r="B44" s="125"/>
      <c r="C44" s="355">
        <v>-663</v>
      </c>
      <c r="D44" s="355">
        <v>90</v>
      </c>
      <c r="E44" s="588">
        <v>-330</v>
      </c>
      <c r="F44" s="355">
        <v>332</v>
      </c>
      <c r="H44" s="143"/>
      <c r="I44" s="698"/>
      <c r="J44" s="698"/>
      <c r="K44" s="698"/>
      <c r="L44" s="698"/>
      <c r="M44" s="667"/>
    </row>
    <row r="45" spans="1:13" ht="9" customHeight="1">
      <c r="A45" s="126" t="s">
        <v>144</v>
      </c>
      <c r="B45" s="125"/>
      <c r="C45" s="355">
        <v>2410</v>
      </c>
      <c r="D45" s="355">
        <v>-2281</v>
      </c>
      <c r="E45" s="588">
        <v>-3685</v>
      </c>
      <c r="F45" s="355">
        <v>-6096</v>
      </c>
      <c r="H45" s="143"/>
      <c r="I45" s="698"/>
      <c r="J45" s="698"/>
      <c r="K45" s="698"/>
      <c r="L45" s="698"/>
      <c r="M45" s="667"/>
    </row>
    <row r="46" spans="1:13" ht="9" customHeight="1">
      <c r="A46" s="126" t="s">
        <v>417</v>
      </c>
      <c r="B46" s="125"/>
      <c r="C46" s="355">
        <v>9302</v>
      </c>
      <c r="D46" s="355">
        <v>-6136</v>
      </c>
      <c r="E46" s="588">
        <v>2611</v>
      </c>
      <c r="F46" s="355">
        <v>-6690</v>
      </c>
      <c r="H46" s="143"/>
      <c r="I46" s="698"/>
      <c r="J46" s="698"/>
      <c r="K46" s="698"/>
      <c r="L46" s="698"/>
      <c r="M46" s="667"/>
    </row>
    <row r="47" spans="1:13" s="118" customFormat="1" ht="9" customHeight="1">
      <c r="A47" s="127" t="s">
        <v>418</v>
      </c>
      <c r="B47" s="128"/>
      <c r="C47" s="356">
        <v>5655</v>
      </c>
      <c r="D47" s="356">
        <v>-11155</v>
      </c>
      <c r="E47" s="589">
        <v>-10319</v>
      </c>
      <c r="F47" s="356">
        <v>-15974</v>
      </c>
      <c r="H47" s="143"/>
      <c r="I47" s="698"/>
      <c r="J47" s="698"/>
      <c r="K47" s="698"/>
      <c r="L47" s="698"/>
      <c r="M47" s="667"/>
    </row>
    <row r="48" spans="1:13" ht="3" customHeight="1">
      <c r="A48" s="120"/>
      <c r="B48" s="124"/>
      <c r="C48" s="360"/>
      <c r="D48" s="360"/>
      <c r="E48" s="588"/>
      <c r="F48" s="360"/>
      <c r="H48" s="143"/>
      <c r="I48" s="698"/>
      <c r="J48" s="698"/>
      <c r="K48" s="698"/>
      <c r="L48" s="698"/>
      <c r="M48" s="667"/>
    </row>
    <row r="49" spans="1:13" ht="9" customHeight="1">
      <c r="A49" s="120" t="s">
        <v>328</v>
      </c>
      <c r="B49" s="124"/>
      <c r="C49" s="356">
        <v>-35372</v>
      </c>
      <c r="D49" s="356">
        <v>-25181</v>
      </c>
      <c r="E49" s="589">
        <v>-50215</v>
      </c>
      <c r="F49" s="356">
        <v>-14843</v>
      </c>
      <c r="H49" s="143"/>
      <c r="I49" s="698"/>
      <c r="J49" s="698"/>
      <c r="K49" s="698"/>
      <c r="L49" s="698"/>
      <c r="M49" s="667"/>
    </row>
    <row r="50" spans="1:13" ht="3" customHeight="1">
      <c r="A50" s="120"/>
      <c r="B50" s="124"/>
      <c r="C50" s="360"/>
      <c r="D50" s="360"/>
      <c r="E50" s="588"/>
      <c r="F50" s="360"/>
      <c r="H50" s="143"/>
      <c r="I50" s="698"/>
      <c r="J50" s="698"/>
      <c r="K50" s="698"/>
      <c r="L50" s="698"/>
      <c r="M50" s="667"/>
    </row>
    <row r="51" spans="1:13" ht="9" customHeight="1">
      <c r="A51" s="120" t="s">
        <v>421</v>
      </c>
      <c r="B51" s="124"/>
      <c r="C51" s="360"/>
      <c r="D51" s="360"/>
      <c r="E51" s="588"/>
      <c r="F51" s="360"/>
      <c r="H51" s="143"/>
      <c r="I51" s="698"/>
      <c r="J51" s="698"/>
      <c r="K51" s="698"/>
      <c r="L51" s="698"/>
      <c r="M51" s="667"/>
    </row>
    <row r="52" spans="1:13" ht="9" customHeight="1">
      <c r="A52" s="126" t="s">
        <v>419</v>
      </c>
      <c r="B52" s="124"/>
      <c r="C52" s="355">
        <v>7185</v>
      </c>
      <c r="D52" s="355">
        <v>9204</v>
      </c>
      <c r="E52" s="588">
        <v>8111</v>
      </c>
      <c r="F52" s="355">
        <v>926</v>
      </c>
      <c r="H52" s="143"/>
      <c r="I52" s="698"/>
      <c r="J52" s="698"/>
      <c r="K52" s="698"/>
      <c r="L52" s="698"/>
      <c r="M52" s="667"/>
    </row>
    <row r="53" spans="1:13" ht="9" customHeight="1">
      <c r="A53" s="126" t="s">
        <v>215</v>
      </c>
      <c r="B53" s="124"/>
      <c r="C53" s="355">
        <v>-6720</v>
      </c>
      <c r="D53" s="355">
        <v>-5191</v>
      </c>
      <c r="E53" s="588">
        <v>-5191</v>
      </c>
      <c r="F53" s="355">
        <v>1529</v>
      </c>
      <c r="H53" s="143"/>
      <c r="I53" s="698"/>
      <c r="J53" s="698"/>
      <c r="K53" s="698"/>
      <c r="L53" s="698"/>
      <c r="M53" s="667"/>
    </row>
    <row r="54" spans="1:13" ht="9" customHeight="1">
      <c r="A54" s="126" t="s">
        <v>415</v>
      </c>
      <c r="B54" s="124"/>
      <c r="C54" s="355">
        <v>704</v>
      </c>
      <c r="D54" s="355">
        <v>9170</v>
      </c>
      <c r="E54" s="588">
        <v>9739</v>
      </c>
      <c r="F54" s="355">
        <v>9035</v>
      </c>
      <c r="H54" s="143"/>
      <c r="I54" s="698"/>
      <c r="J54" s="698"/>
      <c r="K54" s="698"/>
      <c r="L54" s="698"/>
      <c r="M54" s="667"/>
    </row>
    <row r="55" spans="1:13" ht="9" customHeight="1">
      <c r="A55" s="120" t="s">
        <v>420</v>
      </c>
      <c r="B55" s="124"/>
      <c r="C55" s="356">
        <v>1168</v>
      </c>
      <c r="D55" s="356">
        <v>13182</v>
      </c>
      <c r="E55" s="589">
        <v>12659</v>
      </c>
      <c r="F55" s="356">
        <v>11490</v>
      </c>
      <c r="H55" s="143"/>
      <c r="I55" s="698"/>
      <c r="J55" s="698"/>
      <c r="K55" s="698"/>
      <c r="L55" s="698"/>
      <c r="M55" s="667"/>
    </row>
    <row r="56" spans="1:13" ht="3" customHeight="1">
      <c r="A56" s="120"/>
      <c r="B56" s="124"/>
      <c r="C56" s="360"/>
      <c r="D56" s="360"/>
      <c r="E56" s="588"/>
      <c r="F56" s="360"/>
      <c r="H56" s="143"/>
      <c r="I56" s="698"/>
      <c r="J56" s="698"/>
      <c r="K56" s="698"/>
      <c r="L56" s="698"/>
      <c r="M56" s="667"/>
    </row>
    <row r="57" spans="1:13" ht="9" customHeight="1">
      <c r="A57" s="129" t="s">
        <v>129</v>
      </c>
      <c r="B57" s="296"/>
      <c r="C57" s="356">
        <v>-34204</v>
      </c>
      <c r="D57" s="356">
        <v>-11999</v>
      </c>
      <c r="E57" s="589">
        <v>-37556</v>
      </c>
      <c r="F57" s="356">
        <v>-3352</v>
      </c>
      <c r="H57" s="143"/>
      <c r="I57" s="698"/>
      <c r="J57" s="698"/>
      <c r="K57" s="698"/>
      <c r="L57" s="698"/>
      <c r="M57" s="667"/>
    </row>
    <row r="58" spans="1:13" s="118" customFormat="1" ht="3" customHeight="1">
      <c r="A58" s="129"/>
      <c r="B58" s="130"/>
      <c r="C58" s="356"/>
      <c r="D58" s="356"/>
      <c r="E58" s="588"/>
      <c r="F58" s="356"/>
      <c r="H58" s="143"/>
      <c r="I58" s="698"/>
      <c r="J58" s="698"/>
      <c r="K58" s="698"/>
      <c r="L58" s="698"/>
      <c r="M58" s="667"/>
    </row>
    <row r="59" spans="1:13" s="118" customFormat="1" ht="8.25" customHeight="1">
      <c r="A59" s="131" t="s">
        <v>205</v>
      </c>
      <c r="B59" s="132"/>
      <c r="C59" s="356">
        <v>-41027</v>
      </c>
      <c r="D59" s="356">
        <v>-14026</v>
      </c>
      <c r="E59" s="589">
        <v>-39896</v>
      </c>
      <c r="F59" s="356">
        <v>1132</v>
      </c>
      <c r="H59" s="143"/>
      <c r="I59" s="698"/>
      <c r="J59" s="698"/>
      <c r="K59" s="698"/>
      <c r="L59" s="698"/>
      <c r="M59" s="667"/>
    </row>
    <row r="60" spans="1:13" ht="3" customHeight="1">
      <c r="A60" s="131"/>
      <c r="B60" s="132"/>
      <c r="C60" s="361"/>
      <c r="D60" s="361"/>
      <c r="E60" s="588"/>
      <c r="F60" s="361"/>
      <c r="H60" s="143"/>
      <c r="I60" s="698"/>
      <c r="J60" s="698"/>
      <c r="K60" s="698"/>
      <c r="L60" s="698"/>
      <c r="M60" s="667"/>
    </row>
    <row r="61" spans="1:13" ht="9" customHeight="1">
      <c r="A61" s="626" t="s">
        <v>334</v>
      </c>
      <c r="B61" s="300"/>
      <c r="C61" s="362"/>
      <c r="D61" s="362"/>
      <c r="E61" s="588"/>
      <c r="F61" s="362"/>
      <c r="H61" s="143"/>
      <c r="I61" s="698"/>
      <c r="J61" s="698"/>
      <c r="K61" s="698"/>
      <c r="L61" s="698"/>
      <c r="M61" s="667"/>
    </row>
    <row r="62" spans="1:13" ht="9" customHeight="1">
      <c r="A62" s="133" t="s">
        <v>29</v>
      </c>
      <c r="B62" s="134"/>
      <c r="C62" s="355">
        <v>10240</v>
      </c>
      <c r="D62" s="355">
        <v>1783</v>
      </c>
      <c r="E62" s="588">
        <v>9613</v>
      </c>
      <c r="F62" s="355">
        <v>-626</v>
      </c>
      <c r="H62" s="143"/>
      <c r="I62" s="698"/>
      <c r="J62" s="698"/>
      <c r="K62" s="698"/>
      <c r="L62" s="698"/>
      <c r="M62" s="667"/>
    </row>
    <row r="63" spans="1:13" ht="9" customHeight="1">
      <c r="A63" s="135" t="s">
        <v>346</v>
      </c>
      <c r="B63" s="136"/>
      <c r="C63" s="355">
        <v>273</v>
      </c>
      <c r="D63" s="355">
        <v>56</v>
      </c>
      <c r="E63" s="588">
        <v>241</v>
      </c>
      <c r="F63" s="355">
        <v>-32</v>
      </c>
      <c r="H63" s="143"/>
      <c r="I63" s="698"/>
      <c r="J63" s="698"/>
      <c r="K63" s="698"/>
      <c r="L63" s="698"/>
      <c r="M63" s="667"/>
    </row>
    <row r="64" spans="1:13" ht="9" customHeight="1">
      <c r="A64" s="135" t="s">
        <v>347</v>
      </c>
      <c r="B64" s="136"/>
      <c r="C64" s="355">
        <v>6474</v>
      </c>
      <c r="D64" s="355">
        <v>679</v>
      </c>
      <c r="E64" s="588">
        <v>6341</v>
      </c>
      <c r="F64" s="355">
        <v>-134</v>
      </c>
      <c r="H64" s="143"/>
      <c r="I64" s="698"/>
      <c r="J64" s="698"/>
      <c r="K64" s="698"/>
      <c r="L64" s="698"/>
      <c r="M64" s="667"/>
    </row>
    <row r="65" spans="1:19" ht="9" customHeight="1">
      <c r="A65" s="135" t="s">
        <v>348</v>
      </c>
      <c r="B65" s="136"/>
      <c r="C65" s="355">
        <v>430</v>
      </c>
      <c r="D65" s="355">
        <v>163</v>
      </c>
      <c r="E65" s="588">
        <v>704</v>
      </c>
      <c r="F65" s="355">
        <v>274</v>
      </c>
      <c r="H65" s="143"/>
      <c r="I65" s="698"/>
      <c r="J65" s="698"/>
      <c r="K65" s="698"/>
      <c r="L65" s="698"/>
      <c r="M65" s="667"/>
    </row>
    <row r="66" spans="1:19" ht="9" customHeight="1">
      <c r="A66" s="135" t="s">
        <v>349</v>
      </c>
      <c r="B66" s="136"/>
      <c r="C66" s="355">
        <v>105</v>
      </c>
      <c r="D66" s="355">
        <v>-36</v>
      </c>
      <c r="E66" s="588">
        <v>115</v>
      </c>
      <c r="F66" s="355">
        <v>9</v>
      </c>
      <c r="H66" s="143"/>
      <c r="I66" s="698"/>
      <c r="J66" s="698"/>
      <c r="K66" s="698"/>
      <c r="L66" s="698"/>
      <c r="M66" s="667"/>
    </row>
    <row r="67" spans="1:19" ht="9" customHeight="1">
      <c r="A67" s="137" t="s">
        <v>73</v>
      </c>
      <c r="B67" s="136"/>
      <c r="C67" s="363">
        <v>4027</v>
      </c>
      <c r="D67" s="363">
        <v>1177</v>
      </c>
      <c r="E67" s="589">
        <v>3850</v>
      </c>
      <c r="F67" s="363">
        <v>-177</v>
      </c>
      <c r="H67" s="143"/>
      <c r="I67" s="698"/>
      <c r="J67" s="698"/>
      <c r="K67" s="698"/>
      <c r="L67" s="698"/>
      <c r="M67" s="667"/>
    </row>
    <row r="68" spans="1:19" ht="3" customHeight="1">
      <c r="A68" s="116"/>
      <c r="B68" s="296"/>
      <c r="C68" s="362"/>
      <c r="D68" s="362"/>
      <c r="E68" s="588"/>
      <c r="F68" s="362"/>
      <c r="H68" s="143"/>
      <c r="I68" s="698"/>
      <c r="J68" s="698"/>
      <c r="K68" s="698"/>
      <c r="L68" s="698"/>
      <c r="M68" s="667"/>
    </row>
    <row r="69" spans="1:19" s="118" customFormat="1" ht="9" customHeight="1">
      <c r="A69" s="138" t="s">
        <v>422</v>
      </c>
      <c r="B69" s="139"/>
      <c r="C69" s="364">
        <v>-45055</v>
      </c>
      <c r="D69" s="364">
        <v>-15203</v>
      </c>
      <c r="E69" s="593">
        <v>-43746</v>
      </c>
      <c r="F69" s="364">
        <v>1309</v>
      </c>
      <c r="H69" s="143"/>
      <c r="I69" s="698"/>
      <c r="J69" s="698"/>
      <c r="K69" s="698"/>
      <c r="L69" s="698"/>
      <c r="M69" s="667"/>
    </row>
    <row r="70" spans="1:19" s="118" customFormat="1">
      <c r="A70" s="313" t="s">
        <v>275</v>
      </c>
      <c r="B70" s="114"/>
      <c r="C70" s="123"/>
      <c r="D70" s="389"/>
      <c r="E70" s="123"/>
      <c r="F70" s="123"/>
      <c r="I70" s="699"/>
      <c r="J70" s="669"/>
      <c r="K70" s="669"/>
      <c r="L70" s="669"/>
      <c r="M70" s="669"/>
    </row>
    <row r="71" spans="1:19" s="118" customFormat="1">
      <c r="A71" s="314" t="s">
        <v>274</v>
      </c>
      <c r="B71" s="114"/>
      <c r="C71" s="123"/>
      <c r="D71" s="389"/>
      <c r="E71" s="123"/>
      <c r="F71" s="123"/>
      <c r="H71" s="487"/>
      <c r="I71" s="699"/>
      <c r="J71" s="669"/>
      <c r="K71" s="669"/>
      <c r="L71" s="669"/>
      <c r="M71" s="669"/>
      <c r="N71" s="488"/>
      <c r="O71" s="488"/>
      <c r="P71" s="488"/>
      <c r="Q71" s="488"/>
      <c r="R71" s="488"/>
      <c r="S71" s="488"/>
    </row>
    <row r="72" spans="1:19" s="118" customFormat="1">
      <c r="A72" s="686" t="s">
        <v>429</v>
      </c>
      <c r="B72" s="114"/>
      <c r="C72" s="123"/>
      <c r="D72" s="389"/>
      <c r="E72" s="123"/>
      <c r="F72" s="123"/>
      <c r="H72" s="487"/>
      <c r="I72" s="699"/>
      <c r="J72" s="669"/>
      <c r="K72" s="669"/>
      <c r="L72" s="669"/>
      <c r="M72" s="669"/>
      <c r="N72" s="488"/>
      <c r="O72" s="488"/>
      <c r="P72" s="488"/>
      <c r="Q72" s="488"/>
      <c r="R72" s="488"/>
      <c r="S72" s="488"/>
    </row>
    <row r="73" spans="1:19">
      <c r="A73" s="685" t="s">
        <v>423</v>
      </c>
    </row>
    <row r="74" spans="1:19" ht="9" customHeight="1">
      <c r="A74" s="686" t="s">
        <v>424</v>
      </c>
      <c r="B74" s="472"/>
      <c r="C74" s="472"/>
      <c r="D74" s="472"/>
      <c r="E74" s="472"/>
      <c r="F74" s="142"/>
      <c r="I74" s="664"/>
    </row>
    <row r="75" spans="1:19" ht="9" customHeight="1">
      <c r="A75" s="480" t="s">
        <v>0</v>
      </c>
      <c r="B75" s="473"/>
      <c r="C75" s="474"/>
      <c r="D75" s="475"/>
      <c r="E75" s="482"/>
      <c r="F75" s="142"/>
    </row>
    <row r="76" spans="1:19" ht="9" customHeight="1">
      <c r="A76" s="480" t="s">
        <v>1</v>
      </c>
      <c r="B76" s="473"/>
      <c r="C76" s="474"/>
      <c r="D76" s="475"/>
      <c r="E76" s="482"/>
      <c r="F76" s="142"/>
    </row>
    <row r="77" spans="1:19" ht="9" customHeight="1">
      <c r="A77" s="218"/>
      <c r="E77" s="142"/>
      <c r="F77" s="142"/>
    </row>
  </sheetData>
  <phoneticPr fontId="34" type="noConversion"/>
  <pageMargins left="0.19685039370078741" right="0.19685039370078741" top="0.23622047244094491" bottom="0.15748031496062992" header="0.15748031496062992" footer="0.118110236220472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P63"/>
  <sheetViews>
    <sheetView zoomScaleNormal="100" workbookViewId="0"/>
  </sheetViews>
  <sheetFormatPr defaultRowHeight="9.75"/>
  <cols>
    <col min="1" max="1" width="42.7109375" style="110" customWidth="1"/>
    <col min="2" max="2" width="3.7109375" style="140" customWidth="1"/>
    <col min="3" max="4" width="11.5703125" style="141" customWidth="1"/>
    <col min="5" max="5" width="11.5703125" style="110" customWidth="1"/>
    <col min="6" max="6" width="9.140625" style="110"/>
    <col min="7" max="7" width="9.140625" style="668" customWidth="1"/>
    <col min="8" max="9" width="9.140625" style="664"/>
    <col min="10" max="10" width="6.28515625" style="664" customWidth="1"/>
    <col min="11" max="11" width="9.140625" style="664"/>
    <col min="12" max="16384" width="9.140625" style="110"/>
  </cols>
  <sheetData>
    <row r="1" spans="1:12">
      <c r="A1" s="123" t="s">
        <v>497</v>
      </c>
      <c r="B1" s="121"/>
      <c r="C1" s="111"/>
      <c r="D1" s="390"/>
      <c r="E1" s="119"/>
    </row>
    <row r="2" spans="1:12" s="112" customFormat="1" ht="9.9499999999999993" customHeight="1">
      <c r="A2" s="637"/>
      <c r="B2" s="638"/>
      <c r="C2" s="639" t="s">
        <v>433</v>
      </c>
      <c r="D2" s="640" t="s">
        <v>433</v>
      </c>
      <c r="E2" s="639" t="s">
        <v>176</v>
      </c>
      <c r="G2" s="700"/>
      <c r="H2" s="665"/>
      <c r="I2" s="665"/>
      <c r="J2" s="665"/>
      <c r="K2" s="665"/>
    </row>
    <row r="3" spans="1:12" s="112" customFormat="1" ht="9.9499999999999993" customHeight="1">
      <c r="A3" s="144"/>
      <c r="B3" s="145"/>
      <c r="C3" s="368" t="s">
        <v>353</v>
      </c>
      <c r="D3" s="600" t="s">
        <v>352</v>
      </c>
      <c r="E3" s="368" t="s">
        <v>474</v>
      </c>
      <c r="G3" s="700"/>
      <c r="H3" s="665"/>
      <c r="I3" s="665"/>
      <c r="J3" s="665"/>
      <c r="K3" s="665"/>
    </row>
    <row r="4" spans="1:12" s="112" customFormat="1" ht="9.9499999999999993" customHeight="1">
      <c r="A4" s="144"/>
      <c r="B4" s="145"/>
      <c r="C4" s="113" t="s">
        <v>474</v>
      </c>
      <c r="D4" s="599"/>
      <c r="E4" s="113" t="s">
        <v>93</v>
      </c>
      <c r="G4" s="700"/>
      <c r="H4" s="665"/>
      <c r="I4" s="665"/>
      <c r="J4" s="665"/>
      <c r="K4" s="665"/>
    </row>
    <row r="5" spans="1:12" s="112" customFormat="1" ht="9.9499999999999993" customHeight="1">
      <c r="A5" s="144"/>
      <c r="B5" s="145"/>
      <c r="C5" s="369" t="s">
        <v>93</v>
      </c>
      <c r="D5" s="599"/>
      <c r="E5" s="369"/>
      <c r="G5" s="700"/>
      <c r="H5" s="665"/>
      <c r="I5" s="665"/>
      <c r="J5" s="665"/>
      <c r="K5" s="665"/>
    </row>
    <row r="6" spans="1:12" s="112" customFormat="1" ht="9.9499999999999993" customHeight="1">
      <c r="A6" s="144"/>
      <c r="B6" s="145" t="s">
        <v>297</v>
      </c>
      <c r="C6" s="146" t="s">
        <v>84</v>
      </c>
      <c r="D6" s="601" t="s">
        <v>84</v>
      </c>
      <c r="E6" s="146" t="s">
        <v>84</v>
      </c>
      <c r="G6" s="700"/>
      <c r="H6" s="665"/>
      <c r="I6" s="665"/>
      <c r="J6" s="665"/>
      <c r="K6" s="665"/>
    </row>
    <row r="7" spans="1:12" s="147" customFormat="1" ht="9.9499999999999993" customHeight="1">
      <c r="A7" s="148" t="s">
        <v>87</v>
      </c>
      <c r="B7" s="149"/>
      <c r="C7" s="115"/>
      <c r="D7" s="602"/>
      <c r="E7" s="483"/>
      <c r="G7" s="668"/>
      <c r="H7" s="670"/>
      <c r="I7" s="666"/>
      <c r="J7" s="665"/>
      <c r="K7" s="666"/>
      <c r="L7" s="112"/>
    </row>
    <row r="8" spans="1:12" s="147" customFormat="1" ht="9.9499999999999993" customHeight="1">
      <c r="A8" s="151" t="s">
        <v>145</v>
      </c>
      <c r="B8" s="152"/>
      <c r="C8" s="115"/>
      <c r="D8" s="602"/>
      <c r="E8" s="483"/>
      <c r="G8" s="668"/>
      <c r="H8" s="670"/>
      <c r="I8" s="670"/>
      <c r="J8" s="670"/>
      <c r="K8" s="670"/>
    </row>
    <row r="9" spans="1:12" s="147" customFormat="1" ht="9.9499999999999993" customHeight="1">
      <c r="A9" s="153" t="s">
        <v>252</v>
      </c>
      <c r="B9" s="152" t="s">
        <v>413</v>
      </c>
      <c r="C9" s="115">
        <v>3004</v>
      </c>
      <c r="D9" s="602">
        <v>3844</v>
      </c>
      <c r="E9" s="483">
        <v>841</v>
      </c>
      <c r="G9" s="668"/>
      <c r="H9" s="668"/>
      <c r="I9" s="668"/>
      <c r="J9" s="670"/>
      <c r="K9" s="496"/>
    </row>
    <row r="10" spans="1:12" s="147" customFormat="1" ht="9.9499999999999993" customHeight="1">
      <c r="A10" s="153" t="s">
        <v>253</v>
      </c>
      <c r="B10" s="152">
        <v>13</v>
      </c>
      <c r="C10" s="115">
        <v>39737</v>
      </c>
      <c r="D10" s="602">
        <v>39591</v>
      </c>
      <c r="E10" s="483">
        <v>-146</v>
      </c>
      <c r="G10" s="668"/>
      <c r="H10" s="668"/>
      <c r="I10" s="668"/>
      <c r="J10" s="670"/>
      <c r="K10" s="496"/>
    </row>
    <row r="11" spans="1:12" s="147" customFormat="1" ht="9.9499999999999993" customHeight="1">
      <c r="A11" s="429" t="s">
        <v>254</v>
      </c>
      <c r="B11" s="152">
        <v>14</v>
      </c>
      <c r="C11" s="115">
        <v>117371</v>
      </c>
      <c r="D11" s="602">
        <v>117507</v>
      </c>
      <c r="E11" s="483">
        <v>136</v>
      </c>
      <c r="G11" s="668"/>
      <c r="H11" s="668"/>
      <c r="I11" s="668"/>
      <c r="J11" s="670"/>
      <c r="K11" s="496"/>
    </row>
    <row r="12" spans="1:12" s="147" customFormat="1" ht="9.9499999999999993" customHeight="1">
      <c r="A12" s="153" t="s">
        <v>38</v>
      </c>
      <c r="B12" s="152">
        <v>13</v>
      </c>
      <c r="C12" s="115">
        <v>46051</v>
      </c>
      <c r="D12" s="602">
        <v>45249</v>
      </c>
      <c r="E12" s="483">
        <v>-802</v>
      </c>
      <c r="G12" s="668"/>
      <c r="H12" s="668"/>
      <c r="I12" s="668"/>
      <c r="J12" s="670"/>
      <c r="K12" s="496"/>
    </row>
    <row r="13" spans="1:12" s="147" customFormat="1" ht="9.9499999999999993" customHeight="1">
      <c r="A13" s="153" t="s">
        <v>228</v>
      </c>
      <c r="B13" s="152"/>
      <c r="C13" s="115"/>
      <c r="D13" s="602"/>
      <c r="E13" s="483"/>
      <c r="G13" s="668"/>
      <c r="H13" s="668"/>
      <c r="I13" s="668"/>
      <c r="J13" s="670"/>
      <c r="K13" s="496"/>
    </row>
    <row r="14" spans="1:12" s="147" customFormat="1" ht="9.9499999999999993" customHeight="1">
      <c r="A14" s="154" t="s">
        <v>229</v>
      </c>
      <c r="B14" s="155"/>
      <c r="C14" s="115">
        <v>35781</v>
      </c>
      <c r="D14" s="602">
        <v>35956</v>
      </c>
      <c r="E14" s="483">
        <v>176</v>
      </c>
      <c r="G14" s="668"/>
      <c r="H14" s="668"/>
      <c r="I14" s="668"/>
      <c r="J14" s="670"/>
      <c r="K14" s="496"/>
    </row>
    <row r="15" spans="1:12" s="147" customFormat="1" ht="9.9499999999999993" customHeight="1">
      <c r="A15" s="154" t="s">
        <v>124</v>
      </c>
      <c r="B15" s="155"/>
      <c r="C15" s="115">
        <v>300</v>
      </c>
      <c r="D15" s="602">
        <v>324</v>
      </c>
      <c r="E15" s="483">
        <v>23</v>
      </c>
      <c r="G15" s="668"/>
      <c r="H15" s="668"/>
      <c r="I15" s="668"/>
      <c r="J15" s="670"/>
      <c r="K15" s="496"/>
    </row>
    <row r="16" spans="1:12" s="147" customFormat="1" ht="9.9499999999999993" customHeight="1">
      <c r="A16" s="156" t="s">
        <v>230</v>
      </c>
      <c r="B16" s="157"/>
      <c r="C16" s="115">
        <v>37549</v>
      </c>
      <c r="D16" s="602">
        <v>39296</v>
      </c>
      <c r="E16" s="483">
        <v>1747</v>
      </c>
      <c r="G16" s="668"/>
      <c r="H16" s="668"/>
      <c r="I16" s="668"/>
      <c r="J16" s="670"/>
      <c r="K16" s="496"/>
    </row>
    <row r="17" spans="1:224" s="147" customFormat="1" ht="9.75" customHeight="1">
      <c r="A17" s="158" t="s">
        <v>150</v>
      </c>
      <c r="B17" s="159"/>
      <c r="C17" s="122">
        <v>279792</v>
      </c>
      <c r="D17" s="603">
        <v>281767</v>
      </c>
      <c r="E17" s="122">
        <v>1975</v>
      </c>
      <c r="F17" s="160"/>
      <c r="G17" s="668"/>
      <c r="H17" s="668"/>
      <c r="I17" s="668"/>
      <c r="J17" s="670"/>
      <c r="K17" s="496"/>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row>
    <row r="18" spans="1:224" s="147" customFormat="1" ht="3" customHeight="1">
      <c r="A18" s="151"/>
      <c r="B18" s="152"/>
      <c r="C18" s="122"/>
      <c r="D18" s="602"/>
      <c r="E18" s="122"/>
      <c r="F18" s="160"/>
      <c r="G18" s="668"/>
      <c r="H18" s="668"/>
      <c r="I18" s="668"/>
      <c r="J18" s="670"/>
      <c r="K18" s="496"/>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row>
    <row r="19" spans="1:224" s="147" customFormat="1" ht="9.9499999999999993" customHeight="1">
      <c r="A19" s="151" t="s">
        <v>146</v>
      </c>
      <c r="B19" s="152">
        <v>15</v>
      </c>
      <c r="C19" s="115"/>
      <c r="D19" s="602"/>
      <c r="E19" s="483"/>
      <c r="G19" s="668"/>
      <c r="H19" s="668"/>
      <c r="I19" s="668"/>
      <c r="J19" s="670"/>
      <c r="K19" s="496"/>
    </row>
    <row r="20" spans="1:224" s="147" customFormat="1" ht="9.9499999999999993" customHeight="1">
      <c r="A20" s="153" t="s">
        <v>127</v>
      </c>
      <c r="B20" s="152"/>
      <c r="C20" s="115">
        <v>8929</v>
      </c>
      <c r="D20" s="602">
        <v>9331</v>
      </c>
      <c r="E20" s="483">
        <v>403</v>
      </c>
      <c r="G20" s="668"/>
      <c r="H20" s="668"/>
      <c r="I20" s="668"/>
      <c r="J20" s="670"/>
      <c r="K20" s="496"/>
    </row>
    <row r="21" spans="1:224" s="147" customFormat="1" ht="9.9499999999999993" customHeight="1">
      <c r="A21" s="153" t="s">
        <v>44</v>
      </c>
      <c r="B21" s="152"/>
      <c r="C21" s="115">
        <v>24335</v>
      </c>
      <c r="D21" s="602">
        <v>24723</v>
      </c>
      <c r="E21" s="483">
        <v>388</v>
      </c>
      <c r="G21" s="668"/>
      <c r="H21" s="668"/>
      <c r="I21" s="668"/>
      <c r="J21" s="670"/>
      <c r="K21" s="496"/>
    </row>
    <row r="22" spans="1:224" s="147" customFormat="1" ht="9.9499999999999993" customHeight="1">
      <c r="A22" s="161" t="s">
        <v>350</v>
      </c>
      <c r="B22" s="162"/>
      <c r="C22" s="115">
        <v>54875</v>
      </c>
      <c r="D22" s="602">
        <v>54293</v>
      </c>
      <c r="E22" s="483">
        <v>-581</v>
      </c>
      <c r="G22" s="668"/>
      <c r="H22" s="668"/>
      <c r="I22" s="668"/>
      <c r="J22" s="670"/>
      <c r="K22" s="496"/>
    </row>
    <row r="23" spans="1:224" s="147" customFormat="1" ht="9.9499999999999993" customHeight="1">
      <c r="A23" s="161" t="s">
        <v>152</v>
      </c>
      <c r="B23" s="162"/>
      <c r="C23" s="115">
        <v>7942</v>
      </c>
      <c r="D23" s="602">
        <v>8253</v>
      </c>
      <c r="E23" s="483">
        <v>311</v>
      </c>
      <c r="G23" s="668"/>
      <c r="H23" s="668"/>
      <c r="I23" s="668"/>
      <c r="J23" s="670"/>
      <c r="K23" s="496"/>
    </row>
    <row r="24" spans="1:224" s="147" customFormat="1" ht="9.9499999999999993" customHeight="1">
      <c r="A24" s="161" t="s">
        <v>151</v>
      </c>
      <c r="B24" s="162"/>
      <c r="C24" s="115">
        <v>5810</v>
      </c>
      <c r="D24" s="602">
        <v>6138</v>
      </c>
      <c r="E24" s="483">
        <v>328</v>
      </c>
      <c r="G24" s="668"/>
      <c r="H24" s="668"/>
      <c r="I24" s="668"/>
      <c r="J24" s="670"/>
      <c r="K24" s="496"/>
    </row>
    <row r="25" spans="1:224" s="147" customFormat="1" ht="9.9499999999999993" customHeight="1">
      <c r="A25" s="161" t="s">
        <v>344</v>
      </c>
      <c r="B25" s="162"/>
      <c r="C25" s="115">
        <v>196</v>
      </c>
      <c r="D25" s="602">
        <v>183</v>
      </c>
      <c r="E25" s="483">
        <v>-13</v>
      </c>
      <c r="G25" s="668"/>
      <c r="H25" s="668"/>
      <c r="I25" s="668"/>
      <c r="J25" s="670"/>
      <c r="K25" s="496"/>
    </row>
    <row r="26" spans="1:224" s="147" customFormat="1" ht="9.9499999999999993" customHeight="1">
      <c r="A26" s="161" t="s">
        <v>345</v>
      </c>
      <c r="B26" s="162"/>
      <c r="C26" s="115">
        <v>35</v>
      </c>
      <c r="D26" s="602">
        <v>36</v>
      </c>
      <c r="E26" s="483">
        <v>1</v>
      </c>
      <c r="G26" s="668"/>
      <c r="H26" s="668"/>
      <c r="I26" s="668"/>
      <c r="J26" s="670"/>
      <c r="K26" s="496"/>
    </row>
    <row r="27" spans="1:224" s="147" customFormat="1" ht="9.9499999999999993" customHeight="1">
      <c r="A27" s="161" t="s">
        <v>125</v>
      </c>
      <c r="B27" s="162"/>
      <c r="C27" s="115">
        <v>10573</v>
      </c>
      <c r="D27" s="602">
        <v>10825</v>
      </c>
      <c r="E27" s="483">
        <v>252</v>
      </c>
      <c r="G27" s="668"/>
      <c r="H27" s="668"/>
      <c r="I27" s="668"/>
      <c r="J27" s="670"/>
      <c r="K27" s="496"/>
    </row>
    <row r="28" spans="1:224" s="147" customFormat="1" ht="9.9499999999999993" customHeight="1">
      <c r="A28" s="161" t="s">
        <v>343</v>
      </c>
      <c r="B28" s="162"/>
      <c r="C28" s="115">
        <v>136</v>
      </c>
      <c r="D28" s="602">
        <v>95</v>
      </c>
      <c r="E28" s="483">
        <v>-42</v>
      </c>
      <c r="G28" s="668"/>
      <c r="H28" s="668"/>
      <c r="I28" s="668"/>
      <c r="J28" s="670"/>
      <c r="K28" s="496"/>
    </row>
    <row r="29" spans="1:224" s="147" customFormat="1" ht="9.9499999999999993" customHeight="1">
      <c r="A29" s="161" t="s">
        <v>153</v>
      </c>
      <c r="B29" s="162"/>
      <c r="C29" s="115">
        <v>397</v>
      </c>
      <c r="D29" s="602">
        <v>409</v>
      </c>
      <c r="E29" s="483">
        <v>12</v>
      </c>
      <c r="G29" s="668"/>
      <c r="H29" s="668"/>
      <c r="I29" s="668"/>
      <c r="J29" s="670"/>
      <c r="K29" s="496"/>
    </row>
    <row r="30" spans="1:224" s="147" customFormat="1" ht="9.9499999999999993" customHeight="1">
      <c r="A30" s="163" t="s">
        <v>154</v>
      </c>
      <c r="B30" s="164"/>
      <c r="C30" s="122">
        <v>113228</v>
      </c>
      <c r="D30" s="603">
        <v>114286</v>
      </c>
      <c r="E30" s="122">
        <v>1058</v>
      </c>
      <c r="G30" s="668"/>
      <c r="H30" s="668"/>
      <c r="I30" s="668"/>
      <c r="J30" s="670"/>
      <c r="K30" s="496"/>
    </row>
    <row r="31" spans="1:224" s="147" customFormat="1" ht="9.9499999999999993" customHeight="1">
      <c r="A31" s="165" t="s">
        <v>147</v>
      </c>
      <c r="B31" s="166"/>
      <c r="C31" s="117">
        <v>393020</v>
      </c>
      <c r="D31" s="604">
        <v>396053</v>
      </c>
      <c r="E31" s="117">
        <v>3033</v>
      </c>
      <c r="G31" s="668"/>
      <c r="H31" s="668"/>
      <c r="I31" s="668"/>
      <c r="J31" s="670"/>
      <c r="K31" s="496"/>
    </row>
    <row r="32" spans="1:224" s="147" customFormat="1" ht="3" customHeight="1">
      <c r="A32" s="167"/>
      <c r="B32" s="162"/>
      <c r="C32" s="115"/>
      <c r="D32" s="602"/>
      <c r="E32" s="483"/>
      <c r="G32" s="668"/>
      <c r="H32" s="668"/>
      <c r="I32" s="668"/>
      <c r="J32" s="670"/>
      <c r="K32" s="496"/>
    </row>
    <row r="33" spans="1:11" s="147" customFormat="1" ht="9.9499999999999993" customHeight="1">
      <c r="A33" s="168" t="s">
        <v>88</v>
      </c>
      <c r="B33" s="169"/>
      <c r="C33" s="115"/>
      <c r="D33" s="602"/>
      <c r="E33" s="483"/>
      <c r="G33" s="668"/>
      <c r="H33" s="668"/>
      <c r="I33" s="668"/>
      <c r="J33" s="670"/>
      <c r="K33" s="496"/>
    </row>
    <row r="34" spans="1:11" s="147" customFormat="1" ht="9.9499999999999993" customHeight="1">
      <c r="A34" s="170" t="s">
        <v>231</v>
      </c>
      <c r="B34" s="169"/>
      <c r="C34" s="115"/>
      <c r="D34" s="602"/>
      <c r="E34" s="483"/>
      <c r="G34" s="668"/>
      <c r="H34" s="668"/>
      <c r="I34" s="668"/>
      <c r="J34" s="670"/>
      <c r="K34" s="496"/>
    </row>
    <row r="35" spans="1:11" s="147" customFormat="1" ht="9.9499999999999993" customHeight="1">
      <c r="A35" s="171" t="s">
        <v>213</v>
      </c>
      <c r="B35" s="172"/>
      <c r="C35" s="115">
        <v>182</v>
      </c>
      <c r="D35" s="602">
        <v>211</v>
      </c>
      <c r="E35" s="483">
        <v>29</v>
      </c>
      <c r="G35" s="668"/>
      <c r="H35" s="668"/>
      <c r="I35" s="668"/>
      <c r="J35" s="670"/>
      <c r="K35" s="496"/>
    </row>
    <row r="36" spans="1:11" s="147" customFormat="1" ht="9.9499999999999993" customHeight="1">
      <c r="A36" s="173" t="s">
        <v>155</v>
      </c>
      <c r="B36" s="174"/>
      <c r="C36" s="115">
        <v>346648</v>
      </c>
      <c r="D36" s="602">
        <v>351285</v>
      </c>
      <c r="E36" s="483">
        <v>4637</v>
      </c>
      <c r="G36" s="668"/>
      <c r="H36" s="668"/>
      <c r="I36" s="668"/>
      <c r="J36" s="670"/>
      <c r="K36" s="496"/>
    </row>
    <row r="37" spans="1:11" s="147" customFormat="1" ht="9.9499999999999993" customHeight="1">
      <c r="A37" s="430" t="s">
        <v>156</v>
      </c>
      <c r="B37" s="172">
        <v>16</v>
      </c>
      <c r="C37" s="115">
        <v>9608</v>
      </c>
      <c r="D37" s="602">
        <v>10237</v>
      </c>
      <c r="E37" s="483">
        <v>629</v>
      </c>
      <c r="G37" s="668"/>
      <c r="H37" s="668"/>
      <c r="I37" s="668"/>
      <c r="J37" s="670"/>
      <c r="K37" s="496"/>
    </row>
    <row r="38" spans="1:11" s="147" customFormat="1" ht="9.9499999999999993" customHeight="1">
      <c r="A38" s="171" t="s">
        <v>49</v>
      </c>
      <c r="B38" s="172"/>
      <c r="C38" s="115">
        <v>1524</v>
      </c>
      <c r="D38" s="602">
        <v>1673</v>
      </c>
      <c r="E38" s="483">
        <v>149</v>
      </c>
      <c r="G38" s="668"/>
      <c r="H38" s="668"/>
      <c r="I38" s="668"/>
      <c r="J38" s="670"/>
      <c r="K38" s="496"/>
    </row>
    <row r="39" spans="1:11" s="147" customFormat="1" ht="9.9499999999999993" customHeight="1">
      <c r="A39" s="176" t="s">
        <v>232</v>
      </c>
      <c r="B39" s="172"/>
      <c r="C39" s="122">
        <v>357963</v>
      </c>
      <c r="D39" s="603">
        <v>363406</v>
      </c>
      <c r="E39" s="122">
        <v>5443</v>
      </c>
      <c r="G39" s="668"/>
      <c r="H39" s="668"/>
      <c r="I39" s="668"/>
      <c r="J39" s="670"/>
      <c r="K39" s="496"/>
    </row>
    <row r="40" spans="1:11" s="147" customFormat="1" ht="9.9499999999999993" customHeight="1">
      <c r="A40" s="170" t="s">
        <v>68</v>
      </c>
      <c r="B40" s="172"/>
      <c r="C40" s="115"/>
      <c r="D40" s="602"/>
      <c r="E40" s="483"/>
      <c r="G40" s="668"/>
      <c r="H40" s="668"/>
      <c r="I40" s="668"/>
      <c r="J40" s="670"/>
      <c r="K40" s="496"/>
    </row>
    <row r="41" spans="1:11" s="147" customFormat="1" ht="9.9499999999999993" customHeight="1">
      <c r="A41" s="171" t="s">
        <v>198</v>
      </c>
      <c r="B41" s="172">
        <v>17</v>
      </c>
      <c r="C41" s="115">
        <v>157067</v>
      </c>
      <c r="D41" s="602">
        <v>221746</v>
      </c>
      <c r="E41" s="483">
        <v>64679</v>
      </c>
      <c r="G41" s="668"/>
      <c r="H41" s="668"/>
      <c r="I41" s="668"/>
      <c r="J41" s="670"/>
      <c r="K41" s="496"/>
    </row>
    <row r="42" spans="1:11" s="147" customFormat="1" ht="9.9499999999999993" customHeight="1">
      <c r="A42" s="171" t="s">
        <v>233</v>
      </c>
      <c r="B42" s="172">
        <v>17</v>
      </c>
      <c r="C42" s="115">
        <v>15102</v>
      </c>
      <c r="D42" s="602">
        <v>15931</v>
      </c>
      <c r="E42" s="483">
        <v>828</v>
      </c>
      <c r="G42" s="668"/>
      <c r="H42" s="668"/>
      <c r="I42" s="668"/>
      <c r="J42" s="670"/>
      <c r="K42" s="496"/>
    </row>
    <row r="43" spans="1:11" s="147" customFormat="1" ht="9.9499999999999993" customHeight="1">
      <c r="A43" s="171" t="s">
        <v>234</v>
      </c>
      <c r="B43" s="172">
        <v>18</v>
      </c>
      <c r="C43" s="483">
        <v>4632</v>
      </c>
      <c r="D43" s="602">
        <v>4880</v>
      </c>
      <c r="E43" s="483">
        <v>247</v>
      </c>
      <c r="G43" s="668"/>
      <c r="H43" s="668"/>
      <c r="I43" s="668"/>
      <c r="J43" s="670"/>
      <c r="K43" s="496"/>
    </row>
    <row r="44" spans="1:11" s="147" customFormat="1" ht="9.9499999999999993" customHeight="1">
      <c r="A44" s="484" t="s">
        <v>379</v>
      </c>
      <c r="B44" s="172">
        <v>18</v>
      </c>
      <c r="C44" s="483">
        <v>12384</v>
      </c>
      <c r="D44" s="602">
        <v>13137</v>
      </c>
      <c r="E44" s="483">
        <v>753</v>
      </c>
      <c r="G44" s="668"/>
      <c r="H44" s="668"/>
      <c r="I44" s="668"/>
      <c r="J44" s="670"/>
      <c r="K44" s="496"/>
    </row>
    <row r="45" spans="1:11" s="147" customFormat="1" ht="9.9499999999999993" customHeight="1">
      <c r="A45" s="484" t="s">
        <v>380</v>
      </c>
      <c r="B45" s="172">
        <v>18</v>
      </c>
      <c r="C45" s="483">
        <v>4242</v>
      </c>
      <c r="D45" s="602">
        <v>4517</v>
      </c>
      <c r="E45" s="483">
        <v>275</v>
      </c>
      <c r="G45" s="668"/>
      <c r="H45" s="668"/>
      <c r="I45" s="668"/>
      <c r="J45" s="670"/>
      <c r="K45" s="496"/>
    </row>
    <row r="46" spans="1:11" s="147" customFormat="1" ht="9.9499999999999993" customHeight="1">
      <c r="A46" s="484" t="s">
        <v>381</v>
      </c>
      <c r="B46" s="172">
        <v>18</v>
      </c>
      <c r="C46" s="483">
        <v>14170</v>
      </c>
      <c r="D46" s="602">
        <v>14201</v>
      </c>
      <c r="E46" s="483">
        <v>31</v>
      </c>
      <c r="G46" s="668"/>
      <c r="H46" s="668"/>
      <c r="I46" s="668"/>
      <c r="J46" s="670"/>
      <c r="K46" s="496"/>
    </row>
    <row r="47" spans="1:11" s="147" customFormat="1" ht="9.9499999999999993" customHeight="1">
      <c r="A47" s="171" t="s">
        <v>69</v>
      </c>
      <c r="B47" s="172">
        <v>18</v>
      </c>
      <c r="C47" s="115">
        <v>13879</v>
      </c>
      <c r="D47" s="602">
        <v>14281</v>
      </c>
      <c r="E47" s="483">
        <v>402</v>
      </c>
      <c r="G47" s="668"/>
      <c r="H47" s="668"/>
      <c r="I47" s="668"/>
      <c r="J47" s="670"/>
      <c r="K47" s="496"/>
    </row>
    <row r="48" spans="1:11" s="147" customFormat="1" ht="9.9499999999999993" customHeight="1">
      <c r="A48" s="177" t="s">
        <v>70</v>
      </c>
      <c r="B48" s="172"/>
      <c r="C48" s="122">
        <v>221477</v>
      </c>
      <c r="D48" s="603">
        <v>288693</v>
      </c>
      <c r="E48" s="122">
        <v>67216</v>
      </c>
      <c r="G48" s="668"/>
      <c r="H48" s="668"/>
      <c r="I48" s="668"/>
      <c r="J48" s="670"/>
      <c r="K48" s="496"/>
    </row>
    <row r="49" spans="1:19" s="147" customFormat="1" ht="9.9499999999999993" customHeight="1">
      <c r="A49" s="178" t="s">
        <v>71</v>
      </c>
      <c r="B49" s="179"/>
      <c r="C49" s="117">
        <v>579439</v>
      </c>
      <c r="D49" s="604">
        <v>652099</v>
      </c>
      <c r="E49" s="117">
        <v>72659</v>
      </c>
      <c r="G49" s="668"/>
      <c r="H49" s="668"/>
      <c r="I49" s="668"/>
      <c r="J49" s="670"/>
      <c r="K49" s="496"/>
    </row>
    <row r="50" spans="1:19" s="147" customFormat="1" ht="3" customHeight="1">
      <c r="A50" s="150"/>
      <c r="B50" s="172"/>
      <c r="C50" s="115"/>
      <c r="D50" s="602"/>
      <c r="E50" s="483"/>
      <c r="G50" s="668"/>
      <c r="H50" s="668"/>
      <c r="I50" s="668"/>
      <c r="J50" s="670"/>
      <c r="K50" s="496"/>
    </row>
    <row r="51" spans="1:19" s="147" customFormat="1" ht="9.9499999999999993" customHeight="1">
      <c r="A51" s="180" t="s">
        <v>122</v>
      </c>
      <c r="B51" s="181"/>
      <c r="C51" s="182">
        <v>-186419</v>
      </c>
      <c r="D51" s="605">
        <v>-256045</v>
      </c>
      <c r="E51" s="182">
        <v>-69626</v>
      </c>
      <c r="G51" s="668"/>
      <c r="H51" s="668"/>
      <c r="I51" s="668"/>
      <c r="J51" s="670"/>
      <c r="K51" s="496"/>
    </row>
    <row r="52" spans="1:19" ht="3" customHeight="1">
      <c r="A52" s="123"/>
      <c r="B52" s="121"/>
      <c r="C52" s="117"/>
      <c r="D52" s="602"/>
      <c r="E52" s="117"/>
      <c r="H52" s="668"/>
      <c r="I52" s="668"/>
      <c r="J52" s="670"/>
      <c r="K52" s="496"/>
    </row>
    <row r="53" spans="1:19" ht="9.9499999999999993" customHeight="1">
      <c r="A53" s="183" t="s">
        <v>123</v>
      </c>
      <c r="B53" s="121"/>
      <c r="C53" s="122">
        <v>-299647</v>
      </c>
      <c r="D53" s="603">
        <v>-370331</v>
      </c>
      <c r="E53" s="122">
        <v>-70684</v>
      </c>
      <c r="F53" s="147"/>
      <c r="H53" s="668"/>
      <c r="I53" s="668"/>
      <c r="J53" s="670"/>
      <c r="K53" s="496"/>
    </row>
    <row r="54" spans="1:19" ht="9.9499999999999993" customHeight="1">
      <c r="A54" s="183" t="s">
        <v>235</v>
      </c>
      <c r="B54" s="121"/>
      <c r="C54" s="122">
        <v>335428</v>
      </c>
      <c r="D54" s="603">
        <v>406287</v>
      </c>
      <c r="E54" s="122">
        <v>70860</v>
      </c>
      <c r="F54" s="147"/>
      <c r="H54" s="668"/>
      <c r="I54" s="668"/>
      <c r="J54" s="670"/>
      <c r="K54" s="496"/>
    </row>
    <row r="55" spans="1:19" s="147" customFormat="1" ht="9.9499999999999993" customHeight="1">
      <c r="A55" s="481" t="s">
        <v>148</v>
      </c>
      <c r="B55" s="184"/>
      <c r="C55" s="185">
        <v>197851</v>
      </c>
      <c r="D55" s="606">
        <v>202463</v>
      </c>
      <c r="E55" s="185">
        <v>4612</v>
      </c>
      <c r="G55" s="668"/>
      <c r="H55" s="668"/>
      <c r="I55" s="668"/>
      <c r="J55" s="670"/>
      <c r="K55" s="496"/>
    </row>
    <row r="56" spans="1:19" s="147" customFormat="1" ht="9.9499999999999993" customHeight="1">
      <c r="A56" s="175" t="s">
        <v>276</v>
      </c>
      <c r="B56" s="174"/>
      <c r="C56" s="122"/>
      <c r="D56" s="306"/>
      <c r="G56" s="668"/>
      <c r="H56" s="670"/>
      <c r="I56" s="670"/>
      <c r="J56" s="670"/>
      <c r="K56" s="670"/>
    </row>
    <row r="57" spans="1:19" s="147" customFormat="1">
      <c r="A57" s="175" t="s">
        <v>384</v>
      </c>
      <c r="B57" s="172"/>
      <c r="C57" s="115"/>
      <c r="D57" s="115"/>
      <c r="G57" s="668"/>
      <c r="H57" s="670"/>
      <c r="I57" s="670"/>
      <c r="J57" s="670"/>
      <c r="K57" s="670"/>
    </row>
    <row r="58" spans="1:19" s="147" customFormat="1">
      <c r="A58" s="175" t="s">
        <v>277</v>
      </c>
      <c r="B58" s="172"/>
      <c r="C58" s="115"/>
      <c r="D58" s="115"/>
      <c r="G58" s="668"/>
      <c r="H58" s="668"/>
      <c r="I58" s="668"/>
      <c r="J58" s="668"/>
      <c r="K58" s="668"/>
      <c r="L58" s="143"/>
      <c r="M58" s="143"/>
      <c r="N58" s="143"/>
      <c r="O58" s="143"/>
      <c r="P58" s="143"/>
      <c r="Q58" s="143"/>
      <c r="R58" s="143"/>
      <c r="S58" s="143"/>
    </row>
    <row r="59" spans="1:19" s="147" customFormat="1">
      <c r="A59" s="175" t="s">
        <v>382</v>
      </c>
      <c r="B59" s="175"/>
      <c r="C59" s="175"/>
      <c r="D59" s="175"/>
      <c r="G59" s="668"/>
      <c r="H59" s="668"/>
      <c r="I59" s="668"/>
      <c r="J59" s="668"/>
      <c r="K59" s="668"/>
      <c r="L59" s="143"/>
      <c r="M59" s="143"/>
      <c r="N59" s="143"/>
      <c r="O59" s="143"/>
      <c r="P59" s="143"/>
      <c r="Q59" s="143"/>
      <c r="R59" s="143"/>
      <c r="S59" s="143"/>
    </row>
    <row r="60" spans="1:19" s="147" customFormat="1">
      <c r="A60" s="175" t="s">
        <v>425</v>
      </c>
      <c r="B60" s="175"/>
      <c r="C60" s="175"/>
      <c r="D60" s="175"/>
      <c r="G60" s="668"/>
      <c r="H60" s="668"/>
      <c r="I60" s="668"/>
      <c r="J60" s="668"/>
      <c r="K60" s="668"/>
      <c r="L60" s="143"/>
      <c r="M60" s="143"/>
      <c r="N60" s="143"/>
      <c r="O60" s="143"/>
      <c r="P60" s="143"/>
      <c r="Q60" s="143"/>
      <c r="R60" s="143"/>
      <c r="S60" s="143"/>
    </row>
    <row r="61" spans="1:19" s="147" customFormat="1" ht="10.5" customHeight="1">
      <c r="A61" s="175"/>
      <c r="B61" s="175"/>
      <c r="C61" s="175"/>
      <c r="D61" s="175"/>
      <c r="G61" s="668"/>
      <c r="H61" s="668"/>
      <c r="I61" s="668"/>
      <c r="J61" s="668"/>
      <c r="K61" s="668"/>
      <c r="L61" s="143"/>
      <c r="M61" s="143"/>
      <c r="N61" s="143"/>
      <c r="O61" s="143"/>
      <c r="P61" s="143"/>
      <c r="Q61" s="143"/>
      <c r="R61" s="143"/>
      <c r="S61" s="143"/>
    </row>
    <row r="62" spans="1:19" ht="9.75" customHeight="1">
      <c r="A62" s="470"/>
      <c r="B62" s="470"/>
      <c r="C62" s="470"/>
      <c r="D62" s="470"/>
      <c r="H62" s="668"/>
      <c r="I62" s="668"/>
      <c r="J62" s="668"/>
      <c r="K62" s="668"/>
      <c r="L62" s="143"/>
      <c r="M62" s="143"/>
      <c r="N62" s="143"/>
      <c r="O62" s="143"/>
      <c r="P62" s="143"/>
      <c r="Q62" s="143"/>
      <c r="R62" s="143"/>
      <c r="S62" s="143"/>
    </row>
    <row r="63" spans="1:19" ht="11.25" customHeight="1">
      <c r="A63" s="428"/>
      <c r="B63" s="428"/>
      <c r="C63" s="428"/>
      <c r="D63" s="428"/>
      <c r="H63" s="668"/>
      <c r="I63" s="668"/>
      <c r="J63" s="668"/>
      <c r="K63" s="668"/>
      <c r="L63" s="143"/>
      <c r="M63" s="143"/>
      <c r="N63" s="143"/>
      <c r="O63" s="143"/>
      <c r="P63" s="143"/>
      <c r="Q63" s="143"/>
      <c r="R63" s="143"/>
      <c r="S63" s="143"/>
    </row>
  </sheetData>
  <phoneticPr fontId="34" type="noConversion"/>
  <pageMargins left="0.27" right="0.19" top="0.32" bottom="0.21" header="0.23" footer="0.1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74"/>
  <sheetViews>
    <sheetView showGridLines="0" topLeftCell="A10" zoomScaleNormal="100" workbookViewId="0"/>
  </sheetViews>
  <sheetFormatPr defaultRowHeight="11.25"/>
  <cols>
    <col min="1" max="1" width="35.42578125" style="192" customWidth="1"/>
    <col min="2" max="2" width="11.42578125" style="217" customWidth="1"/>
    <col min="3" max="3" width="11.42578125" style="398" customWidth="1"/>
    <col min="4" max="4" width="11.42578125" style="217" customWidth="1"/>
    <col min="5" max="5" width="11.42578125" style="199" customWidth="1"/>
    <col min="6" max="6" width="3" style="199" customWidth="1"/>
    <col min="7" max="7" width="12.85546875" style="450" customWidth="1"/>
    <col min="8" max="8" width="9.140625" style="551" customWidth="1"/>
    <col min="9" max="10" width="9.140625" style="551"/>
    <col min="11" max="11" width="5.42578125" style="551" customWidth="1"/>
    <col min="12" max="12" width="9.140625" style="551"/>
    <col min="13" max="16384" width="9.140625" style="192"/>
  </cols>
  <sheetData>
    <row r="1" spans="1:12" s="186" customFormat="1">
      <c r="A1" s="187" t="s">
        <v>498</v>
      </c>
      <c r="B1" s="188"/>
      <c r="C1" s="641"/>
      <c r="D1" s="188"/>
      <c r="E1" s="189"/>
      <c r="F1" s="189"/>
      <c r="G1" s="192"/>
      <c r="H1" s="671"/>
      <c r="I1" s="671"/>
      <c r="J1" s="671"/>
      <c r="K1" s="671"/>
      <c r="L1" s="671"/>
    </row>
    <row r="2" spans="1:12" s="190" customFormat="1" ht="10.5" customHeight="1">
      <c r="A2" s="642"/>
      <c r="B2" s="643" t="s">
        <v>433</v>
      </c>
      <c r="C2" s="644" t="s">
        <v>197</v>
      </c>
      <c r="D2" s="645" t="s">
        <v>433</v>
      </c>
      <c r="E2" s="643" t="s">
        <v>176</v>
      </c>
      <c r="F2" s="227"/>
      <c r="G2" s="192"/>
      <c r="H2" s="672"/>
      <c r="I2" s="672"/>
      <c r="J2" s="672"/>
      <c r="K2" s="672"/>
      <c r="L2" s="672"/>
    </row>
    <row r="3" spans="1:12" s="190" customFormat="1" ht="10.5" customHeight="1">
      <c r="A3" s="227"/>
      <c r="B3" s="365" t="s">
        <v>353</v>
      </c>
      <c r="C3" s="531" t="s">
        <v>432</v>
      </c>
      <c r="D3" s="573" t="s">
        <v>352</v>
      </c>
      <c r="E3" s="365" t="s">
        <v>474</v>
      </c>
      <c r="F3" s="227"/>
      <c r="G3" s="192"/>
      <c r="H3" s="672"/>
      <c r="I3" s="672"/>
      <c r="J3" s="672"/>
      <c r="K3" s="672"/>
      <c r="L3" s="672"/>
    </row>
    <row r="4" spans="1:12" s="190" customFormat="1" ht="10.5" customHeight="1">
      <c r="B4" s="365" t="s">
        <v>474</v>
      </c>
      <c r="C4" s="392"/>
      <c r="D4" s="599"/>
      <c r="E4" s="365" t="s">
        <v>93</v>
      </c>
      <c r="F4" s="227"/>
      <c r="G4" s="192"/>
      <c r="H4" s="672"/>
      <c r="I4" s="672"/>
      <c r="J4" s="672"/>
      <c r="K4" s="672"/>
      <c r="L4" s="672"/>
    </row>
    <row r="5" spans="1:12" s="190" customFormat="1" ht="10.5" customHeight="1">
      <c r="B5" s="366" t="s">
        <v>93</v>
      </c>
      <c r="C5" s="391"/>
      <c r="D5" s="599"/>
      <c r="E5" s="366"/>
      <c r="F5" s="227"/>
      <c r="G5" s="192"/>
      <c r="H5" s="672"/>
      <c r="I5" s="672"/>
      <c r="J5" s="672"/>
      <c r="K5" s="672"/>
      <c r="L5" s="672"/>
    </row>
    <row r="6" spans="1:12" s="190" customFormat="1" ht="10.5" customHeight="1">
      <c r="B6" s="552" t="s">
        <v>84</v>
      </c>
      <c r="C6" s="553" t="s">
        <v>84</v>
      </c>
      <c r="D6" s="608" t="s">
        <v>84</v>
      </c>
      <c r="E6" s="552" t="s">
        <v>84</v>
      </c>
      <c r="F6" s="227"/>
      <c r="G6" s="192"/>
      <c r="H6" s="672"/>
      <c r="I6" s="672"/>
      <c r="J6" s="666"/>
      <c r="K6" s="665"/>
      <c r="L6" s="666"/>
    </row>
    <row r="7" spans="1:12" ht="10.5" customHeight="1">
      <c r="A7" s="193" t="s">
        <v>171</v>
      </c>
      <c r="B7" s="194"/>
      <c r="C7" s="393"/>
      <c r="D7" s="609"/>
      <c r="E7" s="194"/>
      <c r="G7" s="192"/>
    </row>
    <row r="8" spans="1:12" ht="10.5" customHeight="1">
      <c r="A8" s="196" t="s">
        <v>292</v>
      </c>
      <c r="B8" s="197">
        <v>341643</v>
      </c>
      <c r="C8" s="394">
        <v>30115</v>
      </c>
      <c r="D8" s="610">
        <v>338368</v>
      </c>
      <c r="E8" s="478">
        <v>-3275</v>
      </c>
      <c r="G8" s="192"/>
      <c r="H8" s="192"/>
      <c r="I8" s="192"/>
      <c r="J8" s="192"/>
      <c r="L8" s="497"/>
    </row>
    <row r="9" spans="1:12" ht="10.5" customHeight="1">
      <c r="A9" s="196" t="s">
        <v>293</v>
      </c>
      <c r="B9" s="197">
        <v>8764</v>
      </c>
      <c r="C9" s="394">
        <v>471</v>
      </c>
      <c r="D9" s="610">
        <v>8579</v>
      </c>
      <c r="E9" s="478">
        <v>-185</v>
      </c>
      <c r="G9" s="192"/>
      <c r="H9" s="192"/>
      <c r="I9" s="192"/>
      <c r="J9" s="192"/>
      <c r="L9" s="497"/>
    </row>
    <row r="10" spans="1:12" ht="10.5" customHeight="1">
      <c r="A10" s="196" t="s">
        <v>223</v>
      </c>
      <c r="B10" s="197">
        <v>3210</v>
      </c>
      <c r="C10" s="394">
        <v>496</v>
      </c>
      <c r="D10" s="610">
        <v>3128</v>
      </c>
      <c r="E10" s="478">
        <v>-81</v>
      </c>
      <c r="G10" s="192"/>
      <c r="H10" s="192"/>
      <c r="I10" s="192"/>
      <c r="J10" s="192"/>
      <c r="L10" s="497"/>
    </row>
    <row r="11" spans="1:12" ht="10.5" customHeight="1">
      <c r="A11" s="196" t="s">
        <v>236</v>
      </c>
      <c r="B11" s="197">
        <v>3040</v>
      </c>
      <c r="C11" s="394">
        <v>106</v>
      </c>
      <c r="D11" s="610">
        <v>2978</v>
      </c>
      <c r="E11" s="478">
        <v>-62</v>
      </c>
      <c r="G11" s="192"/>
      <c r="H11" s="192"/>
      <c r="I11" s="192"/>
      <c r="J11" s="192"/>
      <c r="L11" s="497"/>
    </row>
    <row r="12" spans="1:12" ht="10.5" customHeight="1">
      <c r="A12" s="196" t="s">
        <v>294</v>
      </c>
      <c r="B12" s="197">
        <v>6376</v>
      </c>
      <c r="C12" s="394">
        <v>680</v>
      </c>
      <c r="D12" s="610">
        <v>6811</v>
      </c>
      <c r="E12" s="478">
        <v>436</v>
      </c>
      <c r="G12" s="192"/>
      <c r="H12" s="192"/>
      <c r="I12" s="192"/>
      <c r="J12" s="192"/>
      <c r="L12" s="497"/>
    </row>
    <row r="13" spans="1:12" ht="10.5" customHeight="1">
      <c r="A13" s="193" t="s">
        <v>287</v>
      </c>
      <c r="B13" s="198">
        <v>363032</v>
      </c>
      <c r="C13" s="370">
        <v>31867</v>
      </c>
      <c r="D13" s="611">
        <v>359865</v>
      </c>
      <c r="E13" s="198">
        <v>-3167</v>
      </c>
      <c r="G13" s="192"/>
      <c r="H13" s="192"/>
      <c r="I13" s="192"/>
      <c r="J13" s="192"/>
      <c r="L13" s="497"/>
    </row>
    <row r="14" spans="1:12" ht="3" customHeight="1">
      <c r="A14" s="199"/>
      <c r="B14" s="195"/>
      <c r="C14" s="195"/>
      <c r="D14" s="610"/>
      <c r="E14" s="195"/>
      <c r="G14" s="192"/>
      <c r="H14" s="192"/>
      <c r="I14" s="192"/>
      <c r="J14" s="192"/>
      <c r="L14" s="497"/>
    </row>
    <row r="15" spans="1:12" ht="10.5" customHeight="1">
      <c r="A15" s="193" t="s">
        <v>172</v>
      </c>
      <c r="B15" s="195"/>
      <c r="C15" s="195"/>
      <c r="D15" s="610"/>
      <c r="E15" s="195"/>
      <c r="G15" s="192"/>
      <c r="H15" s="192"/>
      <c r="I15" s="192"/>
      <c r="J15" s="192"/>
      <c r="L15" s="497"/>
    </row>
    <row r="16" spans="1:12" ht="10.5" customHeight="1">
      <c r="A16" s="200" t="s">
        <v>237</v>
      </c>
      <c r="B16" s="197">
        <v>-26587</v>
      </c>
      <c r="C16" s="394">
        <v>-1736</v>
      </c>
      <c r="D16" s="610">
        <v>-25889</v>
      </c>
      <c r="E16" s="478">
        <v>698</v>
      </c>
      <c r="G16" s="192"/>
      <c r="H16" s="192"/>
      <c r="I16" s="192"/>
      <c r="J16" s="192"/>
      <c r="L16" s="497"/>
    </row>
    <row r="17" spans="1:12" ht="10.5" customHeight="1">
      <c r="A17" s="196" t="s">
        <v>284</v>
      </c>
      <c r="B17" s="197">
        <v>-74438</v>
      </c>
      <c r="C17" s="394">
        <v>-8278</v>
      </c>
      <c r="D17" s="610">
        <v>-75845</v>
      </c>
      <c r="E17" s="478">
        <v>-1407</v>
      </c>
      <c r="G17" s="192"/>
      <c r="H17" s="192"/>
      <c r="I17" s="192"/>
      <c r="J17" s="192"/>
      <c r="L17" s="497"/>
    </row>
    <row r="18" spans="1:12" ht="10.5" customHeight="1">
      <c r="A18" s="196" t="s">
        <v>285</v>
      </c>
      <c r="B18" s="197">
        <v>-152953</v>
      </c>
      <c r="C18" s="394">
        <v>-18451</v>
      </c>
      <c r="D18" s="610">
        <v>-148990</v>
      </c>
      <c r="E18" s="478">
        <v>3963</v>
      </c>
      <c r="G18" s="192"/>
      <c r="H18" s="192"/>
      <c r="I18" s="192"/>
      <c r="J18" s="192"/>
      <c r="L18" s="497"/>
    </row>
    <row r="19" spans="1:12" ht="10.5" customHeight="1">
      <c r="A19" s="196" t="s">
        <v>269</v>
      </c>
      <c r="B19" s="197">
        <v>-13935</v>
      </c>
      <c r="C19" s="394">
        <v>-2408</v>
      </c>
      <c r="D19" s="610">
        <v>-13972</v>
      </c>
      <c r="E19" s="478">
        <v>-37</v>
      </c>
      <c r="G19" s="192"/>
      <c r="H19" s="192"/>
      <c r="I19" s="192"/>
      <c r="J19" s="192"/>
      <c r="L19" s="497"/>
    </row>
    <row r="20" spans="1:12" ht="10.5" customHeight="1">
      <c r="A20" s="72" t="s">
        <v>224</v>
      </c>
      <c r="B20" s="197">
        <v>-126398</v>
      </c>
      <c r="C20" s="394">
        <v>-9339</v>
      </c>
      <c r="D20" s="610">
        <v>-126367</v>
      </c>
      <c r="E20" s="478">
        <v>31</v>
      </c>
      <c r="G20" s="192"/>
      <c r="H20" s="192"/>
      <c r="I20" s="192"/>
      <c r="J20" s="192"/>
      <c r="L20" s="497"/>
    </row>
    <row r="21" spans="1:12" ht="10.5" customHeight="1">
      <c r="A21" s="196" t="s">
        <v>238</v>
      </c>
      <c r="B21" s="197">
        <v>-6056</v>
      </c>
      <c r="C21" s="394">
        <v>-1028</v>
      </c>
      <c r="D21" s="610">
        <v>-5769</v>
      </c>
      <c r="E21" s="478">
        <v>286</v>
      </c>
      <c r="G21" s="192"/>
      <c r="H21" s="192"/>
      <c r="I21" s="192"/>
      <c r="J21" s="192"/>
      <c r="L21" s="497"/>
    </row>
    <row r="22" spans="1:12" ht="10.5" customHeight="1">
      <c r="A22" s="193" t="s">
        <v>288</v>
      </c>
      <c r="B22" s="198">
        <v>-400366</v>
      </c>
      <c r="C22" s="370">
        <v>-41241</v>
      </c>
      <c r="D22" s="611">
        <v>-396832</v>
      </c>
      <c r="E22" s="198">
        <v>3534</v>
      </c>
      <c r="G22" s="192"/>
      <c r="H22" s="192"/>
      <c r="I22" s="192"/>
      <c r="J22" s="192"/>
      <c r="L22" s="497"/>
    </row>
    <row r="23" spans="1:12" ht="3" customHeight="1">
      <c r="A23" s="201"/>
      <c r="B23" s="195"/>
      <c r="C23" s="195"/>
      <c r="D23" s="610"/>
      <c r="E23" s="195"/>
      <c r="G23" s="192"/>
      <c r="H23" s="192"/>
      <c r="I23" s="192"/>
      <c r="J23" s="192"/>
      <c r="L23" s="497"/>
    </row>
    <row r="24" spans="1:12" ht="10.5" customHeight="1">
      <c r="A24" s="193" t="s">
        <v>47</v>
      </c>
      <c r="B24" s="198">
        <v>-37334</v>
      </c>
      <c r="C24" s="370">
        <v>-9374</v>
      </c>
      <c r="D24" s="611">
        <v>-36968</v>
      </c>
      <c r="E24" s="198">
        <v>367</v>
      </c>
      <c r="G24" s="192"/>
      <c r="H24" s="192"/>
      <c r="I24" s="192"/>
      <c r="J24" s="192"/>
      <c r="L24" s="497"/>
    </row>
    <row r="25" spans="1:12" ht="3" customHeight="1">
      <c r="A25" s="202"/>
      <c r="B25" s="195"/>
      <c r="C25" s="195"/>
      <c r="D25" s="610"/>
      <c r="E25" s="195"/>
      <c r="G25" s="192"/>
      <c r="H25" s="192"/>
      <c r="I25" s="192"/>
      <c r="J25" s="192"/>
      <c r="L25" s="497"/>
    </row>
    <row r="26" spans="1:12" ht="10.5" customHeight="1">
      <c r="A26" s="193" t="s">
        <v>239</v>
      </c>
      <c r="B26" s="195"/>
      <c r="C26" s="195"/>
      <c r="D26" s="610"/>
      <c r="E26" s="195"/>
      <c r="G26" s="192"/>
      <c r="H26" s="192"/>
      <c r="I26" s="192"/>
      <c r="J26" s="192"/>
      <c r="L26" s="497"/>
    </row>
    <row r="27" spans="1:12" ht="10.5" customHeight="1">
      <c r="A27" s="203" t="s">
        <v>240</v>
      </c>
      <c r="B27" s="195"/>
      <c r="C27" s="195"/>
      <c r="D27" s="610"/>
      <c r="E27" s="195"/>
      <c r="G27" s="192"/>
      <c r="H27" s="192"/>
      <c r="I27" s="192"/>
      <c r="J27" s="192"/>
      <c r="L27" s="497"/>
    </row>
    <row r="28" spans="1:12" ht="10.5" customHeight="1">
      <c r="A28" s="200" t="s">
        <v>90</v>
      </c>
      <c r="B28" s="197">
        <v>464</v>
      </c>
      <c r="C28" s="394">
        <v>271</v>
      </c>
      <c r="D28" s="610">
        <v>457</v>
      </c>
      <c r="E28" s="478">
        <v>-7</v>
      </c>
      <c r="G28" s="192"/>
      <c r="H28" s="192"/>
      <c r="I28" s="192"/>
      <c r="J28" s="192"/>
      <c r="L28" s="497"/>
    </row>
    <row r="29" spans="1:12" ht="10.5" customHeight="1">
      <c r="A29" s="200" t="s">
        <v>29</v>
      </c>
      <c r="B29" s="197">
        <v>-9827</v>
      </c>
      <c r="C29" s="394">
        <v>-1549</v>
      </c>
      <c r="D29" s="610">
        <v>-9012</v>
      </c>
      <c r="E29" s="478">
        <v>816</v>
      </c>
      <c r="G29" s="192"/>
      <c r="H29" s="192"/>
      <c r="I29" s="192"/>
      <c r="J29" s="192"/>
      <c r="L29" s="497"/>
    </row>
    <row r="30" spans="1:12" ht="10.5" customHeight="1">
      <c r="A30" s="193" t="s">
        <v>241</v>
      </c>
      <c r="B30" s="197"/>
      <c r="C30" s="14"/>
      <c r="D30" s="610"/>
      <c r="E30" s="478"/>
      <c r="G30" s="192"/>
      <c r="H30" s="192"/>
      <c r="I30" s="192"/>
      <c r="J30" s="192"/>
      <c r="L30" s="497"/>
    </row>
    <row r="31" spans="1:12" ht="10.5" customHeight="1">
      <c r="A31" s="204" t="s">
        <v>240</v>
      </c>
      <c r="B31" s="198">
        <v>-9363</v>
      </c>
      <c r="C31" s="370">
        <v>-1278</v>
      </c>
      <c r="D31" s="611">
        <v>-8554</v>
      </c>
      <c r="E31" s="198">
        <v>809</v>
      </c>
      <c r="G31" s="192"/>
      <c r="H31" s="192"/>
      <c r="I31" s="192"/>
      <c r="J31" s="192"/>
      <c r="L31" s="497"/>
    </row>
    <row r="32" spans="1:12" ht="3" customHeight="1">
      <c r="A32" s="205"/>
      <c r="B32" s="195"/>
      <c r="C32" s="195"/>
      <c r="D32" s="610"/>
      <c r="E32" s="195"/>
      <c r="G32" s="192"/>
      <c r="H32" s="192"/>
      <c r="I32" s="192"/>
      <c r="J32" s="192"/>
      <c r="L32" s="497"/>
    </row>
    <row r="33" spans="1:12" ht="10.5" customHeight="1">
      <c r="A33" s="205" t="s">
        <v>241</v>
      </c>
      <c r="B33" s="195"/>
      <c r="C33" s="195"/>
      <c r="D33" s="610"/>
      <c r="E33" s="195"/>
      <c r="G33" s="192"/>
      <c r="H33" s="192"/>
      <c r="I33" s="192"/>
      <c r="J33" s="192"/>
      <c r="L33" s="497"/>
    </row>
    <row r="34" spans="1:12" ht="10.5" customHeight="1">
      <c r="A34" s="204" t="s">
        <v>366</v>
      </c>
      <c r="B34" s="198">
        <v>-6575</v>
      </c>
      <c r="C34" s="370">
        <v>24</v>
      </c>
      <c r="D34" s="611">
        <v>-6371</v>
      </c>
      <c r="E34" s="198">
        <v>204</v>
      </c>
      <c r="G34" s="192"/>
      <c r="H34" s="192"/>
      <c r="I34" s="192"/>
      <c r="J34" s="192"/>
      <c r="L34" s="497"/>
    </row>
    <row r="35" spans="1:12" ht="3" customHeight="1">
      <c r="A35" s="206"/>
      <c r="B35" s="207"/>
      <c r="C35" s="207"/>
      <c r="D35" s="611"/>
      <c r="E35" s="207"/>
      <c r="G35" s="192"/>
      <c r="H35" s="192"/>
      <c r="I35" s="192"/>
      <c r="J35" s="192"/>
      <c r="L35" s="497"/>
    </row>
    <row r="36" spans="1:12" ht="10.5" customHeight="1">
      <c r="A36" s="70" t="s">
        <v>239</v>
      </c>
      <c r="B36" s="197"/>
      <c r="C36" s="14"/>
      <c r="D36" s="610"/>
      <c r="E36" s="478"/>
      <c r="G36" s="192"/>
      <c r="H36" s="192"/>
      <c r="I36" s="192"/>
      <c r="J36" s="192"/>
      <c r="L36" s="497"/>
    </row>
    <row r="37" spans="1:12" ht="10.5" customHeight="1">
      <c r="A37" s="75" t="s">
        <v>367</v>
      </c>
      <c r="B37" s="197"/>
      <c r="C37" s="14"/>
      <c r="D37" s="610"/>
      <c r="E37" s="478"/>
      <c r="G37" s="192"/>
      <c r="H37" s="192"/>
      <c r="I37" s="192"/>
      <c r="J37" s="192"/>
      <c r="L37" s="497"/>
    </row>
    <row r="38" spans="1:12" ht="10.5" customHeight="1">
      <c r="A38" s="71" t="s">
        <v>91</v>
      </c>
      <c r="B38" s="197">
        <v>-8592</v>
      </c>
      <c r="C38" s="394">
        <v>16893</v>
      </c>
      <c r="D38" s="610">
        <v>-7718</v>
      </c>
      <c r="E38" s="478">
        <v>874</v>
      </c>
      <c r="G38" s="192"/>
      <c r="H38" s="192"/>
      <c r="I38" s="192"/>
      <c r="J38" s="192"/>
      <c r="L38" s="497"/>
    </row>
    <row r="39" spans="1:12" ht="10.5" customHeight="1">
      <c r="A39" s="205" t="s">
        <v>241</v>
      </c>
      <c r="B39" s="195"/>
      <c r="C39" s="195"/>
      <c r="D39" s="610"/>
      <c r="E39" s="195"/>
      <c r="G39" s="192"/>
      <c r="H39" s="192"/>
      <c r="I39" s="192"/>
      <c r="J39" s="192"/>
      <c r="L39" s="497"/>
    </row>
    <row r="40" spans="1:12" ht="10.5" customHeight="1">
      <c r="A40" s="208" t="s">
        <v>367</v>
      </c>
      <c r="B40" s="198">
        <v>-8592</v>
      </c>
      <c r="C40" s="370">
        <v>16893</v>
      </c>
      <c r="D40" s="611">
        <v>-7718</v>
      </c>
      <c r="E40" s="198">
        <v>874</v>
      </c>
      <c r="G40" s="192"/>
      <c r="H40" s="192"/>
      <c r="I40" s="192"/>
      <c r="J40" s="192"/>
      <c r="L40" s="497"/>
    </row>
    <row r="41" spans="1:12" ht="3" customHeight="1">
      <c r="B41" s="209"/>
      <c r="C41" s="209"/>
      <c r="D41" s="610"/>
      <c r="E41" s="209"/>
      <c r="G41" s="192"/>
      <c r="H41" s="192"/>
      <c r="I41" s="192"/>
      <c r="J41" s="192"/>
      <c r="L41" s="497"/>
    </row>
    <row r="42" spans="1:12" ht="10.5" customHeight="1">
      <c r="A42" s="210" t="s">
        <v>243</v>
      </c>
      <c r="B42" s="198"/>
      <c r="C42" s="370"/>
      <c r="D42" s="610"/>
      <c r="E42" s="198"/>
      <c r="F42" s="229"/>
      <c r="G42" s="192"/>
      <c r="H42" s="192"/>
      <c r="I42" s="192"/>
      <c r="J42" s="192"/>
      <c r="L42" s="497"/>
    </row>
    <row r="43" spans="1:12" ht="10.5" customHeight="1">
      <c r="A43" s="212" t="s">
        <v>214</v>
      </c>
      <c r="B43" s="197">
        <v>64689</v>
      </c>
      <c r="C43" s="394">
        <v>-5251</v>
      </c>
      <c r="D43" s="612">
        <v>63218</v>
      </c>
      <c r="E43" s="478">
        <v>-1471</v>
      </c>
      <c r="F43" s="229"/>
      <c r="G43" s="192"/>
      <c r="H43" s="192"/>
      <c r="I43" s="192"/>
      <c r="J43" s="192"/>
      <c r="L43" s="497"/>
    </row>
    <row r="44" spans="1:12" ht="10.5" customHeight="1">
      <c r="A44" s="192" t="s">
        <v>244</v>
      </c>
      <c r="B44" s="197">
        <v>17</v>
      </c>
      <c r="C44" s="394">
        <v>-34</v>
      </c>
      <c r="D44" s="610">
        <v>8</v>
      </c>
      <c r="E44" s="478">
        <v>-9</v>
      </c>
      <c r="F44" s="229"/>
      <c r="G44" s="192"/>
      <c r="H44" s="192"/>
      <c r="I44" s="192"/>
      <c r="J44" s="192"/>
      <c r="L44" s="497"/>
    </row>
    <row r="45" spans="1:12" ht="10.5" customHeight="1">
      <c r="A45" s="213" t="s">
        <v>245</v>
      </c>
      <c r="B45" s="198">
        <v>64706</v>
      </c>
      <c r="C45" s="370">
        <v>-5285</v>
      </c>
      <c r="D45" s="611">
        <v>63226</v>
      </c>
      <c r="E45" s="198">
        <v>-1480</v>
      </c>
      <c r="F45" s="229"/>
      <c r="G45" s="192"/>
      <c r="H45" s="192"/>
      <c r="I45" s="192"/>
      <c r="J45" s="192"/>
      <c r="L45" s="497"/>
    </row>
    <row r="46" spans="1:12" ht="3" customHeight="1">
      <c r="B46" s="197"/>
      <c r="C46" s="394"/>
      <c r="D46" s="610"/>
      <c r="E46" s="478"/>
      <c r="F46" s="229"/>
      <c r="G46" s="192"/>
      <c r="H46" s="192"/>
      <c r="I46" s="192"/>
      <c r="J46" s="192"/>
      <c r="L46" s="497"/>
    </row>
    <row r="47" spans="1:12" ht="10.5" customHeight="1">
      <c r="A47" s="213" t="s">
        <v>246</v>
      </c>
      <c r="B47" s="197"/>
      <c r="C47" s="394"/>
      <c r="D47" s="610"/>
      <c r="E47" s="478"/>
      <c r="F47" s="229"/>
      <c r="G47" s="192"/>
      <c r="H47" s="192"/>
      <c r="I47" s="192"/>
      <c r="J47" s="192"/>
      <c r="L47" s="497"/>
    </row>
    <row r="48" spans="1:12" ht="10.5" customHeight="1">
      <c r="A48" s="212" t="s">
        <v>214</v>
      </c>
      <c r="B48" s="197"/>
      <c r="C48" s="394"/>
      <c r="D48" s="610"/>
      <c r="E48" s="478"/>
      <c r="F48" s="229"/>
      <c r="G48" s="192"/>
      <c r="H48" s="192"/>
      <c r="I48" s="192"/>
      <c r="J48" s="192"/>
      <c r="L48" s="497"/>
    </row>
    <row r="49" spans="1:12" ht="10.5" customHeight="1">
      <c r="A49" s="192" t="s">
        <v>244</v>
      </c>
      <c r="B49" s="197">
        <v>-1914</v>
      </c>
      <c r="C49" s="394">
        <v>54</v>
      </c>
      <c r="D49" s="610">
        <v>-1845</v>
      </c>
      <c r="E49" s="478">
        <v>68</v>
      </c>
      <c r="F49" s="229"/>
      <c r="G49" s="192"/>
      <c r="H49" s="192"/>
      <c r="I49" s="192"/>
      <c r="J49" s="192"/>
      <c r="L49" s="497"/>
    </row>
    <row r="50" spans="1:12" ht="10.5" customHeight="1">
      <c r="A50" s="213" t="s">
        <v>247</v>
      </c>
      <c r="B50" s="198">
        <v>-1914</v>
      </c>
      <c r="C50" s="370">
        <v>54</v>
      </c>
      <c r="D50" s="611">
        <v>-1845</v>
      </c>
      <c r="E50" s="198">
        <v>68</v>
      </c>
      <c r="F50" s="229"/>
      <c r="G50" s="192"/>
      <c r="H50" s="192"/>
      <c r="I50" s="192"/>
      <c r="J50" s="192"/>
      <c r="L50" s="497"/>
    </row>
    <row r="51" spans="1:12" ht="3" customHeight="1">
      <c r="B51" s="197"/>
      <c r="C51" s="394"/>
      <c r="D51" s="610"/>
      <c r="E51" s="478"/>
      <c r="F51" s="229"/>
      <c r="G51" s="192"/>
      <c r="H51" s="192"/>
      <c r="I51" s="192"/>
      <c r="J51" s="192"/>
      <c r="L51" s="497"/>
    </row>
    <row r="52" spans="1:12" ht="10.5" customHeight="1">
      <c r="A52" s="213" t="s">
        <v>206</v>
      </c>
      <c r="B52" s="198">
        <v>62792</v>
      </c>
      <c r="C52" s="370">
        <v>-5230</v>
      </c>
      <c r="D52" s="611">
        <v>61380</v>
      </c>
      <c r="E52" s="198">
        <v>-1412</v>
      </c>
      <c r="F52" s="229"/>
      <c r="G52" s="192"/>
      <c r="H52" s="192"/>
      <c r="I52" s="192"/>
      <c r="J52" s="192"/>
      <c r="L52" s="497"/>
    </row>
    <row r="53" spans="1:12" ht="3" customHeight="1">
      <c r="A53" s="213"/>
      <c r="B53" s="198"/>
      <c r="C53" s="370"/>
      <c r="D53" s="610"/>
      <c r="E53" s="198"/>
      <c r="F53" s="229"/>
      <c r="G53" s="192"/>
      <c r="H53" s="192"/>
      <c r="I53" s="192"/>
      <c r="J53" s="192"/>
      <c r="L53" s="497"/>
    </row>
    <row r="54" spans="1:12" ht="10.5" customHeight="1">
      <c r="A54" s="205" t="s">
        <v>248</v>
      </c>
      <c r="B54" s="198">
        <v>928</v>
      </c>
      <c r="C54" s="15">
        <v>1035</v>
      </c>
      <c r="D54" s="611">
        <v>1769</v>
      </c>
      <c r="E54" s="198">
        <v>841</v>
      </c>
      <c r="F54" s="229"/>
      <c r="G54" s="192"/>
      <c r="H54" s="192"/>
      <c r="I54" s="192"/>
      <c r="J54" s="192"/>
      <c r="L54" s="497"/>
    </row>
    <row r="55" spans="1:12" s="213" customFormat="1">
      <c r="A55" s="213" t="s">
        <v>47</v>
      </c>
      <c r="B55" s="367"/>
      <c r="C55" s="396"/>
      <c r="D55" s="614"/>
      <c r="E55" s="367"/>
      <c r="F55" s="219"/>
      <c r="G55" s="192"/>
      <c r="H55" s="192"/>
      <c r="I55" s="192"/>
      <c r="J55" s="192"/>
      <c r="K55" s="551"/>
      <c r="L55" s="497"/>
    </row>
    <row r="56" spans="1:12" s="213" customFormat="1">
      <c r="A56" s="213" t="s">
        <v>133</v>
      </c>
      <c r="B56" s="220"/>
      <c r="C56" s="396"/>
      <c r="D56" s="614"/>
      <c r="E56" s="220"/>
      <c r="F56" s="219"/>
      <c r="G56" s="192"/>
      <c r="H56" s="192"/>
      <c r="I56" s="192"/>
      <c r="J56" s="192"/>
      <c r="K56" s="551"/>
      <c r="L56" s="497"/>
    </row>
    <row r="57" spans="1:12" s="213" customFormat="1">
      <c r="A57" s="213" t="s">
        <v>134</v>
      </c>
      <c r="B57" s="198">
        <v>-46698</v>
      </c>
      <c r="C57" s="370">
        <v>-10652</v>
      </c>
      <c r="D57" s="611">
        <v>-45522</v>
      </c>
      <c r="E57" s="198">
        <v>1176</v>
      </c>
      <c r="F57" s="219"/>
      <c r="G57" s="192"/>
      <c r="H57" s="192"/>
      <c r="I57" s="192"/>
      <c r="J57" s="192"/>
      <c r="K57" s="551"/>
      <c r="L57" s="497"/>
    </row>
    <row r="58" spans="1:12">
      <c r="A58" s="192" t="s">
        <v>264</v>
      </c>
      <c r="B58" s="197">
        <v>-469</v>
      </c>
      <c r="C58" s="394">
        <v>-16</v>
      </c>
      <c r="D58" s="610">
        <v>-586</v>
      </c>
      <c r="E58" s="478">
        <v>-117</v>
      </c>
      <c r="G58" s="192"/>
      <c r="H58" s="192"/>
      <c r="I58" s="192"/>
      <c r="J58" s="192"/>
      <c r="L58" s="497"/>
    </row>
    <row r="59" spans="1:12" s="213" customFormat="1">
      <c r="A59" s="213" t="s">
        <v>121</v>
      </c>
      <c r="B59" s="198">
        <v>-47166</v>
      </c>
      <c r="C59" s="370">
        <v>-10668</v>
      </c>
      <c r="D59" s="611">
        <v>-46108</v>
      </c>
      <c r="E59" s="198">
        <v>1058</v>
      </c>
      <c r="F59" s="219"/>
      <c r="G59" s="192"/>
      <c r="H59" s="192"/>
      <c r="I59" s="192"/>
      <c r="J59" s="192"/>
      <c r="K59" s="551"/>
      <c r="L59" s="497"/>
    </row>
    <row r="60" spans="1:12">
      <c r="A60" s="302" t="s">
        <v>426</v>
      </c>
      <c r="B60" s="197">
        <v>2689</v>
      </c>
      <c r="C60" s="394">
        <v>41</v>
      </c>
      <c r="D60" s="610">
        <v>2348</v>
      </c>
      <c r="E60" s="478">
        <v>-341</v>
      </c>
      <c r="G60" s="192"/>
      <c r="H60" s="192"/>
      <c r="I60" s="192"/>
      <c r="J60" s="192"/>
      <c r="L60" s="497"/>
    </row>
    <row r="61" spans="1:12" s="213" customFormat="1">
      <c r="A61" s="213" t="s">
        <v>162</v>
      </c>
      <c r="B61" s="235">
        <v>-49855</v>
      </c>
      <c r="C61" s="397">
        <v>-10709</v>
      </c>
      <c r="D61" s="613">
        <v>-48456</v>
      </c>
      <c r="E61" s="235">
        <v>1399</v>
      </c>
      <c r="F61" s="219"/>
      <c r="G61" s="192"/>
      <c r="H61" s="192"/>
      <c r="I61" s="192"/>
      <c r="J61" s="192"/>
      <c r="K61" s="551"/>
      <c r="L61" s="497"/>
    </row>
    <row r="62" spans="1:12">
      <c r="A62" s="302" t="s">
        <v>250</v>
      </c>
      <c r="B62" s="197"/>
      <c r="C62" s="394"/>
      <c r="D62" s="610"/>
      <c r="E62" s="478"/>
      <c r="G62" s="192"/>
      <c r="H62" s="192"/>
      <c r="I62" s="192"/>
      <c r="J62" s="192"/>
      <c r="L62" s="497"/>
    </row>
    <row r="63" spans="1:12">
      <c r="A63" s="303" t="s">
        <v>366</v>
      </c>
      <c r="B63" s="197">
        <v>-6575</v>
      </c>
      <c r="C63" s="394">
        <v>24</v>
      </c>
      <c r="D63" s="610">
        <v>-6371</v>
      </c>
      <c r="E63" s="478">
        <v>204</v>
      </c>
      <c r="G63" s="192"/>
      <c r="H63" s="192"/>
      <c r="I63" s="192"/>
      <c r="J63" s="192"/>
      <c r="L63" s="497"/>
    </row>
    <row r="64" spans="1:12">
      <c r="A64" s="302" t="s">
        <v>427</v>
      </c>
      <c r="B64" s="197">
        <v>2689</v>
      </c>
      <c r="C64" s="394">
        <v>41</v>
      </c>
      <c r="D64" s="610">
        <v>2348</v>
      </c>
      <c r="E64" s="478">
        <v>-341</v>
      </c>
      <c r="G64" s="192"/>
      <c r="H64" s="192"/>
      <c r="I64" s="192"/>
      <c r="J64" s="192"/>
      <c r="L64" s="497"/>
    </row>
    <row r="65" spans="1:12" s="213" customFormat="1">
      <c r="A65" s="215" t="s">
        <v>212</v>
      </c>
      <c r="B65" s="235">
        <v>-53741</v>
      </c>
      <c r="C65" s="395">
        <v>-10644</v>
      </c>
      <c r="D65" s="613">
        <v>-52479</v>
      </c>
      <c r="E65" s="235">
        <v>1262</v>
      </c>
      <c r="F65" s="219"/>
      <c r="G65" s="192"/>
      <c r="H65" s="192"/>
      <c r="I65" s="192"/>
      <c r="J65" s="192"/>
      <c r="K65" s="551"/>
      <c r="L65" s="497"/>
    </row>
    <row r="66" spans="1:12">
      <c r="A66" s="199" t="s">
        <v>430</v>
      </c>
      <c r="D66" s="73"/>
      <c r="G66" s="192"/>
    </row>
    <row r="67" spans="1:12">
      <c r="A67" s="192" t="s">
        <v>278</v>
      </c>
      <c r="G67" s="192"/>
    </row>
    <row r="68" spans="1:12">
      <c r="A68" s="192" t="s">
        <v>279</v>
      </c>
      <c r="G68" s="192"/>
    </row>
    <row r="69" spans="1:12">
      <c r="A69" s="192" t="s">
        <v>336</v>
      </c>
      <c r="G69" s="192"/>
    </row>
    <row r="70" spans="1:12">
      <c r="A70" s="3" t="s">
        <v>280</v>
      </c>
      <c r="G70" s="192"/>
    </row>
    <row r="71" spans="1:12">
      <c r="A71" s="3" t="s">
        <v>281</v>
      </c>
      <c r="G71" s="192"/>
    </row>
    <row r="72" spans="1:12">
      <c r="A72" s="3" t="s">
        <v>282</v>
      </c>
      <c r="G72" s="192"/>
    </row>
    <row r="73" spans="1:12">
      <c r="A73" s="58"/>
      <c r="G73" s="192"/>
    </row>
    <row r="74" spans="1:12">
      <c r="A74" s="58"/>
      <c r="G74" s="192"/>
    </row>
  </sheetData>
  <phoneticPr fontId="34" type="noConversion"/>
  <pageMargins left="0.75" right="0.75" top="1" bottom="1" header="0.5" footer="0.5"/>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B0F0"/>
    <pageSetUpPr fitToPage="1"/>
  </sheetPr>
  <dimension ref="A1:L51"/>
  <sheetViews>
    <sheetView showGridLines="0" zoomScaleNormal="100" workbookViewId="0">
      <selection activeCell="K51" sqref="K51"/>
    </sheetView>
  </sheetViews>
  <sheetFormatPr defaultRowHeight="11.25" customHeight="1"/>
  <cols>
    <col min="1" max="1" width="50.140625" style="192" customWidth="1"/>
    <col min="2" max="2" width="9.7109375" style="192" customWidth="1"/>
    <col min="3" max="3" width="9.7109375" style="217" customWidth="1"/>
    <col min="4" max="4" width="3.85546875" style="195" customWidth="1"/>
    <col min="5" max="5" width="17.28515625" style="195" customWidth="1"/>
    <col min="6" max="6" width="9.140625" style="195" customWidth="1"/>
    <col min="7" max="7" width="9.140625" style="195"/>
    <col min="8" max="8" width="9.140625" style="463"/>
    <col min="9" max="9" width="3" style="463" customWidth="1"/>
    <col min="10" max="10" width="9.140625" style="463"/>
    <col min="11" max="16384" width="9.140625" style="195"/>
  </cols>
  <sheetData>
    <row r="1" spans="1:10" ht="11.25" customHeight="1">
      <c r="A1" s="221" t="s">
        <v>3</v>
      </c>
      <c r="B1" s="221"/>
      <c r="C1" s="188"/>
    </row>
    <row r="2" spans="1:10" s="211" customFormat="1" ht="11.25" customHeight="1">
      <c r="A2" s="230"/>
      <c r="B2" s="243" t="str">
        <f>[4]GDP!$C$10</f>
        <v>2013-14</v>
      </c>
      <c r="C2" s="615" t="str">
        <f>[4]GDP!$C$10</f>
        <v>2013-14</v>
      </c>
      <c r="H2" s="468"/>
      <c r="I2" s="468"/>
      <c r="J2" s="468"/>
    </row>
    <row r="3" spans="1:10" s="211" customFormat="1" ht="11.25" customHeight="1">
      <c r="A3" s="77"/>
      <c r="B3" s="365" t="s">
        <v>353</v>
      </c>
      <c r="C3" s="573" t="s">
        <v>352</v>
      </c>
      <c r="H3" s="468"/>
      <c r="I3" s="468"/>
      <c r="J3" s="468"/>
    </row>
    <row r="4" spans="1:10" s="211" customFormat="1" ht="11.25" customHeight="1">
      <c r="A4" s="77"/>
      <c r="B4" s="191" t="str">
        <f>[4]GDP!$D$10</f>
        <v>2014-15</v>
      </c>
      <c r="C4" s="607"/>
      <c r="H4" s="468"/>
      <c r="I4" s="468"/>
      <c r="J4" s="468"/>
    </row>
    <row r="5" spans="1:10" s="211" customFormat="1" ht="11.25" customHeight="1">
      <c r="A5" s="77"/>
      <c r="B5" s="366" t="s">
        <v>93</v>
      </c>
      <c r="C5" s="607"/>
      <c r="H5" s="673"/>
      <c r="I5" s="673"/>
      <c r="J5" s="673"/>
    </row>
    <row r="6" spans="1:10" s="211" customFormat="1" ht="11.25" customHeight="1">
      <c r="A6" s="77"/>
      <c r="B6" s="244" t="s">
        <v>84</v>
      </c>
      <c r="C6" s="616" t="s">
        <v>84</v>
      </c>
      <c r="H6" s="468"/>
      <c r="I6" s="468"/>
      <c r="J6" s="468"/>
    </row>
    <row r="7" spans="1:10" ht="11.25" customHeight="1">
      <c r="A7" s="232" t="s">
        <v>173</v>
      </c>
      <c r="B7" s="376" t="e">
        <f>VLOOKUP(A7,[5]N13!$A$2:$B$32,2,FALSE)</f>
        <v>#N/A</v>
      </c>
      <c r="C7" s="621">
        <f>'[4]GFS Statements'!C238</f>
        <v>0</v>
      </c>
      <c r="F7" s="237" t="e">
        <f>C7-B7</f>
        <v>#N/A</v>
      </c>
      <c r="G7" s="216"/>
      <c r="H7" s="674"/>
      <c r="J7" s="466"/>
    </row>
    <row r="8" spans="1:10" ht="3" customHeight="1">
      <c r="A8" s="232"/>
      <c r="B8" s="374"/>
      <c r="C8" s="619"/>
      <c r="F8" s="237">
        <f t="shared" ref="F8:F33" si="0">C8-B8</f>
        <v>0</v>
      </c>
      <c r="G8" s="216"/>
      <c r="H8" s="674"/>
      <c r="J8" s="466"/>
    </row>
    <row r="9" spans="1:10" ht="11.25" customHeight="1">
      <c r="A9" s="438" t="s">
        <v>174</v>
      </c>
      <c r="B9" s="374" t="e">
        <f>VLOOKUP(A9,[5]N13!$A$2:$B$32,2,FALSE)</f>
        <v>#N/A</v>
      </c>
      <c r="C9" s="619">
        <f>'[4]GFS Statements'!C240</f>
        <v>0</v>
      </c>
      <c r="F9" s="237" t="e">
        <f t="shared" si="0"/>
        <v>#N/A</v>
      </c>
      <c r="G9" s="216"/>
      <c r="H9" s="674"/>
      <c r="J9" s="466"/>
    </row>
    <row r="10" spans="1:10" ht="3" customHeight="1">
      <c r="A10" s="232"/>
      <c r="B10" s="374"/>
      <c r="C10" s="619"/>
      <c r="F10" s="237">
        <f t="shared" si="0"/>
        <v>0</v>
      </c>
      <c r="G10" s="216"/>
      <c r="H10" s="674"/>
      <c r="J10" s="466"/>
    </row>
    <row r="11" spans="1:10" ht="11.25" customHeight="1">
      <c r="A11" s="232" t="s">
        <v>175</v>
      </c>
      <c r="B11" s="376" t="e">
        <f>VLOOKUP(A11,[5]N13!$A$2:$B$32,2,FALSE)</f>
        <v>#N/A</v>
      </c>
      <c r="C11" s="621">
        <f>'[4]GFS Statements'!C242</f>
        <v>0</v>
      </c>
      <c r="F11" s="237" t="e">
        <f t="shared" si="0"/>
        <v>#N/A</v>
      </c>
      <c r="G11" s="216"/>
      <c r="H11" s="674"/>
      <c r="J11" s="466"/>
    </row>
    <row r="12" spans="1:10" ht="3" customHeight="1">
      <c r="A12" s="232"/>
      <c r="B12" s="373"/>
      <c r="C12" s="618"/>
      <c r="F12" s="237">
        <f t="shared" si="0"/>
        <v>0</v>
      </c>
      <c r="H12" s="674"/>
      <c r="J12" s="466"/>
    </row>
    <row r="13" spans="1:10" ht="11.25" customHeight="1">
      <c r="A13" s="439" t="s">
        <v>205</v>
      </c>
      <c r="B13" s="376" t="e">
        <f>VLOOKUP(A13,[5]N13!$A$2:$B$32,2,FALSE)</f>
        <v>#N/A</v>
      </c>
      <c r="C13" s="621">
        <f>'[4]GFS Statements'!C244</f>
        <v>0</v>
      </c>
      <c r="F13" s="237" t="e">
        <f t="shared" si="0"/>
        <v>#N/A</v>
      </c>
      <c r="H13" s="674"/>
      <c r="J13" s="466"/>
    </row>
    <row r="14" spans="1:10" ht="3" customHeight="1">
      <c r="A14" s="233"/>
      <c r="B14" s="374"/>
      <c r="C14" s="619"/>
      <c r="E14" s="211"/>
      <c r="F14" s="237">
        <f t="shared" si="0"/>
        <v>0</v>
      </c>
      <c r="G14" s="211"/>
      <c r="H14" s="674"/>
      <c r="I14" s="468"/>
      <c r="J14" s="466"/>
    </row>
    <row r="15" spans="1:10" ht="11.25" customHeight="1">
      <c r="A15" s="439" t="s">
        <v>323</v>
      </c>
      <c r="B15" s="374"/>
      <c r="C15" s="619"/>
      <c r="E15" s="211"/>
      <c r="F15" s="237">
        <f t="shared" si="0"/>
        <v>0</v>
      </c>
      <c r="G15" s="211"/>
      <c r="H15" s="674"/>
      <c r="I15" s="468"/>
      <c r="J15" s="466"/>
    </row>
    <row r="16" spans="1:10" ht="11.25" customHeight="1">
      <c r="A16" s="440" t="s">
        <v>324</v>
      </c>
      <c r="B16" s="374"/>
      <c r="C16" s="619"/>
      <c r="E16" s="211"/>
      <c r="F16" s="237">
        <f t="shared" si="0"/>
        <v>0</v>
      </c>
      <c r="G16" s="211"/>
      <c r="H16" s="674"/>
      <c r="I16" s="468"/>
      <c r="J16" s="466"/>
    </row>
    <row r="17" spans="1:12" ht="11.25" customHeight="1">
      <c r="A17" s="441" t="s">
        <v>217</v>
      </c>
      <c r="B17" s="374" t="e">
        <f>VLOOKUP(A17,[5]N13!$A$2:$B$32,2,FALSE)</f>
        <v>#N/A</v>
      </c>
      <c r="C17" s="619">
        <f>'[4]GFS Statements'!C248</f>
        <v>0</v>
      </c>
      <c r="E17" s="211"/>
      <c r="F17" s="237" t="e">
        <f t="shared" si="0"/>
        <v>#N/A</v>
      </c>
      <c r="G17" s="211"/>
      <c r="H17" s="674"/>
      <c r="I17" s="468"/>
      <c r="J17" s="466"/>
    </row>
    <row r="18" spans="1:12" ht="11.25" customHeight="1">
      <c r="A18" s="441" t="s">
        <v>219</v>
      </c>
      <c r="B18" s="374" t="e">
        <f>VLOOKUP(A18,[5]N13!$A$2:$B$32,2,FALSE)</f>
        <v>#N/A</v>
      </c>
      <c r="C18" s="619">
        <f>'[4]GFS Statements'!C249</f>
        <v>0</v>
      </c>
      <c r="E18" s="211"/>
      <c r="F18" s="237" t="e">
        <f t="shared" si="0"/>
        <v>#N/A</v>
      </c>
      <c r="G18" s="211"/>
      <c r="H18" s="674"/>
      <c r="I18" s="468"/>
      <c r="J18" s="466"/>
    </row>
    <row r="19" spans="1:12" ht="11.25" customHeight="1">
      <c r="A19" s="441" t="s">
        <v>342</v>
      </c>
      <c r="B19" s="374" t="e">
        <f>VLOOKUP(A19,[5]N13!$A$2:$B$32,2,FALSE)</f>
        <v>#N/A</v>
      </c>
      <c r="C19" s="619">
        <f>'[4]GFS Statements'!C250</f>
        <v>0</v>
      </c>
      <c r="E19" s="211"/>
      <c r="F19" s="237" t="e">
        <f t="shared" si="0"/>
        <v>#N/A</v>
      </c>
      <c r="G19" s="211"/>
      <c r="H19" s="674"/>
      <c r="I19" s="468"/>
      <c r="J19" s="466"/>
    </row>
    <row r="20" spans="1:12" ht="11.25" customHeight="1">
      <c r="A20" s="441" t="s">
        <v>216</v>
      </c>
      <c r="B20" s="374" t="e">
        <f>VLOOKUP(A20,[5]N13!$A$2:$B$32,2,FALSE)</f>
        <v>#N/A</v>
      </c>
      <c r="C20" s="619">
        <f>'[4]GFS Statements'!C251</f>
        <v>0</v>
      </c>
      <c r="E20" s="211"/>
      <c r="F20" s="237" t="e">
        <f t="shared" si="0"/>
        <v>#N/A</v>
      </c>
      <c r="G20" s="211"/>
      <c r="H20" s="674"/>
      <c r="I20" s="468"/>
      <c r="J20" s="466"/>
    </row>
    <row r="21" spans="1:12" ht="11.25" customHeight="1">
      <c r="A21" s="441" t="s">
        <v>325</v>
      </c>
      <c r="B21" s="377"/>
      <c r="C21" s="622"/>
      <c r="E21" s="211"/>
      <c r="F21" s="237">
        <f t="shared" si="0"/>
        <v>0</v>
      </c>
      <c r="G21" s="211"/>
      <c r="H21" s="674"/>
      <c r="I21" s="468"/>
      <c r="J21" s="466"/>
    </row>
    <row r="22" spans="1:12" ht="11.25" customHeight="1">
      <c r="A22" s="442" t="s">
        <v>326</v>
      </c>
      <c r="B22" s="377" t="e">
        <f>VLOOKUP(A22,[5]N13!$A$2:$B$32,2,FALSE)</f>
        <v>#N/A</v>
      </c>
      <c r="C22" s="622">
        <f>'[4]GFS Statements'!$C$253</f>
        <v>0</v>
      </c>
      <c r="E22" s="211"/>
      <c r="F22" s="237" t="e">
        <f t="shared" si="0"/>
        <v>#N/A</v>
      </c>
      <c r="G22" s="211"/>
      <c r="H22" s="674"/>
      <c r="I22" s="468"/>
      <c r="J22" s="466"/>
    </row>
    <row r="23" spans="1:12" ht="11.25" customHeight="1">
      <c r="A23" s="441" t="s">
        <v>218</v>
      </c>
      <c r="B23" s="377" t="e">
        <f>VLOOKUP(A23,[5]N13!$A$2:$B$32,2,FALSE)</f>
        <v>#N/A</v>
      </c>
      <c r="C23" s="623">
        <f>'[4]GFS Statements'!$C$256</f>
        <v>0</v>
      </c>
      <c r="E23" s="211"/>
      <c r="F23" s="237" t="e">
        <f t="shared" si="0"/>
        <v>#N/A</v>
      </c>
      <c r="G23" s="211"/>
      <c r="H23" s="674"/>
      <c r="I23" s="468"/>
      <c r="J23" s="466"/>
    </row>
    <row r="24" spans="1:12" ht="11.25" customHeight="1">
      <c r="A24" s="469" t="s">
        <v>220</v>
      </c>
      <c r="B24" s="377" t="e">
        <f>VLOOKUP(A24,[5]N13!$A$2:$B$32,2,FALSE)</f>
        <v>#N/A</v>
      </c>
      <c r="C24" s="623">
        <f>'[4]GFS Statements'!$C$257</f>
        <v>0</v>
      </c>
      <c r="E24" s="469"/>
      <c r="F24" s="237" t="e">
        <f t="shared" si="0"/>
        <v>#N/A</v>
      </c>
      <c r="G24" s="211"/>
      <c r="H24" s="674"/>
      <c r="I24" s="468"/>
      <c r="J24" s="466"/>
    </row>
    <row r="25" spans="1:12" ht="11.25" customHeight="1">
      <c r="A25" s="441" t="s">
        <v>327</v>
      </c>
      <c r="B25" s="377" t="e">
        <f>VLOOKUP(A25,[5]N13!$A$2:$B$32,2,FALSE)</f>
        <v>#N/A</v>
      </c>
      <c r="C25" s="623">
        <f>'[4]GFS Statements'!$C$258</f>
        <v>0</v>
      </c>
      <c r="E25" s="211"/>
      <c r="F25" s="237" t="e">
        <f t="shared" si="0"/>
        <v>#N/A</v>
      </c>
      <c r="G25" s="211"/>
      <c r="H25" s="674"/>
      <c r="I25" s="468"/>
      <c r="J25" s="466"/>
    </row>
    <row r="26" spans="1:12" ht="11.25" customHeight="1">
      <c r="A26" s="439" t="s">
        <v>189</v>
      </c>
      <c r="B26" s="378" t="e">
        <f>SUM(B17:B25)</f>
        <v>#N/A</v>
      </c>
      <c r="C26" s="620">
        <f>'[4]GFS Statements'!$C$259</f>
        <v>0</v>
      </c>
      <c r="E26" s="211"/>
      <c r="F26" s="237" t="e">
        <f t="shared" si="0"/>
        <v>#N/A</v>
      </c>
      <c r="G26" s="211"/>
      <c r="H26" s="674"/>
      <c r="I26" s="468"/>
      <c r="J26" s="466"/>
    </row>
    <row r="27" spans="1:12" ht="3" customHeight="1">
      <c r="A27" s="233"/>
      <c r="B27" s="373"/>
      <c r="C27" s="618"/>
      <c r="E27" s="211"/>
      <c r="F27" s="237">
        <f t="shared" si="0"/>
        <v>0</v>
      </c>
      <c r="G27" s="211"/>
      <c r="H27" s="674"/>
      <c r="I27" s="468"/>
      <c r="J27" s="466"/>
    </row>
    <row r="28" spans="1:12" ht="11.25" customHeight="1">
      <c r="A28" s="234" t="s">
        <v>328</v>
      </c>
      <c r="B28" s="235" t="e">
        <f>B13+B26</f>
        <v>#N/A</v>
      </c>
      <c r="C28" s="613">
        <f>'[4]GFS Statements'!$C$261</f>
        <v>0</v>
      </c>
      <c r="E28" s="211"/>
      <c r="F28" s="237" t="e">
        <f t="shared" si="0"/>
        <v>#N/A</v>
      </c>
      <c r="G28" s="211"/>
      <c r="H28" s="674"/>
      <c r="I28" s="468"/>
      <c r="J28" s="466"/>
    </row>
    <row r="29" spans="1:12" ht="3" customHeight="1">
      <c r="A29" s="443"/>
      <c r="B29" s="373"/>
      <c r="C29" s="618"/>
      <c r="E29" s="211"/>
      <c r="F29" s="237">
        <f t="shared" si="0"/>
        <v>0</v>
      </c>
      <c r="G29" s="211"/>
      <c r="H29" s="674"/>
      <c r="I29" s="468"/>
      <c r="J29" s="466"/>
    </row>
    <row r="30" spans="1:12" ht="11.25" customHeight="1">
      <c r="A30" s="444" t="s">
        <v>329</v>
      </c>
      <c r="B30" s="373"/>
      <c r="C30" s="618"/>
      <c r="E30" s="228"/>
      <c r="F30" s="237">
        <f t="shared" si="0"/>
        <v>0</v>
      </c>
      <c r="G30" s="228"/>
      <c r="H30" s="674"/>
      <c r="I30" s="468"/>
      <c r="J30" s="466"/>
      <c r="K30" s="216"/>
      <c r="L30" s="216"/>
    </row>
    <row r="31" spans="1:12" ht="11.25" customHeight="1">
      <c r="A31" s="558" t="s">
        <v>2</v>
      </c>
      <c r="B31" s="379">
        <f>[5]N13!$B$30</f>
        <v>0</v>
      </c>
      <c r="C31" s="623">
        <f>'[4]GFS Statements'!$C$264</f>
        <v>0</v>
      </c>
      <c r="E31" s="545"/>
      <c r="F31" s="237">
        <f t="shared" si="0"/>
        <v>0</v>
      </c>
      <c r="G31" s="228"/>
      <c r="H31" s="674"/>
      <c r="I31" s="468"/>
      <c r="J31" s="466"/>
      <c r="K31" s="216"/>
      <c r="L31" s="216"/>
    </row>
    <row r="32" spans="1:12" ht="3" customHeight="1">
      <c r="A32" s="236"/>
      <c r="B32" s="374"/>
      <c r="C32" s="619"/>
      <c r="E32" s="216"/>
      <c r="F32" s="237">
        <f t="shared" si="0"/>
        <v>0</v>
      </c>
      <c r="G32" s="216"/>
      <c r="H32" s="674"/>
      <c r="J32" s="466"/>
      <c r="K32" s="216"/>
      <c r="L32" s="216"/>
    </row>
    <row r="33" spans="1:12" ht="11.25" customHeight="1">
      <c r="A33" s="445" t="s">
        <v>330</v>
      </c>
      <c r="B33" s="375" t="e">
        <f>B28+B31</f>
        <v>#N/A</v>
      </c>
      <c r="C33" s="624">
        <f>'[4]GFS Statements'!$C$266</f>
        <v>0</v>
      </c>
      <c r="E33" s="489"/>
      <c r="F33" s="237" t="e">
        <f t="shared" si="0"/>
        <v>#N/A</v>
      </c>
      <c r="G33" s="216"/>
      <c r="H33" s="674"/>
      <c r="J33" s="466"/>
      <c r="K33" s="216"/>
      <c r="L33" s="216"/>
    </row>
    <row r="34" spans="1:12" ht="11.25" customHeight="1">
      <c r="A34" s="495" t="s">
        <v>393</v>
      </c>
      <c r="B34" s="548"/>
      <c r="C34" s="549"/>
      <c r="E34" s="490"/>
      <c r="F34" s="491"/>
      <c r="G34" s="491"/>
      <c r="H34" s="675"/>
      <c r="I34" s="675"/>
      <c r="J34" s="675"/>
      <c r="K34" s="491"/>
      <c r="L34" s="216"/>
    </row>
    <row r="35" spans="1:12" ht="11.25" customHeight="1">
      <c r="A35" s="495" t="s">
        <v>394</v>
      </c>
      <c r="B35" s="548"/>
      <c r="C35" s="549"/>
      <c r="E35" s="490"/>
      <c r="F35" s="491"/>
      <c r="G35" s="491"/>
      <c r="H35" s="675"/>
      <c r="I35" s="675"/>
      <c r="J35" s="675"/>
      <c r="K35" s="491"/>
      <c r="L35" s="216"/>
    </row>
    <row r="36" spans="1:12" ht="11.25" customHeight="1">
      <c r="A36" s="550" t="s">
        <v>188</v>
      </c>
      <c r="B36" s="551"/>
      <c r="C36" s="449"/>
      <c r="E36" s="216"/>
      <c r="F36" s="216"/>
      <c r="G36" s="216"/>
      <c r="K36" s="216"/>
      <c r="L36" s="216"/>
    </row>
    <row r="37" spans="1:12" ht="11.25" customHeight="1">
      <c r="A37" s="214" t="s">
        <v>331</v>
      </c>
      <c r="E37" s="216"/>
      <c r="F37" s="216"/>
      <c r="G37" s="216"/>
      <c r="K37" s="216"/>
      <c r="L37" s="216"/>
    </row>
    <row r="38" spans="1:12" ht="11.25" customHeight="1">
      <c r="A38" s="214"/>
      <c r="E38" s="216"/>
      <c r="F38" s="216"/>
      <c r="G38" s="216"/>
      <c r="K38" s="216"/>
      <c r="L38" s="216"/>
    </row>
    <row r="39" spans="1:12" ht="11.25" customHeight="1">
      <c r="A39" s="214"/>
      <c r="E39" s="216"/>
      <c r="F39" s="216"/>
      <c r="G39" s="216"/>
      <c r="K39" s="216"/>
      <c r="L39" s="216"/>
    </row>
    <row r="40" spans="1:12" ht="11.25" customHeight="1">
      <c r="A40" s="381" t="s">
        <v>296</v>
      </c>
      <c r="E40" s="216"/>
      <c r="F40" s="216"/>
      <c r="G40" s="216"/>
      <c r="K40" s="216"/>
      <c r="L40" s="216"/>
    </row>
    <row r="41" spans="1:12" ht="11.25" customHeight="1">
      <c r="A41" s="308" t="s">
        <v>102</v>
      </c>
      <c r="B41" s="377" t="e">
        <f>SUM(B17:B25)</f>
        <v>#N/A</v>
      </c>
      <c r="C41" s="377">
        <f>SUM(C17:C25)</f>
        <v>0</v>
      </c>
    </row>
    <row r="42" spans="1:12" ht="11.25" customHeight="1">
      <c r="A42" s="308"/>
      <c r="B42" s="382" t="e">
        <f>B26-B41</f>
        <v>#N/A</v>
      </c>
      <c r="C42" s="382">
        <f>C26-C41</f>
        <v>0</v>
      </c>
    </row>
    <row r="43" spans="1:12" ht="11.25" customHeight="1">
      <c r="A43" s="308" t="s">
        <v>190</v>
      </c>
      <c r="B43" s="377" t="e">
        <f>B13+B26</f>
        <v>#N/A</v>
      </c>
      <c r="C43" s="377">
        <f>C13+C26</f>
        <v>0</v>
      </c>
    </row>
    <row r="44" spans="1:12" ht="11.25" customHeight="1">
      <c r="A44" s="308"/>
      <c r="B44" s="382" t="e">
        <f>B28-B43</f>
        <v>#N/A</v>
      </c>
      <c r="C44" s="382">
        <f>C28-C43</f>
        <v>0</v>
      </c>
    </row>
    <row r="45" spans="1:12" ht="11.25" customHeight="1">
      <c r="A45" s="308" t="s">
        <v>330</v>
      </c>
      <c r="B45" s="377" t="e">
        <f>B28+B31</f>
        <v>#N/A</v>
      </c>
      <c r="C45" s="377">
        <f>C28+C31</f>
        <v>0</v>
      </c>
    </row>
    <row r="46" spans="1:12" ht="11.25" customHeight="1">
      <c r="A46" s="308"/>
      <c r="B46" s="382" t="e">
        <f>B33-B45</f>
        <v>#N/A</v>
      </c>
      <c r="C46" s="382">
        <f>C33-C45</f>
        <v>0</v>
      </c>
    </row>
    <row r="47" spans="1:12" ht="11.25" customHeight="1">
      <c r="A47" s="308" t="s">
        <v>175</v>
      </c>
      <c r="B47" s="377" t="e">
        <f>B7+B9</f>
        <v>#N/A</v>
      </c>
      <c r="C47" s="377">
        <f>C7+C9</f>
        <v>0</v>
      </c>
    </row>
    <row r="48" spans="1:12" ht="11.25" customHeight="1">
      <c r="A48" s="308"/>
      <c r="B48" s="382" t="e">
        <f>B11-B47</f>
        <v>#N/A</v>
      </c>
      <c r="C48" s="382">
        <f>C11-C47</f>
        <v>0</v>
      </c>
    </row>
    <row r="49" spans="1:3" ht="11.25" customHeight="1">
      <c r="A49" s="307" t="s">
        <v>361</v>
      </c>
      <c r="B49" s="377">
        <f>'Table 10'!C57</f>
        <v>-34204</v>
      </c>
      <c r="C49" s="377">
        <f>'Table 10'!E57</f>
        <v>-37556</v>
      </c>
    </row>
    <row r="50" spans="1:3" ht="11.25" customHeight="1">
      <c r="B50" s="382" t="e">
        <f>B33-B49</f>
        <v>#N/A</v>
      </c>
      <c r="C50" s="382">
        <f>C33-C49</f>
        <v>37556</v>
      </c>
    </row>
    <row r="51" spans="1:3" ht="11.25" customHeight="1">
      <c r="C51" s="192"/>
    </row>
  </sheetData>
  <phoneticPr fontId="34" type="noConversion"/>
  <conditionalFormatting sqref="B42:C42 B44:C44 B46:C46 B48:C48 B50:C50">
    <cfRule type="cellIs" dxfId="0" priority="1" stopIfTrue="1" operator="notEqual">
      <formula>0</formula>
    </cfRule>
  </conditionalFormatting>
  <pageMargins left="1.4566929133858268" right="1.4566929133858268" top="1.6929133858267718" bottom="1.692913385826771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J31"/>
  <sheetViews>
    <sheetView showGridLines="0" zoomScaleNormal="100" workbookViewId="0">
      <selection activeCell="B47" sqref="B47"/>
    </sheetView>
  </sheetViews>
  <sheetFormatPr defaultColWidth="8" defaultRowHeight="11.25" customHeight="1"/>
  <cols>
    <col min="1" max="1" width="31.140625" style="7" customWidth="1"/>
    <col min="2" max="2" width="35.28515625" style="7" customWidth="1"/>
    <col min="3" max="4" width="11.42578125" style="49" customWidth="1"/>
    <col min="5" max="5" width="11.42578125" style="7" customWidth="1"/>
    <col min="6" max="6" width="8" style="7" customWidth="1"/>
    <col min="7" max="16384" width="8" style="7"/>
  </cols>
  <sheetData>
    <row r="1" spans="1:10" ht="11.25" customHeight="1">
      <c r="B1" s="6" t="s">
        <v>177</v>
      </c>
      <c r="C1" s="321"/>
      <c r="D1" s="321"/>
      <c r="E1" s="4"/>
    </row>
    <row r="2" spans="1:10" ht="11.25" customHeight="1">
      <c r="B2" s="5"/>
      <c r="C2" s="401" t="str">
        <f>[4]GDP!$B$10</f>
        <v>2012-13</v>
      </c>
      <c r="D2" s="401" t="str">
        <f>[4]GDP!$C$10</f>
        <v>2013-14</v>
      </c>
      <c r="E2" s="431" t="str">
        <f>[4]GDP!$C$10</f>
        <v>2013-14</v>
      </c>
    </row>
    <row r="3" spans="1:10" ht="11.25" customHeight="1">
      <c r="B3" s="4"/>
      <c r="C3" s="8" t="s">
        <v>352</v>
      </c>
      <c r="D3" s="392" t="s">
        <v>353</v>
      </c>
      <c r="E3" s="432" t="s">
        <v>352</v>
      </c>
    </row>
    <row r="4" spans="1:10" ht="11.25" customHeight="1">
      <c r="B4" s="4"/>
      <c r="C4" s="8"/>
      <c r="D4" s="392" t="str">
        <f>[4]GDP!$D$10</f>
        <v>2014-15</v>
      </c>
      <c r="E4" s="432"/>
    </row>
    <row r="5" spans="1:10" ht="11.25" customHeight="1">
      <c r="B5" s="4"/>
      <c r="C5" s="8"/>
      <c r="D5" s="391" t="s">
        <v>93</v>
      </c>
      <c r="E5" s="433"/>
    </row>
    <row r="6" spans="1:10" s="25" customFormat="1" ht="11.25" customHeight="1">
      <c r="A6" s="7" t="s">
        <v>113</v>
      </c>
      <c r="B6" s="6" t="s">
        <v>110</v>
      </c>
      <c r="C6" s="501">
        <v>292.76676400000002</v>
      </c>
      <c r="D6" s="345">
        <f>VLOOKUP(A6,'[5]St3 T3 new format'!$A$1:$E$65536,5,FALSE)</f>
        <v>374.266706</v>
      </c>
      <c r="E6" s="280">
        <f>VLOOKUP(A6,'[4]GFS Statements'!$A$1:$F$65539,3,FALSE)/1000000</f>
        <v>373.94958600000001</v>
      </c>
      <c r="G6" s="544" t="s">
        <v>387</v>
      </c>
      <c r="H6" s="317"/>
      <c r="I6" s="318"/>
      <c r="J6" s="319"/>
    </row>
    <row r="7" spans="1:10" s="1" customFormat="1" ht="11.25" customHeight="1">
      <c r="A7" s="7"/>
      <c r="B7" s="9" t="s">
        <v>149</v>
      </c>
      <c r="C7" s="341">
        <f>C6/[4]GDP!$F$3*100000</f>
        <v>19.209862969835516</v>
      </c>
      <c r="D7" s="341">
        <f>'[5]St3 T3 new format'!$E$5</f>
        <v>360.34282968100001</v>
      </c>
      <c r="E7" s="283">
        <f>+E6/[4]GDP!G3*100000</f>
        <v>23.575660711853978</v>
      </c>
      <c r="G7" s="404"/>
      <c r="H7" s="317"/>
      <c r="I7" s="424"/>
      <c r="J7" s="2"/>
    </row>
    <row r="8" spans="1:10" s="1" customFormat="1" ht="3" customHeight="1">
      <c r="A8" s="7"/>
      <c r="B8" s="9"/>
      <c r="C8" s="402"/>
      <c r="D8" s="341"/>
      <c r="E8" s="283"/>
      <c r="H8" s="317"/>
      <c r="I8" s="424"/>
      <c r="J8" s="2"/>
    </row>
    <row r="9" spans="1:10" s="10" customFormat="1" ht="11.25" customHeight="1">
      <c r="A9" s="7" t="s">
        <v>302</v>
      </c>
      <c r="B9" s="16" t="s">
        <v>111</v>
      </c>
      <c r="C9" s="502">
        <v>339.23913599999997</v>
      </c>
      <c r="D9" s="346">
        <f>VLOOKUP(A9,'[5]St3 T3 new format'!$A$1:$E$65536,5,FALSE)</f>
        <v>415.29420399999998</v>
      </c>
      <c r="E9" s="284">
        <f>VLOOKUP(A9,'[4]GFS Statements'!$A$1:$F$65539,3,FALSE)/1000000</f>
        <v>413.84527369067746</v>
      </c>
      <c r="H9" s="317"/>
      <c r="I9" s="424"/>
      <c r="J9" s="250"/>
    </row>
    <row r="10" spans="1:10" s="1" customFormat="1" ht="11.25" customHeight="1">
      <c r="A10" s="7"/>
      <c r="B10" s="9" t="s">
        <v>149</v>
      </c>
      <c r="C10" s="341">
        <f>C9/[4]GDP!$F$3*100000</f>
        <v>22.259143174344047</v>
      </c>
      <c r="D10" s="341">
        <f>'[5]St3 T3 new format'!$E$8</f>
        <v>363.496202681</v>
      </c>
      <c r="E10" s="283">
        <f>+E9/[4]GDP!G3*100000</f>
        <v>26.090885309165071</v>
      </c>
      <c r="H10" s="317"/>
      <c r="I10" s="424"/>
      <c r="J10" s="2"/>
    </row>
    <row r="11" spans="1:10" s="1" customFormat="1" ht="3" customHeight="1">
      <c r="A11" s="7"/>
      <c r="B11" s="9"/>
      <c r="C11" s="341"/>
      <c r="D11" s="341"/>
      <c r="E11" s="283"/>
      <c r="H11" s="317"/>
      <c r="I11" s="424"/>
      <c r="J11" s="2"/>
    </row>
    <row r="12" spans="1:10" s="10" customFormat="1" ht="11.25" customHeight="1">
      <c r="A12" s="7" t="s">
        <v>205</v>
      </c>
      <c r="B12" s="9" t="s">
        <v>211</v>
      </c>
      <c r="C12" s="503">
        <v>-46.472372</v>
      </c>
      <c r="D12" s="341">
        <f>VLOOKUP(A12,'[5]St3 T3 new format'!$A$1:$E$65536,5,FALSE)</f>
        <v>-41.027498000000001</v>
      </c>
      <c r="E12" s="283">
        <f>VLOOKUP(A12,'[4]GFS Statements'!$A$1:$F$65539,3,FALSE)/1000000</f>
        <v>-39.895687690677462</v>
      </c>
      <c r="H12" s="317"/>
      <c r="I12" s="424"/>
      <c r="J12" s="250"/>
    </row>
    <row r="13" spans="1:10" s="1" customFormat="1" ht="11.25" customHeight="1">
      <c r="A13" s="7" t="s">
        <v>192</v>
      </c>
      <c r="B13" s="9" t="s">
        <v>157</v>
      </c>
      <c r="C13" s="503">
        <v>6.4331849999999999</v>
      </c>
      <c r="D13" s="528">
        <f>'[5]St3 T3 new format'!$E$11</f>
        <v>400.36647962366879</v>
      </c>
      <c r="E13" s="283">
        <f>VLOOKUP(A13,'[4]GFS Statements'!$A$1:$F$65539,3,FALSE)/1000000</f>
        <v>3.849863</v>
      </c>
      <c r="H13" s="317"/>
      <c r="I13" s="424"/>
      <c r="J13" s="2"/>
    </row>
    <row r="14" spans="1:10" s="1" customFormat="1" ht="3" customHeight="1">
      <c r="A14" s="7"/>
      <c r="B14" s="9"/>
      <c r="C14" s="341"/>
      <c r="D14" s="341"/>
      <c r="E14" s="283"/>
      <c r="H14" s="317"/>
      <c r="I14" s="424"/>
      <c r="J14" s="2"/>
    </row>
    <row r="15" spans="1:10" s="10" customFormat="1" ht="11.25" customHeight="1">
      <c r="A15" s="7" t="s">
        <v>103</v>
      </c>
      <c r="B15" s="16" t="s">
        <v>114</v>
      </c>
      <c r="C15" s="504">
        <v>-52.905557000000002</v>
      </c>
      <c r="D15" s="530">
        <f>'[5]St3 T3 new format'!$E$13</f>
        <v>0.46855200000000002</v>
      </c>
      <c r="E15" s="284">
        <f>VLOOKUP(A15,'[4]GFS Statements'!$A$1:$F$65539,3,FALSE)/1000000</f>
        <v>-43.745550690677462</v>
      </c>
      <c r="H15" s="317"/>
      <c r="I15" s="424"/>
      <c r="J15" s="250"/>
    </row>
    <row r="16" spans="1:10" s="1" customFormat="1" ht="11.25" customHeight="1">
      <c r="A16" s="7"/>
      <c r="B16" s="447" t="s">
        <v>149</v>
      </c>
      <c r="C16" s="341">
        <f>C15/[4]GDP!$F$3*100000</f>
        <v>-3.471393017524429</v>
      </c>
      <c r="D16" s="341">
        <f>'[5]St3 T3 new format'!$E$14</f>
        <v>410.66239362366878</v>
      </c>
      <c r="E16" s="283">
        <f>+E15/[4]GDP!G3*100000</f>
        <v>-2.7579393034456285</v>
      </c>
      <c r="H16" s="317"/>
      <c r="I16" s="424"/>
      <c r="J16" s="2"/>
    </row>
    <row r="17" spans="1:10" s="1" customFormat="1" ht="3" customHeight="1">
      <c r="A17" s="7"/>
      <c r="B17" s="9"/>
      <c r="C17" s="341"/>
      <c r="D17" s="341"/>
      <c r="E17" s="283"/>
      <c r="H17" s="317"/>
      <c r="I17" s="424"/>
      <c r="J17" s="2"/>
    </row>
    <row r="18" spans="1:10" s="10" customFormat="1" ht="11.25" customHeight="1">
      <c r="A18" s="510" t="s">
        <v>162</v>
      </c>
      <c r="B18" s="16" t="s">
        <v>178</v>
      </c>
      <c r="C18" s="505">
        <v>-54.750360999999998</v>
      </c>
      <c r="D18" s="346" t="e">
        <f>VLOOKUP(B18,'[5]St3 T3 new format'!$B$1:$E$65536,4,FALSE)</f>
        <v>#N/A</v>
      </c>
      <c r="E18" s="284">
        <f>VLOOKUP(A18,'[4]GFS Statements'!$A$1:$F$65539,3,FALSE)/1000000</f>
        <v>-48.456226381811973</v>
      </c>
      <c r="H18" s="317"/>
      <c r="I18" s="424"/>
      <c r="J18" s="250"/>
    </row>
    <row r="19" spans="1:10" s="1" customFormat="1" ht="11.25" customHeight="1">
      <c r="B19" s="9" t="s">
        <v>149</v>
      </c>
      <c r="C19" s="341">
        <f>C18/[4]GDP!$F$3*100000</f>
        <v>-3.5924396539732451</v>
      </c>
      <c r="D19" s="341">
        <f>'[5]St3 T3 new format'!$E$17</f>
        <v>2.689152</v>
      </c>
      <c r="E19" s="283">
        <f>+E18/[4]GDP!G3*100000</f>
        <v>-3.0549239665541084</v>
      </c>
      <c r="H19" s="317"/>
      <c r="I19" s="424"/>
      <c r="J19" s="2"/>
    </row>
    <row r="20" spans="1:10" ht="3" customHeight="1">
      <c r="B20" s="47"/>
      <c r="C20" s="325"/>
      <c r="D20" s="325"/>
      <c r="E20" s="281"/>
      <c r="H20" s="317"/>
      <c r="I20" s="318"/>
      <c r="J20" s="49"/>
    </row>
    <row r="21" spans="1:10" s="46" customFormat="1" ht="11.25" customHeight="1">
      <c r="B21" s="54" t="s">
        <v>83</v>
      </c>
      <c r="C21" s="324"/>
      <c r="D21" s="326"/>
      <c r="E21" s="282"/>
      <c r="H21" s="317"/>
      <c r="I21" s="318"/>
      <c r="J21" s="320"/>
    </row>
    <row r="22" spans="1:10" ht="11.25" customHeight="1">
      <c r="A22" s="7" t="s">
        <v>212</v>
      </c>
      <c r="B22" s="279" t="s">
        <v>160</v>
      </c>
      <c r="C22" s="527">
        <v>-56.516573000000001</v>
      </c>
      <c r="D22" s="327">
        <f>'[5]St3 T3 new format'!$E$20</f>
        <v>-3.1485997810512441</v>
      </c>
      <c r="E22" s="304">
        <f>VLOOKUP(A22,'[4]GFS Statements'!$A$1:$F$65539,3,FALSE)/1000000</f>
        <v>-52.478934852529171</v>
      </c>
      <c r="H22" s="317"/>
      <c r="I22" s="318"/>
      <c r="J22" s="49"/>
    </row>
    <row r="23" spans="1:10" ht="11.25" customHeight="1">
      <c r="B23" s="85" t="s">
        <v>132</v>
      </c>
      <c r="C23" s="245"/>
      <c r="D23" s="245"/>
      <c r="E23" s="48"/>
      <c r="H23" s="49"/>
      <c r="I23" s="49"/>
      <c r="J23" s="49"/>
    </row>
    <row r="24" spans="1:10" ht="11.25" customHeight="1">
      <c r="B24" s="48"/>
      <c r="C24" s="245"/>
      <c r="D24" s="245"/>
      <c r="E24" s="245"/>
      <c r="I24" s="49"/>
    </row>
    <row r="25" spans="1:10" ht="11.25" customHeight="1">
      <c r="B25" s="7" t="s">
        <v>139</v>
      </c>
      <c r="C25" s="51">
        <f>+C6-C9</f>
        <v>-46.47237199999995</v>
      </c>
      <c r="D25" s="51">
        <f>+D6-D9</f>
        <v>-41.02749799999998</v>
      </c>
      <c r="E25" s="51">
        <f>+E6-E9</f>
        <v>-39.895687690677448</v>
      </c>
      <c r="F25" s="79"/>
    </row>
    <row r="26" spans="1:10" ht="11.25" customHeight="1">
      <c r="B26" s="7" t="s">
        <v>140</v>
      </c>
      <c r="C26" s="51">
        <f>+C12</f>
        <v>-46.472372</v>
      </c>
      <c r="D26" s="51">
        <f>+D12</f>
        <v>-41.027498000000001</v>
      </c>
      <c r="E26" s="51">
        <f>+E12</f>
        <v>-39.895687690677462</v>
      </c>
    </row>
    <row r="27" spans="1:10" ht="11.25" customHeight="1">
      <c r="B27" s="52"/>
      <c r="C27" s="535">
        <f>+C25-C26</f>
        <v>0</v>
      </c>
      <c r="D27" s="403">
        <f>+D25-D26</f>
        <v>0</v>
      </c>
      <c r="E27" s="403">
        <f>+E25-E26</f>
        <v>0</v>
      </c>
    </row>
    <row r="28" spans="1:10" ht="11.25" customHeight="1">
      <c r="C28" s="51"/>
      <c r="D28" s="51"/>
      <c r="E28" s="50"/>
    </row>
    <row r="29" spans="1:10" ht="11.25" customHeight="1">
      <c r="B29" s="7" t="s">
        <v>141</v>
      </c>
      <c r="C29" s="328">
        <f>C12-C13</f>
        <v>-52.905557000000002</v>
      </c>
      <c r="D29" s="328">
        <f>D12-D13</f>
        <v>-441.39397762366877</v>
      </c>
      <c r="E29" s="79">
        <f>E12-E13</f>
        <v>-43.745550690677462</v>
      </c>
    </row>
    <row r="30" spans="1:10" ht="11.25" customHeight="1">
      <c r="B30" s="7" t="s">
        <v>142</v>
      </c>
      <c r="C30" s="328">
        <f>C15</f>
        <v>-52.905557000000002</v>
      </c>
      <c r="D30" s="328">
        <f>D15</f>
        <v>0.46855200000000002</v>
      </c>
      <c r="E30" s="79">
        <f>E15</f>
        <v>-43.745550690677462</v>
      </c>
    </row>
    <row r="31" spans="1:10" ht="11.25" customHeight="1">
      <c r="C31" s="403">
        <f>C29-C30</f>
        <v>0</v>
      </c>
      <c r="D31" s="403">
        <f>D29-D30</f>
        <v>-441.86252962366876</v>
      </c>
      <c r="E31" s="403">
        <f>E29-E30</f>
        <v>0</v>
      </c>
    </row>
  </sheetData>
  <phoneticPr fontId="11" type="noConversion"/>
  <conditionalFormatting sqref="C31:E31 C27:E27">
    <cfRule type="cellIs" dxfId="11" priority="1" stopIfTrue="1" operator="notEqual">
      <formula>0</formula>
    </cfRule>
    <cfRule type="cellIs" dxfId="10" priority="2" stopIfTrue="1" operator="equal">
      <formula>0</formula>
    </cfRule>
  </conditionalFormatting>
  <pageMargins left="1.4566929133858268" right="1.4566929133858268" top="1.6929133858267718" bottom="1.6929133858267718" header="0.51181102362204722" footer="0.51181102362204722"/>
  <pageSetup paperSize="9" orientation="portrait" horizontalDpi="4294967295" verticalDpi="4294967295" r:id="rId1"/>
  <headerFooter alignWithMargins="0">
    <oddHeader>&amp;L&amp;"Arial,Bold"&amp;D&amp;C&amp;"Arial,Bold"&amp;A&amp;R&amp;"Arial,Bold"&amp;T</oddHeader>
    <oddFooter>&amp;C&amp;"Arial,Bold"Protected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tabSelected="1" zoomScaleNormal="100" workbookViewId="0"/>
  </sheetViews>
  <sheetFormatPr defaultColWidth="8" defaultRowHeight="11.25" customHeight="1"/>
  <cols>
    <col min="1" max="1" width="35.28515625" style="510" customWidth="1"/>
    <col min="2" max="3" width="11.42578125" style="519" customWidth="1"/>
    <col min="4" max="5" width="11.42578125" style="510" customWidth="1"/>
    <col min="6" max="6" width="8" style="510" customWidth="1"/>
    <col min="7" max="16384" width="8" style="510"/>
  </cols>
  <sheetData>
    <row r="1" spans="1:16" ht="11.25" customHeight="1">
      <c r="A1" s="509" t="s">
        <v>177</v>
      </c>
      <c r="B1" s="523"/>
      <c r="C1" s="523"/>
      <c r="D1" s="507"/>
    </row>
    <row r="2" spans="1:16" ht="11.25" customHeight="1">
      <c r="A2" s="508"/>
      <c r="B2" s="533" t="s">
        <v>473</v>
      </c>
      <c r="C2" s="533" t="s">
        <v>433</v>
      </c>
      <c r="D2" s="562" t="s">
        <v>433</v>
      </c>
      <c r="E2" s="246" t="s">
        <v>176</v>
      </c>
    </row>
    <row r="3" spans="1:16" ht="11.25" customHeight="1">
      <c r="A3" s="507"/>
      <c r="B3" s="511" t="s">
        <v>352</v>
      </c>
      <c r="C3" s="532" t="s">
        <v>353</v>
      </c>
      <c r="D3" s="563" t="s">
        <v>352</v>
      </c>
      <c r="E3" s="676" t="s">
        <v>474</v>
      </c>
    </row>
    <row r="4" spans="1:16" ht="11.25" customHeight="1">
      <c r="A4" s="507"/>
      <c r="B4" s="511"/>
      <c r="C4" s="532" t="s">
        <v>474</v>
      </c>
      <c r="D4" s="563"/>
      <c r="E4" s="247" t="s">
        <v>93</v>
      </c>
    </row>
    <row r="5" spans="1:16" ht="11.25" customHeight="1">
      <c r="A5" s="507"/>
      <c r="B5" s="511"/>
      <c r="C5" s="531" t="s">
        <v>93</v>
      </c>
      <c r="D5" s="563"/>
    </row>
    <row r="6" spans="1:16" ht="11.25" customHeight="1">
      <c r="A6" s="507"/>
      <c r="B6" s="527" t="s">
        <v>295</v>
      </c>
      <c r="C6" s="527" t="s">
        <v>295</v>
      </c>
      <c r="D6" s="564" t="s">
        <v>295</v>
      </c>
      <c r="E6" s="527" t="s">
        <v>295</v>
      </c>
    </row>
    <row r="7" spans="1:16" ht="11.25" customHeight="1">
      <c r="A7" s="509" t="s">
        <v>386</v>
      </c>
      <c r="B7" s="543">
        <v>351.1</v>
      </c>
      <c r="C7" s="543">
        <v>363.5</v>
      </c>
      <c r="D7" s="565">
        <v>360.3</v>
      </c>
      <c r="E7" s="543">
        <v>-3.2</v>
      </c>
      <c r="K7" s="712"/>
      <c r="L7" s="712"/>
      <c r="M7" s="712"/>
      <c r="N7" s="712"/>
      <c r="O7" s="712"/>
      <c r="P7" s="712"/>
    </row>
    <row r="8" spans="1:16" ht="11.25" customHeight="1">
      <c r="A8" s="507" t="s">
        <v>149</v>
      </c>
      <c r="B8" s="528">
        <v>23</v>
      </c>
      <c r="C8" s="531">
        <v>23</v>
      </c>
      <c r="D8" s="566">
        <v>22.7</v>
      </c>
      <c r="E8" s="531">
        <v>0</v>
      </c>
      <c r="K8" s="712"/>
      <c r="L8" s="712"/>
      <c r="M8" s="712"/>
      <c r="N8" s="712"/>
    </row>
    <row r="9" spans="1:16" ht="11.25" customHeight="1">
      <c r="A9" s="509" t="s">
        <v>403</v>
      </c>
      <c r="B9" s="543">
        <v>367.2</v>
      </c>
      <c r="C9" s="543">
        <v>410.7</v>
      </c>
      <c r="D9" s="565">
        <v>406.4</v>
      </c>
      <c r="E9" s="543">
        <v>-4.2</v>
      </c>
      <c r="K9" s="712"/>
      <c r="L9" s="712"/>
      <c r="M9" s="712"/>
      <c r="N9" s="712"/>
    </row>
    <row r="10" spans="1:16" ht="11.25" customHeight="1">
      <c r="A10" s="507" t="s">
        <v>149</v>
      </c>
      <c r="B10" s="528">
        <v>24.1</v>
      </c>
      <c r="C10" s="531">
        <v>25.9</v>
      </c>
      <c r="D10" s="566">
        <v>25.6</v>
      </c>
      <c r="E10" s="531">
        <v>0</v>
      </c>
      <c r="K10" s="712"/>
      <c r="L10" s="712"/>
      <c r="M10" s="712"/>
      <c r="N10" s="712"/>
    </row>
    <row r="11" spans="1:16" ht="3" customHeight="1">
      <c r="A11" s="507"/>
      <c r="B11" s="511"/>
      <c r="C11" s="531"/>
      <c r="D11" s="567"/>
      <c r="E11" s="531"/>
      <c r="K11" s="712"/>
      <c r="L11" s="712"/>
      <c r="M11" s="712"/>
      <c r="N11" s="712"/>
    </row>
    <row r="12" spans="1:16" ht="11.25" customHeight="1">
      <c r="A12" s="507" t="s">
        <v>410</v>
      </c>
      <c r="B12" s="531">
        <v>2.7</v>
      </c>
      <c r="C12" s="531">
        <v>2.7</v>
      </c>
      <c r="D12" s="566">
        <v>2.2999999999999998</v>
      </c>
      <c r="E12" s="531">
        <v>-0.3</v>
      </c>
      <c r="K12" s="712"/>
      <c r="L12" s="712"/>
      <c r="M12" s="712"/>
      <c r="N12" s="712"/>
    </row>
    <row r="13" spans="1:16" ht="3" customHeight="1">
      <c r="A13" s="507"/>
      <c r="B13" s="538"/>
      <c r="C13" s="531"/>
      <c r="D13" s="567"/>
      <c r="E13" s="531"/>
      <c r="K13" s="712"/>
      <c r="L13" s="712"/>
      <c r="M13" s="712"/>
      <c r="N13" s="712"/>
    </row>
    <row r="14" spans="1:16" ht="11.25" customHeight="1">
      <c r="A14" s="514" t="s">
        <v>404</v>
      </c>
      <c r="B14" s="543">
        <v>-18.8</v>
      </c>
      <c r="C14" s="543">
        <v>-49.9</v>
      </c>
      <c r="D14" s="568">
        <v>-48.5</v>
      </c>
      <c r="E14" s="543">
        <v>1.4</v>
      </c>
      <c r="K14" s="712"/>
      <c r="L14" s="712"/>
      <c r="M14" s="712"/>
      <c r="N14" s="712"/>
    </row>
    <row r="15" spans="1:16" ht="11.25" customHeight="1">
      <c r="A15" s="512" t="s">
        <v>149</v>
      </c>
      <c r="B15" s="528">
        <v>-1.2</v>
      </c>
      <c r="C15" s="531">
        <v>-3.1</v>
      </c>
      <c r="D15" s="566">
        <v>-3.1</v>
      </c>
      <c r="E15" s="531">
        <v>0</v>
      </c>
      <c r="K15" s="712"/>
      <c r="L15" s="712"/>
      <c r="M15" s="712"/>
      <c r="N15" s="712"/>
    </row>
    <row r="16" spans="1:16" ht="3" customHeight="1">
      <c r="A16" s="517"/>
      <c r="B16" s="525"/>
      <c r="C16" s="525"/>
      <c r="D16" s="569"/>
      <c r="E16" s="525"/>
      <c r="K16" s="712"/>
      <c r="L16" s="712"/>
      <c r="M16" s="712"/>
      <c r="N16" s="712"/>
    </row>
    <row r="17" spans="1:14" s="515" customFormat="1" ht="11.25" customHeight="1">
      <c r="A17" s="509" t="s">
        <v>85</v>
      </c>
      <c r="B17" s="529">
        <v>360.2</v>
      </c>
      <c r="C17" s="529">
        <v>374.3</v>
      </c>
      <c r="D17" s="570">
        <v>373.9</v>
      </c>
      <c r="E17" s="529">
        <v>-0.3</v>
      </c>
      <c r="K17" s="712"/>
      <c r="L17" s="712"/>
      <c r="M17" s="712"/>
      <c r="N17" s="712"/>
    </row>
    <row r="18" spans="1:14" s="506" customFormat="1" ht="11.25" customHeight="1">
      <c r="A18" s="512" t="s">
        <v>149</v>
      </c>
      <c r="B18" s="528">
        <v>23.6</v>
      </c>
      <c r="C18" s="528">
        <v>23.6</v>
      </c>
      <c r="D18" s="566">
        <v>23.6</v>
      </c>
      <c r="E18" s="528">
        <v>0</v>
      </c>
      <c r="F18" s="536"/>
      <c r="K18" s="712"/>
      <c r="L18" s="712"/>
      <c r="M18" s="712"/>
      <c r="N18" s="712"/>
    </row>
    <row r="19" spans="1:14" s="506" customFormat="1" ht="3" customHeight="1">
      <c r="A19" s="512"/>
      <c r="B19" s="534"/>
      <c r="C19" s="528"/>
      <c r="D19" s="566"/>
      <c r="E19" s="528"/>
      <c r="K19" s="712"/>
      <c r="L19" s="712"/>
      <c r="M19" s="712"/>
      <c r="N19" s="712"/>
    </row>
    <row r="20" spans="1:14" s="513" customFormat="1" ht="11.25" customHeight="1">
      <c r="A20" s="514" t="s">
        <v>396</v>
      </c>
      <c r="B20" s="530">
        <v>382.6</v>
      </c>
      <c r="C20" s="530">
        <v>415.3</v>
      </c>
      <c r="D20" s="568">
        <v>413.8</v>
      </c>
      <c r="E20" s="530">
        <v>-1.4</v>
      </c>
      <c r="K20" s="712"/>
      <c r="L20" s="712"/>
      <c r="M20" s="712"/>
      <c r="N20" s="712"/>
    </row>
    <row r="21" spans="1:14" s="506" customFormat="1" ht="11.25" customHeight="1">
      <c r="A21" s="512" t="s">
        <v>149</v>
      </c>
      <c r="B21" s="528">
        <v>25.1</v>
      </c>
      <c r="C21" s="528">
        <v>26.2</v>
      </c>
      <c r="D21" s="566">
        <v>26.1</v>
      </c>
      <c r="E21" s="528">
        <v>0</v>
      </c>
      <c r="K21" s="712"/>
      <c r="L21" s="712"/>
      <c r="M21" s="712"/>
      <c r="N21" s="712"/>
    </row>
    <row r="22" spans="1:14" s="506" customFormat="1" ht="3" customHeight="1">
      <c r="A22" s="512"/>
      <c r="B22" s="528"/>
      <c r="C22" s="528"/>
      <c r="D22" s="566"/>
      <c r="E22" s="528"/>
      <c r="K22" s="712"/>
      <c r="L22" s="712"/>
      <c r="M22" s="712"/>
      <c r="N22" s="712"/>
    </row>
    <row r="23" spans="1:14" s="513" customFormat="1" ht="11.25" customHeight="1">
      <c r="A23" s="512" t="s">
        <v>397</v>
      </c>
      <c r="B23" s="528">
        <v>-22.5</v>
      </c>
      <c r="C23" s="528">
        <v>-41</v>
      </c>
      <c r="D23" s="566">
        <v>-39.9</v>
      </c>
      <c r="E23" s="528">
        <v>1.1000000000000001</v>
      </c>
      <c r="K23" s="712"/>
      <c r="L23" s="712"/>
      <c r="M23" s="712"/>
      <c r="N23" s="712"/>
    </row>
    <row r="24" spans="1:14" s="506" customFormat="1" ht="11.25" customHeight="1">
      <c r="A24" s="512" t="s">
        <v>398</v>
      </c>
      <c r="B24" s="528">
        <v>1</v>
      </c>
      <c r="C24" s="528">
        <v>4</v>
      </c>
      <c r="D24" s="566">
        <v>3.8</v>
      </c>
      <c r="E24" s="528">
        <v>-0.2</v>
      </c>
      <c r="K24" s="712"/>
      <c r="L24" s="712"/>
      <c r="M24" s="712"/>
      <c r="N24" s="712"/>
    </row>
    <row r="25" spans="1:14" s="506" customFormat="1" ht="3" customHeight="1">
      <c r="A25" s="512"/>
      <c r="B25" s="528"/>
      <c r="C25" s="528"/>
      <c r="D25" s="566"/>
      <c r="E25" s="528"/>
      <c r="K25" s="712"/>
      <c r="L25" s="712"/>
      <c r="M25" s="712"/>
      <c r="N25" s="712"/>
    </row>
    <row r="26" spans="1:14" s="513" customFormat="1" ht="11.25" customHeight="1">
      <c r="A26" s="514" t="s">
        <v>399</v>
      </c>
      <c r="B26" s="530">
        <v>-23.5</v>
      </c>
      <c r="C26" s="530">
        <v>-45.1</v>
      </c>
      <c r="D26" s="568">
        <v>-43.7</v>
      </c>
      <c r="E26" s="530">
        <v>1.3</v>
      </c>
      <c r="K26" s="712"/>
      <c r="L26" s="712"/>
      <c r="M26" s="712"/>
      <c r="N26" s="712"/>
    </row>
    <row r="27" spans="1:14" s="506" customFormat="1" ht="11.25" customHeight="1">
      <c r="A27" s="537" t="s">
        <v>149</v>
      </c>
      <c r="B27" s="528">
        <v>-1.5</v>
      </c>
      <c r="C27" s="528">
        <v>-2.8</v>
      </c>
      <c r="D27" s="566">
        <v>-2.8</v>
      </c>
      <c r="E27" s="528">
        <v>0</v>
      </c>
      <c r="K27" s="712"/>
      <c r="L27" s="712"/>
      <c r="M27" s="712"/>
      <c r="N27" s="712"/>
    </row>
    <row r="28" spans="1:14" ht="3" customHeight="1">
      <c r="A28" s="517"/>
      <c r="B28" s="525"/>
      <c r="C28" s="525"/>
      <c r="D28" s="569"/>
      <c r="E28" s="525"/>
      <c r="K28" s="712"/>
      <c r="L28" s="712"/>
      <c r="M28" s="712"/>
      <c r="N28" s="712"/>
    </row>
    <row r="29" spans="1:14" s="516" customFormat="1" ht="11.25" customHeight="1">
      <c r="A29" s="520" t="s">
        <v>83</v>
      </c>
      <c r="B29" s="524"/>
      <c r="C29" s="526"/>
      <c r="D29" s="571"/>
      <c r="E29" s="526"/>
      <c r="K29" s="712"/>
      <c r="L29" s="712"/>
      <c r="M29" s="712"/>
      <c r="N29" s="712"/>
    </row>
    <row r="30" spans="1:14" ht="11.25" customHeight="1">
      <c r="A30" s="522" t="s">
        <v>400</v>
      </c>
      <c r="B30" s="692">
        <v>-21</v>
      </c>
      <c r="C30" s="527">
        <v>-53.7</v>
      </c>
      <c r="D30" s="564">
        <v>-52.5</v>
      </c>
      <c r="E30" s="527">
        <v>1.3</v>
      </c>
      <c r="K30" s="712"/>
      <c r="L30" s="712"/>
      <c r="M30" s="712"/>
      <c r="N30" s="712"/>
    </row>
    <row r="31" spans="1:14" ht="11.25" customHeight="1">
      <c r="A31" s="540" t="s">
        <v>405</v>
      </c>
      <c r="B31" s="541"/>
      <c r="C31" s="542"/>
      <c r="D31" s="542"/>
      <c r="E31" s="542"/>
      <c r="F31" s="542"/>
    </row>
    <row r="32" spans="1:14" ht="11.25" customHeight="1">
      <c r="A32" s="540" t="s">
        <v>385</v>
      </c>
      <c r="B32" s="541"/>
      <c r="C32" s="542"/>
      <c r="D32" s="542"/>
      <c r="E32" s="542"/>
      <c r="F32" s="542"/>
    </row>
    <row r="33" spans="1:6" ht="11.25" customHeight="1">
      <c r="A33" s="682" t="s">
        <v>411</v>
      </c>
      <c r="B33" s="541"/>
      <c r="C33" s="542"/>
      <c r="D33" s="542"/>
      <c r="E33" s="539"/>
      <c r="F33" s="539"/>
    </row>
    <row r="34" spans="1:6" ht="11.25" customHeight="1">
      <c r="A34" s="518"/>
      <c r="B34" s="521"/>
      <c r="C34" s="521"/>
      <c r="D34" s="521"/>
    </row>
    <row r="35" spans="1:6" ht="11.25" customHeight="1">
      <c r="A35" s="518"/>
      <c r="B35" s="521"/>
      <c r="C35" s="521"/>
      <c r="D35" s="521"/>
    </row>
  </sheetData>
  <pageMargins left="1.4566929133858268" right="1.4566929133858268" top="1.6929133858267718" bottom="1.6929133858267718" header="0.51181102362204722" footer="0.51181102362204722"/>
  <pageSetup paperSize="9" orientation="portrait" horizontalDpi="4294967295" verticalDpi="4294967295" r:id="rId1"/>
  <headerFooter alignWithMargins="0">
    <oddHeader>&amp;L&amp;"Arial,Bold"&amp;D&amp;C&amp;"Arial,Bold"&amp;A&amp;R&amp;"Arial,Bold"&amp;T</oddHeader>
    <oddFooter>&amp;C&amp;"Arial,Bold"Protected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I40"/>
  <sheetViews>
    <sheetView showGridLines="0" zoomScaleNormal="100" workbookViewId="0"/>
  </sheetViews>
  <sheetFormatPr defaultRowHeight="11.25" customHeight="1"/>
  <cols>
    <col min="1" max="1" width="46.42578125" style="44" customWidth="1"/>
    <col min="2" max="2" width="11.5703125" style="1" customWidth="1"/>
    <col min="3" max="4" width="11.42578125" style="1" customWidth="1"/>
    <col min="5" max="8" width="9.140625" style="1" customWidth="1"/>
    <col min="9" max="16384" width="9.140625" style="1"/>
  </cols>
  <sheetData>
    <row r="1" spans="1:87" ht="11.25" customHeight="1">
      <c r="A1" s="89" t="s">
        <v>388</v>
      </c>
      <c r="B1" s="9"/>
      <c r="C1" s="9"/>
    </row>
    <row r="2" spans="1:87" ht="11.25" customHeight="1">
      <c r="A2" s="29"/>
      <c r="B2" s="322" t="s">
        <v>433</v>
      </c>
      <c r="C2" s="572" t="s">
        <v>433</v>
      </c>
      <c r="D2" s="246" t="s">
        <v>176</v>
      </c>
    </row>
    <row r="3" spans="1:87" ht="11.25" customHeight="1">
      <c r="A3" s="1"/>
      <c r="B3" s="81" t="s">
        <v>353</v>
      </c>
      <c r="C3" s="573" t="s">
        <v>352</v>
      </c>
      <c r="D3" s="677" t="s">
        <v>474</v>
      </c>
    </row>
    <row r="4" spans="1:87" ht="11.25" customHeight="1">
      <c r="A4" s="1"/>
      <c r="B4" s="81" t="s">
        <v>474</v>
      </c>
      <c r="C4" s="573"/>
      <c r="D4" s="247" t="s">
        <v>93</v>
      </c>
      <c r="E4" s="544"/>
    </row>
    <row r="5" spans="1:87" ht="11.25" customHeight="1">
      <c r="A5" s="1"/>
      <c r="B5" s="53" t="s">
        <v>93</v>
      </c>
      <c r="C5" s="573"/>
    </row>
    <row r="6" spans="1:87" ht="11.25" customHeight="1">
      <c r="A6" s="1"/>
      <c r="B6" s="339" t="s">
        <v>295</v>
      </c>
      <c r="C6" s="574" t="s">
        <v>295</v>
      </c>
      <c r="D6" s="339" t="s">
        <v>295</v>
      </c>
    </row>
    <row r="7" spans="1:87" ht="11.25" customHeight="1">
      <c r="A7" s="17" t="s">
        <v>209</v>
      </c>
      <c r="B7" s="340"/>
      <c r="C7" s="575"/>
      <c r="D7" s="340"/>
    </row>
    <row r="8" spans="1:87" s="92" customFormat="1" ht="11.25" customHeight="1">
      <c r="A8" s="23" t="s">
        <v>406</v>
      </c>
      <c r="B8" s="528">
        <v>363</v>
      </c>
      <c r="C8" s="566">
        <v>359.9</v>
      </c>
      <c r="D8" s="528">
        <v>-3.2</v>
      </c>
      <c r="E8" s="251"/>
      <c r="F8" s="713"/>
      <c r="G8" s="713"/>
      <c r="H8" s="713"/>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row>
    <row r="9" spans="1:87" ht="11.25" customHeight="1">
      <c r="A9" s="23" t="s">
        <v>179</v>
      </c>
      <c r="B9" s="342">
        <v>0.5</v>
      </c>
      <c r="C9" s="576">
        <v>0.5</v>
      </c>
      <c r="D9" s="342">
        <v>0</v>
      </c>
      <c r="E9" s="12"/>
      <c r="F9" s="713"/>
      <c r="G9" s="713"/>
      <c r="H9" s="713"/>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row>
    <row r="10" spans="1:87" ht="11.25" customHeight="1">
      <c r="A10" s="24" t="s">
        <v>41</v>
      </c>
      <c r="B10" s="343">
        <v>363.5</v>
      </c>
      <c r="C10" s="577">
        <v>360.3</v>
      </c>
      <c r="D10" s="343">
        <v>-3.2</v>
      </c>
      <c r="E10" s="12"/>
      <c r="F10" s="713"/>
      <c r="G10" s="713"/>
      <c r="H10" s="713"/>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ht="3" customHeight="1">
      <c r="A11" s="20"/>
      <c r="B11" s="344"/>
      <c r="C11" s="578"/>
      <c r="D11" s="344"/>
      <c r="E11" s="12"/>
      <c r="F11" s="713"/>
      <c r="G11" s="713"/>
      <c r="H11" s="713"/>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ht="11.25" customHeight="1">
      <c r="A12" s="17" t="s">
        <v>210</v>
      </c>
      <c r="B12" s="341"/>
      <c r="C12" s="566"/>
      <c r="D12" s="528"/>
      <c r="E12" s="12"/>
      <c r="F12" s="713"/>
      <c r="G12" s="713"/>
      <c r="H12" s="713"/>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ht="11.25" customHeight="1">
      <c r="A13" s="23" t="s">
        <v>42</v>
      </c>
      <c r="B13" s="341">
        <v>400.4</v>
      </c>
      <c r="C13" s="566">
        <v>396.8</v>
      </c>
      <c r="D13" s="528">
        <v>-3.5</v>
      </c>
      <c r="E13" s="12"/>
      <c r="F13" s="713"/>
      <c r="G13" s="713"/>
      <c r="H13" s="71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87" ht="11.25" customHeight="1">
      <c r="A14" s="23" t="s">
        <v>185</v>
      </c>
      <c r="B14" s="342">
        <v>9.8000000000000007</v>
      </c>
      <c r="C14" s="566">
        <v>9</v>
      </c>
      <c r="D14" s="342">
        <v>-0.8</v>
      </c>
      <c r="E14" s="12"/>
      <c r="F14" s="713"/>
      <c r="G14" s="713"/>
      <c r="H14" s="713"/>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row>
    <row r="15" spans="1:87" ht="11.25" customHeight="1">
      <c r="A15" s="24" t="s">
        <v>43</v>
      </c>
      <c r="B15" s="343">
        <v>410.2</v>
      </c>
      <c r="C15" s="577">
        <v>405.8</v>
      </c>
      <c r="D15" s="343">
        <v>-4.3</v>
      </c>
      <c r="E15" s="12"/>
      <c r="F15" s="713"/>
      <c r="G15" s="713"/>
      <c r="H15" s="713"/>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ht="3" customHeight="1">
      <c r="A16" s="24"/>
      <c r="B16" s="345"/>
      <c r="C16" s="579"/>
      <c r="D16" s="529"/>
      <c r="E16" s="12"/>
      <c r="F16" s="713"/>
      <c r="G16" s="713"/>
      <c r="H16" s="713"/>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ht="11.25" customHeight="1">
      <c r="A17" s="24" t="s">
        <v>186</v>
      </c>
      <c r="B17" s="341">
        <v>0.5</v>
      </c>
      <c r="C17" s="566">
        <v>0.6</v>
      </c>
      <c r="D17" s="528">
        <v>0.1</v>
      </c>
      <c r="E17" s="12"/>
      <c r="F17" s="713"/>
      <c r="G17" s="713"/>
      <c r="H17" s="713"/>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ht="3" customHeight="1">
      <c r="A18" s="24"/>
      <c r="B18" s="346"/>
      <c r="C18" s="566"/>
      <c r="D18" s="530"/>
      <c r="E18" s="12"/>
      <c r="F18" s="713"/>
      <c r="G18" s="713"/>
      <c r="H18" s="713"/>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row>
    <row r="19" spans="1:87" ht="11.25" customHeight="1">
      <c r="A19" s="16" t="s">
        <v>121</v>
      </c>
      <c r="B19" s="346">
        <v>-47.2</v>
      </c>
      <c r="C19" s="568">
        <v>-46.1</v>
      </c>
      <c r="D19" s="530">
        <v>1.1000000000000001</v>
      </c>
      <c r="E19" s="404"/>
      <c r="F19" s="713"/>
      <c r="G19" s="713"/>
      <c r="H19" s="713"/>
    </row>
    <row r="20" spans="1:87" ht="11.25" customHeight="1">
      <c r="A20" s="24" t="s">
        <v>149</v>
      </c>
      <c r="B20" s="341">
        <v>-3</v>
      </c>
      <c r="C20" s="566">
        <v>-2.9</v>
      </c>
      <c r="D20" s="528"/>
      <c r="F20" s="713"/>
      <c r="G20" s="713"/>
      <c r="H20" s="713"/>
    </row>
    <row r="21" spans="1:87" ht="3" customHeight="1">
      <c r="A21" s="16"/>
      <c r="B21" s="341"/>
      <c r="C21" s="566"/>
      <c r="D21" s="528"/>
      <c r="F21" s="713"/>
      <c r="G21" s="713"/>
      <c r="H21" s="713"/>
    </row>
    <row r="22" spans="1:87" ht="11.25" customHeight="1">
      <c r="A22" s="680" t="s">
        <v>407</v>
      </c>
      <c r="B22" s="341">
        <v>2.7</v>
      </c>
      <c r="C22" s="566">
        <v>2.2999999999999998</v>
      </c>
      <c r="D22" s="528">
        <v>-0.3</v>
      </c>
      <c r="F22" s="713"/>
      <c r="G22" s="713"/>
      <c r="H22" s="713"/>
    </row>
    <row r="23" spans="1:87" ht="3" customHeight="1">
      <c r="A23" s="22"/>
      <c r="B23" s="341"/>
      <c r="C23" s="566"/>
      <c r="D23" s="528"/>
      <c r="F23" s="713"/>
      <c r="G23" s="713"/>
      <c r="H23" s="713"/>
    </row>
    <row r="24" spans="1:87" s="10" customFormat="1" ht="11.25" customHeight="1">
      <c r="A24" s="55" t="s">
        <v>187</v>
      </c>
      <c r="B24" s="346">
        <v>-49.9</v>
      </c>
      <c r="C24" s="568">
        <v>-48.5</v>
      </c>
      <c r="D24" s="530">
        <v>1.4</v>
      </c>
      <c r="E24" s="11"/>
      <c r="F24" s="713"/>
      <c r="G24" s="713"/>
      <c r="H24" s="713"/>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s="10" customFormat="1" ht="11.25" customHeight="1">
      <c r="A25" s="24" t="s">
        <v>149</v>
      </c>
      <c r="B25" s="341">
        <v>-3.1</v>
      </c>
      <c r="C25" s="566">
        <v>-3.1</v>
      </c>
      <c r="D25" s="528"/>
      <c r="E25" s="11"/>
      <c r="F25" s="713"/>
      <c r="G25" s="713"/>
      <c r="H25" s="713"/>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3" customHeight="1">
      <c r="A26" s="56"/>
      <c r="B26" s="347"/>
      <c r="C26" s="580"/>
      <c r="D26" s="347"/>
      <c r="E26" s="12"/>
      <c r="F26" s="713"/>
      <c r="G26" s="713"/>
      <c r="H26" s="713"/>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s="10" customFormat="1" ht="11.25" customHeight="1">
      <c r="A27" s="30" t="s">
        <v>203</v>
      </c>
      <c r="B27" s="345"/>
      <c r="C27" s="579"/>
      <c r="D27" s="529"/>
      <c r="E27" s="11"/>
      <c r="F27" s="713"/>
      <c r="G27" s="713"/>
      <c r="H27" s="713"/>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row>
    <row r="28" spans="1:87" s="10" customFormat="1" ht="11.25" customHeight="1">
      <c r="A28" s="24" t="s">
        <v>204</v>
      </c>
      <c r="B28" s="346"/>
      <c r="C28" s="568"/>
      <c r="D28" s="530"/>
      <c r="E28" s="11"/>
      <c r="F28" s="713"/>
      <c r="G28" s="713"/>
      <c r="H28" s="713"/>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s="10" customFormat="1" ht="11.25" customHeight="1">
      <c r="A29" s="23" t="s">
        <v>242</v>
      </c>
      <c r="B29" s="341">
        <v>-6.6</v>
      </c>
      <c r="C29" s="566">
        <v>-6.4</v>
      </c>
      <c r="D29" s="528">
        <v>0.2</v>
      </c>
      <c r="E29" s="11"/>
      <c r="F29" s="713"/>
      <c r="G29" s="713"/>
      <c r="H29" s="713"/>
    </row>
    <row r="30" spans="1:87" s="10" customFormat="1" ht="3" customHeight="1">
      <c r="A30" s="23"/>
      <c r="B30" s="341"/>
      <c r="C30" s="566"/>
      <c r="D30" s="528"/>
      <c r="E30" s="11"/>
      <c r="F30" s="713"/>
      <c r="G30" s="713"/>
      <c r="H30" s="713"/>
    </row>
    <row r="31" spans="1:87" s="10" customFormat="1" ht="11.25" customHeight="1">
      <c r="A31" s="86" t="s">
        <v>409</v>
      </c>
      <c r="B31" s="341">
        <v>2.7</v>
      </c>
      <c r="C31" s="566">
        <v>2.2999999999999998</v>
      </c>
      <c r="D31" s="528">
        <v>-0.3</v>
      </c>
      <c r="E31" s="11"/>
      <c r="F31" s="713"/>
      <c r="G31" s="713"/>
      <c r="H31" s="713"/>
    </row>
    <row r="32" spans="1:87" s="10" customFormat="1" ht="3" customHeight="1">
      <c r="A32" s="21"/>
      <c r="B32" s="346"/>
      <c r="C32" s="566"/>
      <c r="D32" s="530"/>
      <c r="E32" s="11"/>
      <c r="F32" s="713"/>
      <c r="G32" s="713"/>
      <c r="H32" s="713"/>
    </row>
    <row r="33" spans="1:8" s="10" customFormat="1" ht="11.25" customHeight="1">
      <c r="A33" s="57" t="s">
        <v>193</v>
      </c>
      <c r="B33" s="348">
        <v>-53.7</v>
      </c>
      <c r="C33" s="581">
        <v>-52.5</v>
      </c>
      <c r="D33" s="348">
        <v>1.3</v>
      </c>
      <c r="E33" s="11"/>
      <c r="F33" s="713"/>
      <c r="G33" s="713"/>
      <c r="H33" s="713"/>
    </row>
    <row r="34" spans="1:8" ht="11.25" customHeight="1">
      <c r="A34" s="1" t="s">
        <v>180</v>
      </c>
      <c r="B34" s="19"/>
      <c r="C34" s="19"/>
    </row>
    <row r="35" spans="1:8" ht="11.25" customHeight="1">
      <c r="A35" s="477" t="s">
        <v>377</v>
      </c>
      <c r="B35" s="479"/>
      <c r="C35" s="479"/>
      <c r="D35" s="479"/>
      <c r="E35" s="479"/>
      <c r="F35" s="479"/>
    </row>
    <row r="36" spans="1:8" ht="11.25" customHeight="1">
      <c r="A36" s="775" t="s">
        <v>378</v>
      </c>
      <c r="B36" s="775"/>
      <c r="C36" s="775"/>
    </row>
    <row r="37" spans="1:8" ht="11.25" customHeight="1">
      <c r="A37" s="775"/>
      <c r="B37" s="775"/>
      <c r="C37" s="775"/>
    </row>
    <row r="38" spans="1:8" ht="11.25" customHeight="1">
      <c r="A38" s="681" t="s">
        <v>408</v>
      </c>
      <c r="B38" s="13"/>
      <c r="C38" s="13"/>
    </row>
    <row r="39" spans="1:8" ht="11.25" customHeight="1">
      <c r="A39" s="1"/>
      <c r="B39" s="19"/>
      <c r="C39" s="19"/>
    </row>
    <row r="40" spans="1:8" ht="11.25" customHeight="1">
      <c r="A40" s="1"/>
      <c r="B40" s="19"/>
      <c r="C40" s="19"/>
    </row>
  </sheetData>
  <mergeCells count="1">
    <mergeCell ref="A36:C37"/>
  </mergeCells>
  <phoneticPr fontId="11" type="noConversion"/>
  <pageMargins left="1.4566929133858268" right="1.4566929133858268" top="1.7322834645669292" bottom="1.7322834645669292" header="0.51181102362204722" footer="0.51181102362204722"/>
  <pageSetup paperSize="9" orientation="portrait" horizontalDpi="300" verticalDpi="300" r:id="rId1"/>
  <headerFooter alignWithMargins="0">
    <oddHeader>&amp;L&amp;"Arial,Bold"&amp;D&amp;C&amp;"Arial,Bold"&amp;A&amp;R&amp;"Arial,Bold"&amp;T</oddHeader>
    <oddFooter>&amp;C&amp;"Arial,Bold"Protected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zoomScaleNormal="100" workbookViewId="0"/>
  </sheetViews>
  <sheetFormatPr defaultRowHeight="11.25" customHeight="1"/>
  <cols>
    <col min="1" max="1" width="40" style="716" customWidth="1"/>
    <col min="2" max="4" width="11.140625" style="774" customWidth="1"/>
    <col min="5" max="16384" width="9.140625" style="716"/>
  </cols>
  <sheetData>
    <row r="1" spans="1:8" ht="11.25" customHeight="1">
      <c r="A1" s="714" t="s">
        <v>475</v>
      </c>
      <c r="B1" s="715"/>
      <c r="C1" s="715"/>
      <c r="D1" s="715"/>
    </row>
    <row r="2" spans="1:8" ht="11.25" customHeight="1">
      <c r="A2" s="717"/>
      <c r="B2" s="718" t="s">
        <v>433</v>
      </c>
      <c r="C2" s="719" t="s">
        <v>433</v>
      </c>
      <c r="D2" s="718" t="s">
        <v>176</v>
      </c>
    </row>
    <row r="3" spans="1:8" ht="11.25" customHeight="1">
      <c r="A3" s="492"/>
      <c r="B3" s="720" t="s">
        <v>353</v>
      </c>
      <c r="C3" s="721" t="s">
        <v>352</v>
      </c>
      <c r="D3" s="720" t="s">
        <v>474</v>
      </c>
    </row>
    <row r="4" spans="1:8" ht="11.25" customHeight="1">
      <c r="A4" s="492"/>
      <c r="B4" s="720" t="s">
        <v>474</v>
      </c>
      <c r="C4" s="573"/>
      <c r="D4" s="247" t="s">
        <v>93</v>
      </c>
    </row>
    <row r="5" spans="1:8" ht="11.25" customHeight="1">
      <c r="A5" s="492"/>
      <c r="B5" s="720" t="s">
        <v>476</v>
      </c>
      <c r="C5" s="722"/>
      <c r="D5" s="247"/>
    </row>
    <row r="6" spans="1:8" ht="11.25" customHeight="1">
      <c r="A6" s="492"/>
      <c r="B6" s="723" t="s">
        <v>84</v>
      </c>
      <c r="C6" s="724" t="s">
        <v>84</v>
      </c>
      <c r="D6" s="723" t="s">
        <v>84</v>
      </c>
    </row>
    <row r="7" spans="1:8" ht="11.25" customHeight="1">
      <c r="A7" s="725" t="s">
        <v>435</v>
      </c>
      <c r="B7" s="715"/>
      <c r="C7" s="726"/>
      <c r="D7" s="727"/>
    </row>
    <row r="8" spans="1:8" ht="11.25" customHeight="1">
      <c r="A8" s="493" t="s">
        <v>166</v>
      </c>
      <c r="B8" s="727">
        <v>156700</v>
      </c>
      <c r="C8" s="728">
        <v>156211</v>
      </c>
      <c r="D8" s="727">
        <v>-489</v>
      </c>
      <c r="F8" s="734"/>
      <c r="G8" s="734"/>
      <c r="H8" s="734"/>
    </row>
    <row r="9" spans="1:8" ht="11.25" customHeight="1">
      <c r="A9" s="493" t="s">
        <v>167</v>
      </c>
      <c r="B9" s="727">
        <v>34200</v>
      </c>
      <c r="C9" s="728">
        <v>34787</v>
      </c>
      <c r="D9" s="727">
        <v>587</v>
      </c>
      <c r="F9" s="734"/>
      <c r="G9" s="734"/>
      <c r="H9" s="734"/>
    </row>
    <row r="10" spans="1:8" ht="11.25" customHeight="1">
      <c r="A10" s="729" t="s">
        <v>477</v>
      </c>
      <c r="B10" s="730">
        <v>27100</v>
      </c>
      <c r="C10" s="731">
        <v>27407</v>
      </c>
      <c r="D10" s="732">
        <v>307</v>
      </c>
      <c r="F10" s="734"/>
      <c r="G10" s="734"/>
      <c r="H10" s="734"/>
    </row>
    <row r="11" spans="1:8" ht="11.25" customHeight="1">
      <c r="A11" s="725" t="s">
        <v>436</v>
      </c>
      <c r="B11" s="733">
        <v>163800</v>
      </c>
      <c r="C11" s="726">
        <v>163592</v>
      </c>
      <c r="D11" s="727">
        <v>-208</v>
      </c>
      <c r="F11" s="734"/>
      <c r="G11" s="734"/>
      <c r="H11" s="734"/>
    </row>
    <row r="12" spans="1:8" ht="11.25" customHeight="1">
      <c r="A12" s="725" t="s">
        <v>207</v>
      </c>
      <c r="B12" s="733">
        <v>4090</v>
      </c>
      <c r="C12" s="726">
        <v>4077</v>
      </c>
      <c r="D12" s="727">
        <v>-13</v>
      </c>
      <c r="F12" s="734"/>
      <c r="G12" s="734"/>
      <c r="H12" s="734"/>
    </row>
    <row r="13" spans="1:8" ht="11.25" customHeight="1">
      <c r="A13" s="725" t="s">
        <v>168</v>
      </c>
      <c r="B13" s="733">
        <v>68000</v>
      </c>
      <c r="C13" s="726">
        <v>67273</v>
      </c>
      <c r="D13" s="727">
        <v>-727</v>
      </c>
      <c r="F13" s="734"/>
      <c r="G13" s="734"/>
      <c r="H13" s="734"/>
    </row>
    <row r="14" spans="1:8" ht="11.25" customHeight="1">
      <c r="A14" s="725" t="s">
        <v>437</v>
      </c>
      <c r="B14" s="733">
        <v>6530</v>
      </c>
      <c r="C14" s="726">
        <v>6101</v>
      </c>
      <c r="D14" s="727">
        <v>-429</v>
      </c>
      <c r="F14" s="734"/>
      <c r="G14" s="734"/>
      <c r="H14" s="734"/>
    </row>
    <row r="15" spans="1:8" ht="11.25" customHeight="1">
      <c r="A15" s="725" t="s">
        <v>439</v>
      </c>
      <c r="B15" s="733">
        <v>170</v>
      </c>
      <c r="C15" s="726">
        <v>143</v>
      </c>
      <c r="D15" s="727">
        <v>-27</v>
      </c>
      <c r="F15" s="734"/>
      <c r="G15" s="734"/>
      <c r="H15" s="734"/>
    </row>
    <row r="16" spans="1:8" ht="11.25" customHeight="1">
      <c r="A16" s="725" t="s">
        <v>438</v>
      </c>
      <c r="B16" s="730">
        <v>1400</v>
      </c>
      <c r="C16" s="731">
        <v>1368</v>
      </c>
      <c r="D16" s="732">
        <v>-32</v>
      </c>
      <c r="F16" s="734"/>
      <c r="G16" s="734"/>
      <c r="H16" s="734"/>
    </row>
    <row r="17" spans="1:8" ht="11.25" customHeight="1">
      <c r="A17" s="735" t="s">
        <v>478</v>
      </c>
      <c r="B17" s="736">
        <v>243990</v>
      </c>
      <c r="C17" s="737">
        <v>242553</v>
      </c>
      <c r="D17" s="738">
        <v>-1437</v>
      </c>
      <c r="F17" s="734"/>
      <c r="G17" s="734"/>
      <c r="H17" s="734"/>
    </row>
    <row r="18" spans="1:8" ht="3" customHeight="1">
      <c r="A18" s="735"/>
      <c r="B18" s="733"/>
      <c r="C18" s="726"/>
      <c r="D18" s="727"/>
      <c r="F18" s="734"/>
      <c r="G18" s="734"/>
      <c r="H18" s="734"/>
    </row>
    <row r="19" spans="1:8" ht="11.25" customHeight="1">
      <c r="A19" s="725" t="s">
        <v>263</v>
      </c>
      <c r="B19" s="733">
        <v>51003</v>
      </c>
      <c r="C19" s="726">
        <v>51394</v>
      </c>
      <c r="D19" s="727">
        <v>391</v>
      </c>
      <c r="F19" s="734"/>
      <c r="G19" s="734"/>
      <c r="H19" s="734"/>
    </row>
    <row r="20" spans="1:8" ht="11.25" customHeight="1">
      <c r="A20" s="725" t="s">
        <v>259</v>
      </c>
      <c r="B20" s="733">
        <v>760</v>
      </c>
      <c r="C20" s="726">
        <v>766</v>
      </c>
      <c r="D20" s="727">
        <v>6</v>
      </c>
      <c r="F20" s="734"/>
      <c r="G20" s="734"/>
      <c r="H20" s="734"/>
    </row>
    <row r="21" spans="1:8" ht="11.25" customHeight="1">
      <c r="A21" s="725" t="s">
        <v>260</v>
      </c>
      <c r="B21" s="733">
        <v>430</v>
      </c>
      <c r="C21" s="726">
        <v>464</v>
      </c>
      <c r="D21" s="727">
        <v>34</v>
      </c>
      <c r="F21" s="734"/>
      <c r="G21" s="734"/>
      <c r="H21" s="734"/>
    </row>
    <row r="22" spans="1:8" ht="11.25" customHeight="1">
      <c r="A22" s="725" t="s">
        <v>440</v>
      </c>
      <c r="B22" s="733"/>
      <c r="C22" s="726"/>
      <c r="D22" s="727"/>
      <c r="F22" s="734"/>
      <c r="G22" s="734"/>
      <c r="H22" s="734"/>
    </row>
    <row r="23" spans="1:8" ht="11.25" customHeight="1">
      <c r="A23" s="493" t="s">
        <v>255</v>
      </c>
      <c r="B23" s="733">
        <v>6000</v>
      </c>
      <c r="C23" s="726">
        <v>6053</v>
      </c>
      <c r="D23" s="727">
        <v>53</v>
      </c>
      <c r="F23" s="734"/>
      <c r="G23" s="734"/>
      <c r="H23" s="734"/>
    </row>
    <row r="24" spans="1:8" ht="11.25" customHeight="1">
      <c r="A24" s="493" t="s">
        <v>256</v>
      </c>
      <c r="B24" s="733">
        <v>8990</v>
      </c>
      <c r="C24" s="726">
        <v>8940</v>
      </c>
      <c r="D24" s="727">
        <v>-50</v>
      </c>
      <c r="F24" s="734"/>
      <c r="G24" s="734"/>
      <c r="H24" s="734"/>
    </row>
    <row r="25" spans="1:8" ht="11.25" customHeight="1">
      <c r="A25" s="493" t="s">
        <v>441</v>
      </c>
      <c r="B25" s="733">
        <v>3690</v>
      </c>
      <c r="C25" s="726">
        <v>3624</v>
      </c>
      <c r="D25" s="727">
        <v>-66</v>
      </c>
      <c r="F25" s="734"/>
      <c r="G25" s="734"/>
      <c r="H25" s="734"/>
    </row>
    <row r="26" spans="1:8" ht="11.25" customHeight="1">
      <c r="A26" s="493" t="s">
        <v>258</v>
      </c>
      <c r="B26" s="733">
        <v>7850</v>
      </c>
      <c r="C26" s="726">
        <v>8498</v>
      </c>
      <c r="D26" s="727">
        <v>648</v>
      </c>
      <c r="F26" s="734"/>
      <c r="G26" s="734"/>
      <c r="H26" s="734"/>
    </row>
    <row r="27" spans="1:8" ht="11.25" customHeight="1">
      <c r="A27" s="493" t="s">
        <v>257</v>
      </c>
      <c r="B27" s="733">
        <v>2370</v>
      </c>
      <c r="C27" s="726">
        <v>2348</v>
      </c>
      <c r="D27" s="727">
        <v>-22</v>
      </c>
      <c r="F27" s="734"/>
      <c r="G27" s="734"/>
      <c r="H27" s="734"/>
    </row>
    <row r="28" spans="1:8" ht="11.25" customHeight="1">
      <c r="A28" s="493" t="s">
        <v>442</v>
      </c>
      <c r="B28" s="733">
        <v>1890</v>
      </c>
      <c r="C28" s="726">
        <v>1909</v>
      </c>
      <c r="D28" s="727">
        <v>19</v>
      </c>
      <c r="F28" s="734"/>
      <c r="G28" s="734"/>
      <c r="H28" s="734"/>
    </row>
    <row r="29" spans="1:8" ht="11.25" customHeight="1">
      <c r="A29" s="493" t="s">
        <v>443</v>
      </c>
      <c r="B29" s="733">
        <v>960</v>
      </c>
      <c r="C29" s="726">
        <v>927</v>
      </c>
      <c r="D29" s="727">
        <v>-33</v>
      </c>
      <c r="F29" s="734"/>
      <c r="G29" s="734"/>
      <c r="H29" s="734"/>
    </row>
    <row r="30" spans="1:8" ht="11.25" customHeight="1">
      <c r="A30" s="493" t="s">
        <v>445</v>
      </c>
      <c r="B30" s="733"/>
      <c r="C30" s="726"/>
      <c r="D30" s="727"/>
      <c r="F30" s="734"/>
      <c r="G30" s="734"/>
      <c r="H30" s="734"/>
    </row>
    <row r="31" spans="1:8" ht="11.25" customHeight="1">
      <c r="A31" s="739" t="s">
        <v>479</v>
      </c>
      <c r="B31" s="733">
        <v>770</v>
      </c>
      <c r="C31" s="726">
        <v>789</v>
      </c>
      <c r="D31" s="727">
        <v>19</v>
      </c>
      <c r="F31" s="734"/>
      <c r="G31" s="734"/>
      <c r="H31" s="734"/>
    </row>
    <row r="32" spans="1:8" ht="11.25" customHeight="1">
      <c r="A32" s="740" t="s">
        <v>480</v>
      </c>
      <c r="B32" s="733">
        <v>920</v>
      </c>
      <c r="C32" s="726">
        <v>921</v>
      </c>
      <c r="D32" s="727">
        <v>1</v>
      </c>
      <c r="F32" s="734"/>
      <c r="G32" s="734"/>
      <c r="H32" s="734"/>
    </row>
    <row r="33" spans="1:8" s="742" customFormat="1" ht="11.25" customHeight="1">
      <c r="A33" s="741" t="s">
        <v>481</v>
      </c>
      <c r="B33" s="733">
        <v>1650</v>
      </c>
      <c r="C33" s="726">
        <v>1631</v>
      </c>
      <c r="D33" s="727">
        <v>-19</v>
      </c>
      <c r="F33" s="734"/>
      <c r="G33" s="734"/>
      <c r="H33" s="734"/>
    </row>
    <row r="34" spans="1:8" ht="11.25" customHeight="1">
      <c r="A34" s="743" t="s">
        <v>482</v>
      </c>
      <c r="B34" s="730">
        <v>360</v>
      </c>
      <c r="C34" s="731">
        <v>319</v>
      </c>
      <c r="D34" s="732">
        <v>-41</v>
      </c>
      <c r="F34" s="734"/>
      <c r="G34" s="734"/>
      <c r="H34" s="734"/>
    </row>
    <row r="35" spans="1:8" ht="11.25" customHeight="1">
      <c r="A35" s="744" t="s">
        <v>449</v>
      </c>
      <c r="B35" s="733">
        <v>34730</v>
      </c>
      <c r="C35" s="726">
        <v>35321</v>
      </c>
      <c r="D35" s="727">
        <v>591</v>
      </c>
      <c r="F35" s="734"/>
      <c r="G35" s="734"/>
      <c r="H35" s="734"/>
    </row>
    <row r="36" spans="1:8" ht="3" customHeight="1">
      <c r="A36" s="744"/>
      <c r="B36" s="733"/>
      <c r="C36" s="726"/>
      <c r="D36" s="727"/>
      <c r="F36" s="734"/>
      <c r="G36" s="734"/>
      <c r="H36" s="734"/>
    </row>
    <row r="37" spans="1:8" ht="11.25" customHeight="1">
      <c r="A37" s="744" t="s">
        <v>483</v>
      </c>
      <c r="B37" s="733">
        <v>7180</v>
      </c>
      <c r="C37" s="726">
        <v>4363</v>
      </c>
      <c r="D37" s="727">
        <v>-2817</v>
      </c>
      <c r="F37" s="734"/>
      <c r="G37" s="734"/>
      <c r="H37" s="734"/>
    </row>
    <row r="38" spans="1:8" ht="3" customHeight="1">
      <c r="A38" s="744"/>
      <c r="B38" s="733"/>
      <c r="C38" s="726"/>
      <c r="D38" s="727"/>
      <c r="F38" s="734"/>
      <c r="G38" s="734"/>
      <c r="H38" s="734"/>
    </row>
    <row r="39" spans="1:8" ht="11.25" customHeight="1">
      <c r="A39" s="725" t="s">
        <v>261</v>
      </c>
      <c r="B39" s="733">
        <v>476</v>
      </c>
      <c r="C39" s="726">
        <v>495</v>
      </c>
      <c r="D39" s="727">
        <v>19</v>
      </c>
      <c r="F39" s="734"/>
      <c r="G39" s="734"/>
      <c r="H39" s="734"/>
    </row>
    <row r="40" spans="1:8" ht="11.25" customHeight="1">
      <c r="A40" s="725" t="s">
        <v>262</v>
      </c>
      <c r="B40" s="730">
        <v>3074</v>
      </c>
      <c r="C40" s="731">
        <v>3012</v>
      </c>
      <c r="D40" s="732">
        <v>-61</v>
      </c>
      <c r="F40" s="734"/>
      <c r="G40" s="734"/>
      <c r="H40" s="734"/>
    </row>
    <row r="41" spans="1:8" ht="11.25" customHeight="1">
      <c r="A41" s="735" t="s">
        <v>484</v>
      </c>
      <c r="B41" s="745">
        <v>97653</v>
      </c>
      <c r="C41" s="746">
        <v>95815</v>
      </c>
      <c r="D41" s="745">
        <v>-1837</v>
      </c>
      <c r="F41" s="734"/>
      <c r="G41" s="734"/>
      <c r="H41" s="734"/>
    </row>
    <row r="42" spans="1:8" s="747" customFormat="1" ht="3" customHeight="1">
      <c r="A42" s="735"/>
      <c r="B42" s="733"/>
      <c r="C42" s="726"/>
      <c r="D42" s="727"/>
      <c r="F42" s="734"/>
      <c r="G42" s="734"/>
      <c r="H42" s="734"/>
    </row>
    <row r="43" spans="1:8" ht="11.25" customHeight="1">
      <c r="A43" s="748" t="s">
        <v>485</v>
      </c>
      <c r="B43" s="745">
        <v>341643</v>
      </c>
      <c r="C43" s="746">
        <v>338368</v>
      </c>
      <c r="D43" s="749">
        <v>-3275</v>
      </c>
      <c r="F43" s="734"/>
      <c r="G43" s="734"/>
      <c r="H43" s="734"/>
    </row>
    <row r="44" spans="1:8" ht="11.25" customHeight="1">
      <c r="A44" s="725" t="s">
        <v>298</v>
      </c>
      <c r="B44" s="733">
        <v>8764</v>
      </c>
      <c r="C44" s="726">
        <v>8579</v>
      </c>
      <c r="D44" s="727">
        <v>-185</v>
      </c>
      <c r="F44" s="734"/>
      <c r="G44" s="734"/>
      <c r="H44" s="734"/>
    </row>
    <row r="45" spans="1:8" ht="11.25" customHeight="1">
      <c r="A45" s="725" t="s">
        <v>486</v>
      </c>
      <c r="B45" s="733">
        <v>3210</v>
      </c>
      <c r="C45" s="726">
        <v>3128</v>
      </c>
      <c r="D45" s="727">
        <v>-81</v>
      </c>
      <c r="F45" s="734"/>
      <c r="G45" s="734"/>
      <c r="H45" s="734"/>
    </row>
    <row r="46" spans="1:8" ht="11.25" customHeight="1">
      <c r="A46" s="725" t="s">
        <v>365</v>
      </c>
      <c r="B46" s="733">
        <v>3040</v>
      </c>
      <c r="C46" s="726">
        <v>2978</v>
      </c>
      <c r="D46" s="727">
        <v>-62</v>
      </c>
      <c r="F46" s="734"/>
      <c r="G46" s="734"/>
      <c r="H46" s="734"/>
    </row>
    <row r="47" spans="1:8" ht="11.25" customHeight="1">
      <c r="A47" s="725" t="s">
        <v>487</v>
      </c>
      <c r="B47" s="750">
        <v>6840</v>
      </c>
      <c r="C47" s="751">
        <v>7268</v>
      </c>
      <c r="D47" s="727">
        <v>428</v>
      </c>
      <c r="F47" s="734"/>
      <c r="G47" s="734"/>
      <c r="H47" s="734"/>
    </row>
    <row r="48" spans="1:8" ht="11.25" customHeight="1">
      <c r="A48" s="735" t="s">
        <v>488</v>
      </c>
      <c r="B48" s="752">
        <v>21854</v>
      </c>
      <c r="C48" s="753">
        <v>21954</v>
      </c>
      <c r="D48" s="754">
        <v>100</v>
      </c>
      <c r="F48" s="734"/>
      <c r="G48" s="734"/>
      <c r="H48" s="734"/>
    </row>
    <row r="49" spans="1:8" s="747" customFormat="1" ht="3" customHeight="1">
      <c r="A49" s="735"/>
      <c r="B49" s="733"/>
      <c r="C49" s="726"/>
      <c r="D49" s="727"/>
      <c r="F49" s="734"/>
      <c r="G49" s="734"/>
      <c r="H49" s="734"/>
    </row>
    <row r="50" spans="1:8" ht="11.25" customHeight="1">
      <c r="A50" s="755" t="s">
        <v>489</v>
      </c>
      <c r="B50" s="756">
        <v>363496</v>
      </c>
      <c r="C50" s="757">
        <v>360322</v>
      </c>
      <c r="D50" s="758">
        <v>-3174</v>
      </c>
      <c r="F50" s="734"/>
      <c r="G50" s="734"/>
      <c r="H50" s="734"/>
    </row>
    <row r="51" spans="1:8" ht="11.25" customHeight="1">
      <c r="A51" s="759" t="s">
        <v>351</v>
      </c>
      <c r="B51" s="760"/>
      <c r="C51" s="761"/>
      <c r="D51" s="762"/>
      <c r="F51" s="734"/>
      <c r="G51" s="734"/>
      <c r="H51" s="734"/>
    </row>
    <row r="52" spans="1:8" ht="11.25" customHeight="1">
      <c r="A52" s="763" t="s">
        <v>490</v>
      </c>
      <c r="B52" s="764">
        <v>25720</v>
      </c>
      <c r="C52" s="765">
        <v>26075</v>
      </c>
      <c r="D52" s="766">
        <v>355</v>
      </c>
      <c r="F52" s="734"/>
      <c r="G52" s="734"/>
      <c r="H52" s="734"/>
    </row>
    <row r="53" spans="1:8" ht="11.25" customHeight="1">
      <c r="A53" s="763" t="s">
        <v>491</v>
      </c>
      <c r="B53" s="764">
        <v>9010</v>
      </c>
      <c r="C53" s="765">
        <v>9246</v>
      </c>
      <c r="D53" s="766">
        <v>236</v>
      </c>
      <c r="F53" s="734"/>
      <c r="G53" s="734"/>
      <c r="H53" s="734"/>
    </row>
    <row r="54" spans="1:8" ht="11.25" customHeight="1">
      <c r="A54" s="767" t="s">
        <v>434</v>
      </c>
      <c r="B54" s="768">
        <v>10480</v>
      </c>
      <c r="C54" s="769">
        <v>10500</v>
      </c>
      <c r="D54" s="770">
        <v>20</v>
      </c>
      <c r="F54" s="734"/>
      <c r="G54" s="734"/>
      <c r="H54" s="734"/>
    </row>
    <row r="55" spans="1:8" ht="11.25" customHeight="1">
      <c r="A55" s="776" t="s">
        <v>492</v>
      </c>
      <c r="B55" s="776"/>
      <c r="C55" s="776"/>
      <c r="D55" s="776"/>
    </row>
    <row r="56" spans="1:8" ht="11.25" customHeight="1">
      <c r="A56" s="776"/>
      <c r="B56" s="776"/>
      <c r="C56" s="776"/>
      <c r="D56" s="776"/>
    </row>
    <row r="57" spans="1:8" ht="11.25" customHeight="1">
      <c r="A57" s="776"/>
      <c r="B57" s="776"/>
      <c r="C57" s="776"/>
      <c r="D57" s="776"/>
    </row>
    <row r="58" spans="1:8" ht="11.25" customHeight="1">
      <c r="A58" s="776" t="s">
        <v>493</v>
      </c>
      <c r="B58" s="776"/>
      <c r="C58" s="776"/>
      <c r="D58" s="776"/>
    </row>
    <row r="59" spans="1:8" ht="11.25" customHeight="1">
      <c r="A59" s="776"/>
      <c r="B59" s="776"/>
      <c r="C59" s="776"/>
      <c r="D59" s="776"/>
    </row>
    <row r="60" spans="1:8" ht="11.25" customHeight="1">
      <c r="A60" s="771"/>
      <c r="B60" s="771"/>
      <c r="C60" s="772"/>
      <c r="D60" s="773"/>
    </row>
  </sheetData>
  <mergeCells count="2">
    <mergeCell ref="A55:D57"/>
    <mergeCell ref="A58:D59"/>
  </mergeCells>
  <pageMargins left="1" right="1" top="1"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M66"/>
  <sheetViews>
    <sheetView showGridLines="0" zoomScaleNormal="100" zoomScaleSheetLayoutView="100" workbookViewId="0"/>
  </sheetViews>
  <sheetFormatPr defaultRowHeight="11.25" customHeight="1"/>
  <cols>
    <col min="1" max="1" width="38.7109375" style="93" customWidth="1"/>
    <col min="2" max="3" width="10.5703125" style="98" customWidth="1"/>
    <col min="4" max="4" width="9.42578125" style="93" customWidth="1"/>
    <col min="5" max="5" width="8" style="93" customWidth="1"/>
    <col min="6" max="6" width="9.5703125" style="93" customWidth="1"/>
    <col min="7" max="10" width="8" style="93" customWidth="1"/>
    <col min="11" max="11" width="9.42578125" style="93" customWidth="1"/>
    <col min="12" max="12" width="8.42578125" style="93" customWidth="1"/>
    <col min="13" max="16384" width="9.140625" style="93"/>
  </cols>
  <sheetData>
    <row r="1" spans="1:12" ht="11.25" customHeight="1">
      <c r="A1" s="97" t="s">
        <v>431</v>
      </c>
    </row>
    <row r="2" spans="1:12" s="100" customFormat="1" ht="10.5" customHeight="1">
      <c r="A2" s="99"/>
      <c r="B2" s="322" t="s">
        <v>433</v>
      </c>
      <c r="C2" s="572" t="s">
        <v>433</v>
      </c>
      <c r="D2" s="246" t="s">
        <v>176</v>
      </c>
      <c r="F2" s="101"/>
    </row>
    <row r="3" spans="1:12" s="100" customFormat="1" ht="10.5" customHeight="1">
      <c r="A3" s="93"/>
      <c r="B3" s="81" t="s">
        <v>353</v>
      </c>
      <c r="C3" s="573" t="s">
        <v>352</v>
      </c>
      <c r="D3" s="423" t="s">
        <v>474</v>
      </c>
      <c r="F3" s="688"/>
      <c r="G3" s="687"/>
      <c r="H3" s="687"/>
      <c r="I3" s="687"/>
      <c r="J3" s="687"/>
      <c r="K3" s="687"/>
    </row>
    <row r="4" spans="1:12" s="100" customFormat="1" ht="10.5" customHeight="1">
      <c r="A4" s="93"/>
      <c r="B4" s="81" t="s">
        <v>474</v>
      </c>
      <c r="C4" s="573"/>
      <c r="D4" s="247" t="s">
        <v>93</v>
      </c>
      <c r="F4" s="689"/>
      <c r="G4" s="690"/>
      <c r="H4" s="690"/>
      <c r="I4" s="690"/>
      <c r="J4" s="690"/>
      <c r="K4" s="687"/>
    </row>
    <row r="5" spans="1:12" s="100" customFormat="1" ht="10.5" customHeight="1">
      <c r="A5" s="93"/>
      <c r="B5" s="53" t="s">
        <v>93</v>
      </c>
      <c r="C5" s="573"/>
      <c r="D5" s="80"/>
      <c r="F5" s="688"/>
      <c r="G5" s="687"/>
      <c r="H5" s="687"/>
      <c r="I5" s="687"/>
      <c r="J5" s="687"/>
      <c r="K5" s="687"/>
    </row>
    <row r="6" spans="1:12" s="102" customFormat="1" ht="10.5" customHeight="1">
      <c r="B6" s="107" t="s">
        <v>84</v>
      </c>
      <c r="C6" s="650" t="s">
        <v>84</v>
      </c>
      <c r="D6" s="248" t="s">
        <v>84</v>
      </c>
      <c r="F6" s="691"/>
      <c r="G6" s="691"/>
      <c r="H6" s="691"/>
      <c r="I6" s="691"/>
      <c r="J6" s="691"/>
      <c r="K6" s="691"/>
    </row>
    <row r="7" spans="1:12" s="97" customFormat="1" ht="10.5" customHeight="1">
      <c r="A7" s="467" t="s">
        <v>435</v>
      </c>
      <c r="B7" s="98"/>
      <c r="C7" s="651"/>
      <c r="F7" s="455"/>
      <c r="G7" s="455"/>
      <c r="H7" s="455"/>
      <c r="I7" s="455"/>
      <c r="J7" s="455"/>
      <c r="K7" s="455"/>
    </row>
    <row r="8" spans="1:12" ht="10.5" customHeight="1">
      <c r="A8" s="94" t="s">
        <v>166</v>
      </c>
      <c r="B8" s="103">
        <v>158300</v>
      </c>
      <c r="C8" s="652">
        <v>157761</v>
      </c>
      <c r="D8" s="103">
        <v>-539</v>
      </c>
      <c r="E8" s="103"/>
      <c r="F8" s="457"/>
      <c r="G8" s="457"/>
      <c r="H8" s="457"/>
      <c r="K8" s="103"/>
      <c r="L8" s="103"/>
    </row>
    <row r="9" spans="1:12" ht="10.5" customHeight="1">
      <c r="A9" s="94" t="s">
        <v>167</v>
      </c>
      <c r="B9" s="103">
        <v>37180</v>
      </c>
      <c r="C9" s="652">
        <v>37561</v>
      </c>
      <c r="D9" s="103">
        <v>381</v>
      </c>
      <c r="F9" s="457"/>
      <c r="G9" s="457"/>
      <c r="H9" s="457"/>
      <c r="K9" s="103"/>
      <c r="L9" s="103"/>
    </row>
    <row r="10" spans="1:12">
      <c r="A10" s="95" t="s">
        <v>363</v>
      </c>
      <c r="B10" s="329">
        <v>27100</v>
      </c>
      <c r="C10" s="653">
        <v>27407</v>
      </c>
      <c r="D10" s="305">
        <v>307</v>
      </c>
      <c r="F10" s="457"/>
      <c r="G10" s="457"/>
      <c r="H10" s="457"/>
      <c r="K10" s="103"/>
      <c r="L10" s="103"/>
    </row>
    <row r="11" spans="1:12" ht="10.5" customHeight="1">
      <c r="A11" s="285" t="s">
        <v>436</v>
      </c>
      <c r="B11" s="104">
        <v>168380</v>
      </c>
      <c r="C11" s="651">
        <v>167915</v>
      </c>
      <c r="D11" s="104">
        <v>-465</v>
      </c>
      <c r="E11" s="103"/>
      <c r="F11" s="457"/>
      <c r="G11" s="457"/>
      <c r="H11" s="457"/>
      <c r="K11" s="104"/>
      <c r="L11" s="103"/>
    </row>
    <row r="12" spans="1:12" ht="10.5" customHeight="1">
      <c r="A12" s="96" t="s">
        <v>207</v>
      </c>
      <c r="B12" s="104">
        <v>4140</v>
      </c>
      <c r="C12" s="652">
        <v>4285</v>
      </c>
      <c r="D12" s="104">
        <v>145</v>
      </c>
      <c r="F12" s="457"/>
      <c r="G12" s="457"/>
      <c r="H12" s="457"/>
      <c r="K12" s="104"/>
      <c r="L12" s="103"/>
    </row>
    <row r="13" spans="1:12" s="451" customFormat="1" ht="10.5" customHeight="1">
      <c r="A13" s="448" t="s">
        <v>168</v>
      </c>
      <c r="B13" s="104">
        <v>69400</v>
      </c>
      <c r="C13" s="652">
        <v>68764</v>
      </c>
      <c r="D13" s="104">
        <v>-635</v>
      </c>
      <c r="F13" s="457"/>
      <c r="G13" s="457"/>
      <c r="H13" s="457"/>
      <c r="K13" s="104"/>
      <c r="L13" s="103"/>
    </row>
    <row r="14" spans="1:12" ht="10.5" customHeight="1">
      <c r="A14" s="471" t="s">
        <v>437</v>
      </c>
      <c r="B14" s="456">
        <v>6580</v>
      </c>
      <c r="C14" s="652">
        <v>6146</v>
      </c>
      <c r="D14" s="456">
        <v>-434</v>
      </c>
      <c r="F14" s="457"/>
      <c r="G14" s="457"/>
      <c r="H14" s="457"/>
      <c r="K14" s="104"/>
      <c r="L14" s="103"/>
    </row>
    <row r="15" spans="1:12" s="467" customFormat="1" ht="10.5" customHeight="1">
      <c r="A15" s="471" t="s">
        <v>439</v>
      </c>
      <c r="B15" s="456">
        <v>170</v>
      </c>
      <c r="C15" s="652">
        <v>141</v>
      </c>
      <c r="D15" s="456">
        <v>-29</v>
      </c>
      <c r="F15" s="457"/>
      <c r="G15" s="457"/>
      <c r="H15" s="457"/>
      <c r="K15" s="460"/>
      <c r="L15" s="457"/>
    </row>
    <row r="16" spans="1:12" ht="10.5" customHeight="1">
      <c r="A16" s="471" t="s">
        <v>438</v>
      </c>
      <c r="B16" s="104">
        <v>1470</v>
      </c>
      <c r="C16" s="652">
        <v>1645</v>
      </c>
      <c r="D16" s="104">
        <v>175</v>
      </c>
      <c r="F16" s="457"/>
      <c r="G16" s="457"/>
      <c r="H16" s="457"/>
      <c r="I16" s="452"/>
      <c r="J16" s="452"/>
      <c r="K16" s="104"/>
      <c r="L16" s="103"/>
    </row>
    <row r="17" spans="1:12" s="97" customFormat="1">
      <c r="A17" s="455" t="s">
        <v>374</v>
      </c>
      <c r="B17" s="286">
        <v>250140</v>
      </c>
      <c r="C17" s="655">
        <v>248897</v>
      </c>
      <c r="D17" s="286">
        <v>-1243</v>
      </c>
      <c r="F17" s="457"/>
      <c r="G17" s="457"/>
      <c r="H17" s="457"/>
      <c r="I17" s="103"/>
      <c r="K17" s="222"/>
      <c r="L17" s="103"/>
    </row>
    <row r="18" spans="1:12" s="97" customFormat="1" ht="3" customHeight="1">
      <c r="A18" s="455"/>
      <c r="B18" s="104"/>
      <c r="C18" s="651"/>
      <c r="D18" s="104"/>
      <c r="F18" s="457"/>
      <c r="G18" s="457"/>
      <c r="H18" s="457"/>
      <c r="K18" s="104"/>
      <c r="L18" s="103"/>
    </row>
    <row r="19" spans="1:12" ht="10.5" customHeight="1">
      <c r="A19" s="471" t="s">
        <v>263</v>
      </c>
      <c r="B19" s="104">
        <v>54321</v>
      </c>
      <c r="C19" s="652">
        <v>55517</v>
      </c>
      <c r="D19" s="104">
        <v>1196</v>
      </c>
      <c r="F19" s="457"/>
      <c r="G19" s="457"/>
      <c r="H19" s="457"/>
      <c r="K19" s="104"/>
      <c r="L19" s="103"/>
    </row>
    <row r="20" spans="1:12" ht="10.5" customHeight="1">
      <c r="A20" s="471" t="s">
        <v>259</v>
      </c>
      <c r="B20" s="460">
        <v>810</v>
      </c>
      <c r="C20" s="652">
        <v>826</v>
      </c>
      <c r="D20" s="104">
        <v>16</v>
      </c>
      <c r="F20" s="457"/>
      <c r="G20" s="457"/>
      <c r="H20" s="457"/>
      <c r="K20" s="104"/>
      <c r="L20" s="103"/>
    </row>
    <row r="21" spans="1:12" ht="10.5" customHeight="1">
      <c r="A21" s="471" t="s">
        <v>260</v>
      </c>
      <c r="B21" s="460">
        <v>430</v>
      </c>
      <c r="C21" s="652">
        <v>476</v>
      </c>
      <c r="D21" s="460">
        <v>46</v>
      </c>
      <c r="F21" s="457"/>
      <c r="G21" s="457"/>
      <c r="H21" s="457"/>
      <c r="K21" s="104"/>
      <c r="L21" s="103"/>
    </row>
    <row r="22" spans="1:12" ht="10.5" customHeight="1">
      <c r="A22" s="448" t="s">
        <v>440</v>
      </c>
      <c r="B22" s="460"/>
      <c r="C22" s="652"/>
      <c r="D22" s="460"/>
      <c r="F22" s="457"/>
      <c r="G22" s="457"/>
      <c r="H22" s="457"/>
      <c r="K22" s="104"/>
      <c r="L22" s="103"/>
    </row>
    <row r="23" spans="1:12" ht="10.5" customHeight="1">
      <c r="A23" s="701" t="s">
        <v>255</v>
      </c>
      <c r="B23" s="460">
        <v>5890</v>
      </c>
      <c r="C23" s="652">
        <v>5927</v>
      </c>
      <c r="D23" s="104">
        <v>37</v>
      </c>
      <c r="F23" s="457"/>
      <c r="G23" s="457"/>
      <c r="H23" s="457"/>
      <c r="K23" s="104"/>
      <c r="L23" s="103"/>
    </row>
    <row r="24" spans="1:12" ht="10.5" customHeight="1">
      <c r="A24" s="701" t="s">
        <v>256</v>
      </c>
      <c r="B24" s="460">
        <v>8820</v>
      </c>
      <c r="C24" s="652">
        <v>8758</v>
      </c>
      <c r="D24" s="104">
        <v>-62</v>
      </c>
      <c r="E24" s="103"/>
      <c r="F24" s="457"/>
      <c r="G24" s="457"/>
      <c r="H24" s="457"/>
      <c r="K24" s="104"/>
      <c r="L24" s="103"/>
    </row>
    <row r="25" spans="1:12" s="467" customFormat="1" ht="10.5" customHeight="1">
      <c r="A25" s="701" t="s">
        <v>441</v>
      </c>
      <c r="B25" s="460">
        <v>3600</v>
      </c>
      <c r="C25" s="652">
        <v>3572</v>
      </c>
      <c r="D25" s="460">
        <v>-28</v>
      </c>
      <c r="E25" s="457"/>
      <c r="F25" s="457"/>
      <c r="G25" s="457"/>
      <c r="H25" s="457"/>
      <c r="K25" s="460"/>
      <c r="L25" s="457"/>
    </row>
    <row r="26" spans="1:12" s="467" customFormat="1" ht="10.5" customHeight="1">
      <c r="A26" s="701" t="s">
        <v>258</v>
      </c>
      <c r="B26" s="460">
        <v>7770</v>
      </c>
      <c r="C26" s="652">
        <v>8531</v>
      </c>
      <c r="D26" s="460">
        <v>761</v>
      </c>
      <c r="E26" s="457"/>
      <c r="F26" s="457"/>
      <c r="G26" s="457"/>
      <c r="H26" s="457"/>
      <c r="K26" s="460"/>
      <c r="L26" s="457"/>
    </row>
    <row r="27" spans="1:12" ht="10.5" customHeight="1">
      <c r="A27" s="701" t="s">
        <v>257</v>
      </c>
      <c r="B27" s="460">
        <v>2330</v>
      </c>
      <c r="C27" s="652">
        <v>2307</v>
      </c>
      <c r="D27" s="104">
        <v>-23</v>
      </c>
      <c r="F27" s="457"/>
      <c r="G27" s="457"/>
      <c r="H27" s="457"/>
      <c r="K27" s="104"/>
      <c r="L27" s="103"/>
    </row>
    <row r="28" spans="1:12" ht="10.5" customHeight="1">
      <c r="A28" s="701" t="s">
        <v>442</v>
      </c>
      <c r="B28" s="460">
        <v>1890</v>
      </c>
      <c r="C28" s="652">
        <v>1902</v>
      </c>
      <c r="D28" s="104">
        <v>12</v>
      </c>
      <c r="F28" s="457"/>
      <c r="G28" s="457"/>
      <c r="H28" s="457"/>
      <c r="K28" s="104"/>
      <c r="L28" s="103"/>
    </row>
    <row r="29" spans="1:12" ht="10.5" customHeight="1">
      <c r="A29" s="701" t="s">
        <v>443</v>
      </c>
      <c r="B29" s="460">
        <v>960</v>
      </c>
      <c r="C29" s="652">
        <v>908</v>
      </c>
      <c r="D29" s="104">
        <v>-52</v>
      </c>
      <c r="F29" s="457"/>
      <c r="G29" s="457"/>
      <c r="H29" s="457"/>
      <c r="K29" s="104"/>
      <c r="L29" s="103"/>
    </row>
    <row r="30" spans="1:12" ht="10.5" customHeight="1">
      <c r="A30" s="701" t="s">
        <v>445</v>
      </c>
      <c r="B30" s="460"/>
      <c r="C30" s="652"/>
      <c r="D30" s="105"/>
      <c r="E30" s="103"/>
      <c r="F30" s="457"/>
      <c r="G30" s="457"/>
      <c r="H30" s="457"/>
      <c r="K30" s="105"/>
      <c r="L30" s="103"/>
    </row>
    <row r="31" spans="1:12" s="97" customFormat="1" ht="10.5" customHeight="1">
      <c r="A31" s="704" t="s">
        <v>446</v>
      </c>
      <c r="B31" s="460">
        <v>770</v>
      </c>
      <c r="C31" s="652">
        <v>789</v>
      </c>
      <c r="D31" s="104">
        <v>19</v>
      </c>
      <c r="F31" s="457"/>
      <c r="G31" s="457"/>
      <c r="H31" s="457"/>
      <c r="K31" s="104"/>
      <c r="L31" s="103"/>
    </row>
    <row r="32" spans="1:12" ht="10.5" customHeight="1">
      <c r="A32" s="705" t="s">
        <v>447</v>
      </c>
      <c r="B32" s="460">
        <v>920</v>
      </c>
      <c r="C32" s="652">
        <v>921</v>
      </c>
      <c r="D32" s="104">
        <v>1</v>
      </c>
      <c r="F32" s="457"/>
      <c r="G32" s="457"/>
      <c r="H32" s="457"/>
      <c r="K32" s="104"/>
      <c r="L32" s="103"/>
    </row>
    <row r="33" spans="1:12" ht="10.5" customHeight="1">
      <c r="A33" s="701" t="s">
        <v>448</v>
      </c>
      <c r="B33" s="460">
        <v>1660</v>
      </c>
      <c r="C33" s="652">
        <v>1633</v>
      </c>
      <c r="D33" s="104">
        <v>-27</v>
      </c>
      <c r="F33" s="457"/>
      <c r="G33" s="457"/>
      <c r="H33" s="457"/>
      <c r="K33" s="104"/>
      <c r="L33" s="103"/>
    </row>
    <row r="34" spans="1:12" ht="10.5" customHeight="1">
      <c r="A34" s="706" t="s">
        <v>364</v>
      </c>
      <c r="B34" s="329">
        <v>360</v>
      </c>
      <c r="C34" s="653">
        <v>319</v>
      </c>
      <c r="D34" s="305">
        <v>-41</v>
      </c>
      <c r="F34" s="457"/>
      <c r="G34" s="457"/>
      <c r="H34" s="457"/>
      <c r="K34" s="104"/>
      <c r="L34" s="103"/>
    </row>
    <row r="35" spans="1:12" ht="10.5" customHeight="1">
      <c r="A35" s="707" t="s">
        <v>449</v>
      </c>
      <c r="B35" s="458">
        <v>34250</v>
      </c>
      <c r="C35" s="652">
        <v>34929</v>
      </c>
      <c r="D35" s="104">
        <v>679</v>
      </c>
      <c r="E35" s="103"/>
      <c r="F35" s="457"/>
      <c r="G35" s="457"/>
      <c r="H35" s="457"/>
      <c r="I35" s="103"/>
      <c r="K35" s="104"/>
      <c r="L35" s="103"/>
    </row>
    <row r="36" spans="1:12" s="97" customFormat="1" ht="3" customHeight="1">
      <c r="A36" s="471"/>
      <c r="B36" s="104"/>
      <c r="C36" s="651"/>
      <c r="D36" s="104"/>
      <c r="F36" s="457"/>
      <c r="G36" s="457"/>
      <c r="H36" s="457"/>
      <c r="K36" s="104"/>
      <c r="L36" s="103"/>
    </row>
    <row r="37" spans="1:12" s="97" customFormat="1" ht="10.5" customHeight="1">
      <c r="A37" s="471" t="s">
        <v>428</v>
      </c>
      <c r="B37" s="460">
        <v>7340</v>
      </c>
      <c r="C37" s="652">
        <v>6623</v>
      </c>
      <c r="D37" s="460">
        <v>-717</v>
      </c>
      <c r="F37" s="457"/>
      <c r="G37" s="457"/>
      <c r="H37" s="457"/>
      <c r="K37" s="460"/>
      <c r="L37" s="457"/>
    </row>
    <row r="38" spans="1:12" s="97" customFormat="1" ht="3" customHeight="1">
      <c r="A38" s="225"/>
      <c r="B38" s="222"/>
      <c r="C38" s="656"/>
      <c r="D38" s="222"/>
      <c r="E38" s="103"/>
      <c r="F38" s="457"/>
      <c r="G38" s="457"/>
      <c r="H38" s="457"/>
      <c r="K38" s="222"/>
      <c r="L38" s="103"/>
    </row>
    <row r="39" spans="1:12" s="97" customFormat="1" ht="10.5" hidden="1" customHeight="1">
      <c r="A39" s="224"/>
      <c r="B39" s="459">
        <v>100817</v>
      </c>
      <c r="C39" s="654">
        <v>10</v>
      </c>
      <c r="D39" s="104">
        <v>-100807</v>
      </c>
      <c r="F39" s="457"/>
      <c r="G39" s="457"/>
      <c r="H39" s="457"/>
      <c r="K39" s="104"/>
      <c r="L39" s="103"/>
    </row>
    <row r="40" spans="1:12" s="97" customFormat="1" ht="10.5" hidden="1" customHeight="1">
      <c r="A40" s="224"/>
      <c r="B40" s="459">
        <v>0</v>
      </c>
      <c r="C40" s="654">
        <v>481</v>
      </c>
      <c r="D40" s="104">
        <v>481</v>
      </c>
      <c r="F40" s="457"/>
      <c r="G40" s="457"/>
      <c r="H40" s="457"/>
      <c r="K40" s="104"/>
      <c r="L40" s="103"/>
    </row>
    <row r="41" spans="1:12" s="97" customFormat="1" ht="10.5" customHeight="1">
      <c r="A41" s="225" t="s">
        <v>261</v>
      </c>
      <c r="B41" s="458">
        <v>476</v>
      </c>
      <c r="C41" s="652">
        <v>491</v>
      </c>
      <c r="D41" s="104">
        <v>15</v>
      </c>
      <c r="F41" s="457"/>
      <c r="G41" s="457"/>
      <c r="H41" s="457"/>
      <c r="K41" s="104"/>
      <c r="L41" s="103"/>
    </row>
    <row r="42" spans="1:12" ht="10.5" customHeight="1">
      <c r="A42" s="225" t="s">
        <v>262</v>
      </c>
      <c r="B42" s="329">
        <v>3190</v>
      </c>
      <c r="C42" s="653">
        <v>3329</v>
      </c>
      <c r="D42" s="305">
        <v>140</v>
      </c>
      <c r="F42" s="457"/>
      <c r="G42" s="457"/>
      <c r="H42" s="457"/>
      <c r="K42" s="104"/>
      <c r="L42" s="103"/>
    </row>
    <row r="43" spans="1:12" ht="12.75" customHeight="1">
      <c r="A43" s="226" t="s">
        <v>194</v>
      </c>
      <c r="B43" s="287">
        <v>100817</v>
      </c>
      <c r="C43" s="657">
        <v>102191</v>
      </c>
      <c r="D43" s="287">
        <v>1374</v>
      </c>
      <c r="F43" s="457"/>
      <c r="G43" s="457"/>
      <c r="H43" s="457"/>
      <c r="I43" s="103"/>
      <c r="K43" s="222"/>
      <c r="L43" s="103"/>
    </row>
    <row r="44" spans="1:12" ht="3" customHeight="1">
      <c r="A44" s="97"/>
      <c r="B44" s="104"/>
      <c r="C44" s="651"/>
      <c r="D44" s="104"/>
      <c r="F44" s="457"/>
      <c r="G44" s="457"/>
      <c r="H44" s="457"/>
      <c r="K44" s="104"/>
      <c r="L44" s="103"/>
    </row>
    <row r="45" spans="1:12" ht="13.5" customHeight="1">
      <c r="A45" s="97" t="s">
        <v>303</v>
      </c>
      <c r="B45" s="222">
        <v>350956</v>
      </c>
      <c r="C45" s="656">
        <v>351088</v>
      </c>
      <c r="D45" s="222">
        <v>131</v>
      </c>
      <c r="F45" s="457"/>
      <c r="G45" s="457"/>
      <c r="H45" s="457"/>
      <c r="I45" s="103"/>
      <c r="K45" s="222"/>
      <c r="L45" s="103"/>
    </row>
    <row r="46" spans="1:12" ht="3" customHeight="1">
      <c r="A46" s="97"/>
      <c r="B46" s="289"/>
      <c r="C46" s="658"/>
      <c r="D46" s="289"/>
      <c r="E46" s="103"/>
      <c r="F46" s="457"/>
      <c r="G46" s="457"/>
      <c r="H46" s="457"/>
      <c r="K46" s="222"/>
      <c r="L46" s="103"/>
    </row>
    <row r="47" spans="1:12" s="97" customFormat="1" ht="10.5" customHeight="1">
      <c r="A47" s="452" t="s">
        <v>298</v>
      </c>
      <c r="B47" s="104">
        <v>8853</v>
      </c>
      <c r="C47" s="651">
        <v>8573</v>
      </c>
      <c r="D47" s="104">
        <v>-280</v>
      </c>
      <c r="E47" s="103"/>
      <c r="F47" s="457"/>
      <c r="G47" s="457"/>
      <c r="H47" s="457"/>
      <c r="K47" s="104"/>
      <c r="L47" s="103"/>
    </row>
    <row r="48" spans="1:12" ht="10.5" customHeight="1">
      <c r="A48" s="452" t="s">
        <v>375</v>
      </c>
      <c r="B48" s="460">
        <v>3445</v>
      </c>
      <c r="C48" s="652">
        <v>3341</v>
      </c>
      <c r="D48" s="104">
        <v>-104</v>
      </c>
      <c r="F48" s="457"/>
      <c r="G48" s="457"/>
      <c r="H48" s="457"/>
      <c r="K48" s="104"/>
      <c r="L48" s="103"/>
    </row>
    <row r="49" spans="1:13" ht="10.5" customHeight="1">
      <c r="A49" s="452" t="s">
        <v>365</v>
      </c>
      <c r="B49" s="460">
        <v>4288</v>
      </c>
      <c r="C49" s="652">
        <v>4105</v>
      </c>
      <c r="D49" s="104">
        <v>-183</v>
      </c>
      <c r="F49" s="457"/>
      <c r="G49" s="457"/>
      <c r="H49" s="457"/>
      <c r="K49" s="104"/>
      <c r="L49" s="103"/>
    </row>
    <row r="50" spans="1:13" ht="10.5" customHeight="1">
      <c r="A50" s="448" t="s">
        <v>376</v>
      </c>
      <c r="B50" s="329">
        <v>6724</v>
      </c>
      <c r="C50" s="651">
        <v>6843</v>
      </c>
      <c r="D50" s="104">
        <v>118</v>
      </c>
      <c r="F50" s="457"/>
      <c r="G50" s="457"/>
      <c r="H50" s="457"/>
      <c r="K50" s="104"/>
      <c r="L50" s="103"/>
    </row>
    <row r="51" spans="1:13" s="97" customFormat="1" ht="11.1" customHeight="1">
      <c r="A51" s="97" t="s">
        <v>412</v>
      </c>
      <c r="B51" s="222">
        <v>23310</v>
      </c>
      <c r="C51" s="659">
        <v>22862</v>
      </c>
      <c r="D51" s="288">
        <v>-449</v>
      </c>
      <c r="F51" s="457"/>
      <c r="G51" s="457"/>
      <c r="H51" s="457"/>
      <c r="I51" s="461"/>
      <c r="K51" s="222"/>
      <c r="L51" s="461"/>
    </row>
    <row r="52" spans="1:13" ht="11.1" customHeight="1">
      <c r="A52" s="648" t="s">
        <v>113</v>
      </c>
      <c r="B52" s="649">
        <v>374267</v>
      </c>
      <c r="C52" s="660">
        <v>373950</v>
      </c>
      <c r="D52" s="649">
        <v>-317</v>
      </c>
      <c r="F52" s="457"/>
      <c r="G52" s="457"/>
      <c r="H52" s="457"/>
      <c r="I52" s="103"/>
      <c r="K52" s="222"/>
      <c r="L52" s="103"/>
    </row>
    <row r="53" spans="1:13" s="223" customFormat="1" ht="11.1" customHeight="1">
      <c r="A53" s="417" t="s">
        <v>351</v>
      </c>
      <c r="B53" s="399"/>
      <c r="C53" s="617"/>
      <c r="D53" s="399"/>
      <c r="F53" s="457"/>
      <c r="G53" s="457"/>
      <c r="H53" s="457"/>
      <c r="I53" s="418"/>
      <c r="K53" s="462"/>
      <c r="L53" s="418"/>
      <c r="M53" s="400"/>
    </row>
    <row r="54" spans="1:13" s="223" customFormat="1" ht="11.1" customHeight="1">
      <c r="A54" s="708" t="s">
        <v>450</v>
      </c>
      <c r="B54" s="459">
        <v>25230</v>
      </c>
      <c r="C54" s="654">
        <v>25648</v>
      </c>
      <c r="D54" s="459">
        <v>418</v>
      </c>
      <c r="F54" s="457"/>
      <c r="G54" s="457"/>
      <c r="H54" s="457"/>
      <c r="I54" s="418"/>
      <c r="K54" s="462"/>
      <c r="L54" s="418"/>
      <c r="M54" s="400"/>
    </row>
    <row r="55" spans="1:13" s="223" customFormat="1" ht="11.1" customHeight="1">
      <c r="A55" s="708" t="s">
        <v>451</v>
      </c>
      <c r="B55" s="459">
        <v>9020</v>
      </c>
      <c r="C55" s="654">
        <v>9280</v>
      </c>
      <c r="D55" s="459">
        <v>260</v>
      </c>
      <c r="F55" s="457"/>
      <c r="G55" s="457"/>
      <c r="H55" s="457"/>
      <c r="I55" s="418"/>
      <c r="K55" s="462"/>
      <c r="L55" s="418"/>
      <c r="M55" s="400"/>
    </row>
    <row r="56" spans="1:13" s="223" customFormat="1" ht="11.1" customHeight="1">
      <c r="A56" s="709" t="s">
        <v>452</v>
      </c>
      <c r="B56" s="646">
        <v>10480</v>
      </c>
      <c r="C56" s="661">
        <v>10309</v>
      </c>
      <c r="D56" s="647">
        <v>-171</v>
      </c>
      <c r="F56" s="457"/>
      <c r="G56" s="457"/>
      <c r="H56" s="457"/>
      <c r="I56" s="418"/>
      <c r="K56" s="462"/>
      <c r="L56" s="418"/>
    </row>
    <row r="57" spans="1:13" s="223" customFormat="1" ht="11.1" customHeight="1">
      <c r="A57" s="559" t="s">
        <v>472</v>
      </c>
      <c r="B57" s="559"/>
      <c r="C57" s="559"/>
      <c r="D57" s="559"/>
      <c r="F57" s="454"/>
      <c r="G57" s="683"/>
      <c r="H57" s="683"/>
      <c r="I57" s="683"/>
      <c r="J57" s="454"/>
      <c r="K57" s="684"/>
      <c r="L57" s="683"/>
      <c r="M57" s="454"/>
    </row>
    <row r="58" spans="1:13" s="223" customFormat="1" ht="11.1" customHeight="1">
      <c r="A58" s="559" t="s">
        <v>467</v>
      </c>
      <c r="B58" s="559"/>
      <c r="C58" s="559"/>
      <c r="D58" s="559"/>
      <c r="F58" s="454"/>
      <c r="G58" s="683"/>
      <c r="H58" s="683"/>
      <c r="I58" s="683"/>
      <c r="J58" s="454"/>
      <c r="K58" s="684"/>
      <c r="L58" s="683"/>
      <c r="M58" s="454"/>
    </row>
    <row r="59" spans="1:13" s="223" customFormat="1" ht="11.1" customHeight="1">
      <c r="A59" s="559" t="s">
        <v>471</v>
      </c>
      <c r="B59" s="559"/>
      <c r="C59" s="559"/>
      <c r="D59" s="559"/>
      <c r="F59" s="454"/>
      <c r="G59" s="683"/>
      <c r="H59" s="683"/>
      <c r="I59" s="683"/>
      <c r="J59" s="454"/>
      <c r="K59" s="684"/>
      <c r="L59" s="683"/>
      <c r="M59" s="454"/>
    </row>
    <row r="60" spans="1:13" ht="11.1" customHeight="1">
      <c r="A60" s="559" t="s">
        <v>444</v>
      </c>
      <c r="B60" s="560"/>
      <c r="C60" s="476"/>
      <c r="D60" s="476"/>
      <c r="F60" s="455"/>
      <c r="G60" s="494"/>
      <c r="H60" s="494"/>
      <c r="I60" s="494"/>
      <c r="J60" s="452"/>
      <c r="K60" s="452"/>
      <c r="L60" s="452"/>
      <c r="M60" s="452"/>
    </row>
    <row r="61" spans="1:13" s="467" customFormat="1" ht="11.1" customHeight="1">
      <c r="A61" s="559" t="s">
        <v>401</v>
      </c>
      <c r="B61" s="560"/>
      <c r="C61" s="476"/>
      <c r="D61" s="476"/>
      <c r="F61" s="455"/>
      <c r="G61" s="494"/>
      <c r="H61" s="494"/>
      <c r="I61" s="494"/>
      <c r="J61" s="452"/>
      <c r="K61" s="452"/>
      <c r="L61" s="452"/>
      <c r="M61" s="452"/>
    </row>
    <row r="62" spans="1:13" s="452" customFormat="1" ht="11.1" customHeight="1">
      <c r="A62" s="561" t="s">
        <v>468</v>
      </c>
      <c r="B62" s="476"/>
      <c r="C62" s="476"/>
      <c r="D62" s="476"/>
      <c r="G62" s="494"/>
      <c r="H62" s="494"/>
      <c r="I62" s="494"/>
    </row>
    <row r="63" spans="1:13" ht="11.25" customHeight="1">
      <c r="A63" s="76" t="s">
        <v>469</v>
      </c>
      <c r="B63" s="74"/>
      <c r="C63" s="74"/>
      <c r="D63" s="98"/>
      <c r="F63" s="452"/>
      <c r="G63" s="452"/>
      <c r="H63" s="452"/>
      <c r="I63" s="452"/>
      <c r="J63" s="452"/>
      <c r="K63" s="452"/>
      <c r="L63" s="452"/>
      <c r="M63" s="452"/>
    </row>
    <row r="64" spans="1:13" ht="11.25" customHeight="1">
      <c r="A64" s="76" t="s">
        <v>470</v>
      </c>
      <c r="B64" s="74"/>
      <c r="C64" s="74"/>
      <c r="D64" s="98"/>
      <c r="F64" s="452"/>
      <c r="G64" s="452"/>
      <c r="H64" s="452"/>
      <c r="I64" s="452"/>
      <c r="J64" s="452"/>
      <c r="K64" s="452"/>
      <c r="L64" s="452"/>
      <c r="M64" s="452"/>
    </row>
    <row r="65" spans="1:13" s="467" customFormat="1" ht="11.25" customHeight="1">
      <c r="A65" s="76"/>
      <c r="B65" s="74"/>
      <c r="C65" s="74"/>
      <c r="D65" s="98"/>
      <c r="F65" s="452"/>
      <c r="G65" s="452"/>
      <c r="H65" s="452"/>
      <c r="I65" s="452"/>
      <c r="J65" s="452"/>
      <c r="K65" s="452"/>
      <c r="L65" s="452"/>
      <c r="M65" s="452"/>
    </row>
    <row r="66" spans="1:13" s="467" customFormat="1" ht="11.25" customHeight="1">
      <c r="A66" s="76"/>
      <c r="B66" s="74"/>
      <c r="C66" s="74"/>
      <c r="D66" s="98"/>
      <c r="F66" s="452"/>
      <c r="G66" s="452"/>
      <c r="H66" s="452"/>
      <c r="I66" s="452"/>
      <c r="J66" s="452"/>
      <c r="K66" s="452"/>
      <c r="L66" s="452"/>
      <c r="M66" s="452"/>
    </row>
  </sheetData>
  <phoneticPr fontId="0" type="noConversion"/>
  <conditionalFormatting sqref="B63:C66">
    <cfRule type="cellIs" dxfId="9" priority="8" stopIfTrue="1" operator="notEqual">
      <formula>0</formula>
    </cfRule>
  </conditionalFormatting>
  <pageMargins left="1.4566929133858268" right="1.4566929133858268" top="1.7322834645669292" bottom="1.7322834645669292" header="0.51181102362204722" footer="0.51181102362204722"/>
  <pageSetup paperSize="9" orientation="portrait" horizontalDpi="300" r:id="rId1"/>
  <headerFooter alignWithMargins="0">
    <oddHeader>&amp;L&amp;"Arial,Bold"&amp;D&amp;C&amp;"Arial,Bold"&amp;A&amp;R&amp;"Arial,Bold"&amp;T</oddHeader>
    <oddFooter>&amp;C&amp;"Arial,Bold"Protected</oddFooter>
  </headerFooter>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J104"/>
  <sheetViews>
    <sheetView showGridLines="0" zoomScaleNormal="100" workbookViewId="0"/>
  </sheetViews>
  <sheetFormatPr defaultRowHeight="11.25" customHeight="1"/>
  <cols>
    <col min="1" max="1" width="46.7109375" style="63" customWidth="1"/>
    <col min="2" max="2" width="11.42578125" style="61" customWidth="1"/>
    <col min="3" max="4" width="11.42578125" style="63" customWidth="1"/>
    <col min="5" max="16384" width="9.140625" style="63"/>
  </cols>
  <sheetData>
    <row r="1" spans="1:8" s="253" customFormat="1" ht="11.25" customHeight="1">
      <c r="A1" s="60" t="s">
        <v>389</v>
      </c>
      <c r="B1" s="252"/>
      <c r="C1" s="252"/>
    </row>
    <row r="2" spans="1:8" s="255" customFormat="1" ht="11.25" customHeight="1">
      <c r="A2" s="254"/>
      <c r="B2" s="330" t="s">
        <v>433</v>
      </c>
      <c r="C2" s="627" t="s">
        <v>433</v>
      </c>
      <c r="D2" s="246" t="s">
        <v>176</v>
      </c>
    </row>
    <row r="3" spans="1:8" s="255" customFormat="1" ht="11.25" customHeight="1">
      <c r="B3" s="331" t="s">
        <v>353</v>
      </c>
      <c r="C3" s="628" t="s">
        <v>352</v>
      </c>
      <c r="D3" s="678" t="s">
        <v>474</v>
      </c>
    </row>
    <row r="4" spans="1:8" s="255" customFormat="1" ht="11.25" customHeight="1">
      <c r="A4" s="554"/>
      <c r="B4" s="331" t="s">
        <v>474</v>
      </c>
      <c r="C4" s="628"/>
      <c r="D4" s="247" t="s">
        <v>93</v>
      </c>
    </row>
    <row r="5" spans="1:8" s="255" customFormat="1" ht="11.25" customHeight="1">
      <c r="A5" s="554"/>
      <c r="B5" s="332" t="s">
        <v>93</v>
      </c>
      <c r="C5" s="628"/>
    </row>
    <row r="6" spans="1:8" s="255" customFormat="1" ht="11.25" customHeight="1">
      <c r="A6" s="554"/>
      <c r="B6" s="333" t="s">
        <v>84</v>
      </c>
      <c r="C6" s="629" t="s">
        <v>84</v>
      </c>
      <c r="D6" s="333" t="s">
        <v>84</v>
      </c>
    </row>
    <row r="7" spans="1:8" ht="11.25" customHeight="1">
      <c r="A7" s="82" t="s">
        <v>368</v>
      </c>
      <c r="B7" s="334"/>
      <c r="C7" s="630"/>
      <c r="D7" s="334"/>
    </row>
    <row r="8" spans="1:8" s="257" customFormat="1" ht="11.25" customHeight="1">
      <c r="A8" s="434" t="s">
        <v>104</v>
      </c>
      <c r="B8" s="59">
        <v>1334</v>
      </c>
      <c r="C8" s="631">
        <v>1401</v>
      </c>
      <c r="D8" s="59">
        <v>68</v>
      </c>
      <c r="E8" s="446"/>
      <c r="F8" s="446"/>
      <c r="G8" s="446"/>
      <c r="H8" s="446"/>
    </row>
    <row r="9" spans="1:8" s="257" customFormat="1" ht="11.25" customHeight="1">
      <c r="A9" s="434" t="s">
        <v>105</v>
      </c>
      <c r="B9" s="59">
        <v>17652</v>
      </c>
      <c r="C9" s="631">
        <v>16995</v>
      </c>
      <c r="D9" s="59">
        <v>-658</v>
      </c>
      <c r="E9" s="446"/>
      <c r="F9" s="446"/>
      <c r="G9" s="446"/>
      <c r="H9" s="446"/>
    </row>
    <row r="10" spans="1:8" s="257" customFormat="1" ht="11.25" customHeight="1">
      <c r="A10" s="434" t="s">
        <v>33</v>
      </c>
      <c r="B10" s="59">
        <v>6060</v>
      </c>
      <c r="C10" s="631">
        <v>6011</v>
      </c>
      <c r="D10" s="59">
        <v>-49</v>
      </c>
      <c r="E10" s="446"/>
      <c r="F10" s="446"/>
      <c r="G10" s="446"/>
      <c r="H10" s="446"/>
    </row>
    <row r="11" spans="1:8" s="257" customFormat="1" ht="11.25" customHeight="1">
      <c r="A11" s="434" t="s">
        <v>108</v>
      </c>
      <c r="B11" s="59">
        <v>2724</v>
      </c>
      <c r="C11" s="631">
        <v>2717</v>
      </c>
      <c r="D11" s="59">
        <v>-7</v>
      </c>
      <c r="E11" s="446"/>
      <c r="F11" s="446"/>
      <c r="G11" s="446"/>
      <c r="H11" s="446"/>
    </row>
    <row r="12" spans="1:8" s="257" customFormat="1" ht="11.25" customHeight="1">
      <c r="A12" s="434" t="s">
        <v>27</v>
      </c>
      <c r="B12" s="59">
        <v>714</v>
      </c>
      <c r="C12" s="631">
        <v>684</v>
      </c>
      <c r="D12" s="59">
        <v>-30</v>
      </c>
      <c r="E12" s="446"/>
      <c r="F12" s="446"/>
      <c r="G12" s="446"/>
      <c r="H12" s="446"/>
    </row>
    <row r="13" spans="1:8" s="257" customFormat="1" ht="11.25" customHeight="1">
      <c r="A13" s="434" t="s">
        <v>109</v>
      </c>
      <c r="B13" s="59">
        <v>5667</v>
      </c>
      <c r="C13" s="631">
        <v>5834</v>
      </c>
      <c r="D13" s="59">
        <v>167</v>
      </c>
      <c r="E13" s="446"/>
      <c r="F13" s="446"/>
      <c r="G13" s="446"/>
      <c r="H13" s="446"/>
    </row>
    <row r="14" spans="1:8" ht="11.25" customHeight="1">
      <c r="A14" s="90" t="s">
        <v>305</v>
      </c>
      <c r="B14" s="59">
        <v>22840</v>
      </c>
      <c r="C14" s="631">
        <v>22113</v>
      </c>
      <c r="D14" s="59">
        <v>-727</v>
      </c>
      <c r="E14" s="446"/>
      <c r="F14" s="446"/>
      <c r="G14" s="446"/>
      <c r="H14" s="446"/>
    </row>
    <row r="15" spans="1:8" ht="11.25" customHeight="1">
      <c r="A15" s="82" t="s">
        <v>369</v>
      </c>
      <c r="B15" s="59">
        <v>4446</v>
      </c>
      <c r="C15" s="631">
        <v>4368</v>
      </c>
      <c r="D15" s="59">
        <v>-77</v>
      </c>
      <c r="E15" s="446"/>
      <c r="F15" s="446"/>
      <c r="G15" s="446"/>
      <c r="H15" s="446"/>
    </row>
    <row r="16" spans="1:8" ht="11.25" customHeight="1">
      <c r="A16" s="82" t="s">
        <v>306</v>
      </c>
      <c r="B16" s="62">
        <v>29707</v>
      </c>
      <c r="C16" s="632">
        <v>29669</v>
      </c>
      <c r="D16" s="62">
        <v>-38</v>
      </c>
      <c r="E16" s="446"/>
      <c r="F16" s="446"/>
      <c r="G16" s="446"/>
      <c r="H16" s="446"/>
    </row>
    <row r="17" spans="1:8" ht="11.25" customHeight="1">
      <c r="A17" s="82" t="s">
        <v>39</v>
      </c>
      <c r="B17" s="62">
        <v>64511</v>
      </c>
      <c r="C17" s="632">
        <v>63983</v>
      </c>
      <c r="D17" s="62">
        <v>-528</v>
      </c>
      <c r="E17" s="446"/>
      <c r="F17" s="446"/>
      <c r="G17" s="446"/>
      <c r="H17" s="446"/>
    </row>
    <row r="18" spans="1:8" ht="11.25" customHeight="1">
      <c r="A18" s="82" t="s">
        <v>161</v>
      </c>
      <c r="B18" s="62">
        <v>140569</v>
      </c>
      <c r="C18" s="632">
        <v>140566</v>
      </c>
      <c r="D18" s="62">
        <v>-3</v>
      </c>
      <c r="E18" s="446"/>
      <c r="F18" s="446"/>
      <c r="G18" s="446"/>
      <c r="H18" s="446"/>
    </row>
    <row r="19" spans="1:8" ht="11.25" customHeight="1">
      <c r="A19" s="90" t="s">
        <v>370</v>
      </c>
      <c r="B19" s="62">
        <v>8383</v>
      </c>
      <c r="C19" s="632">
        <v>8355</v>
      </c>
      <c r="D19" s="62">
        <v>-28</v>
      </c>
      <c r="E19" s="446"/>
      <c r="F19" s="446"/>
      <c r="G19" s="446"/>
      <c r="H19" s="446"/>
    </row>
    <row r="20" spans="1:8" ht="11.25" customHeight="1">
      <c r="A20" s="82" t="s">
        <v>371</v>
      </c>
      <c r="B20" s="62">
        <v>3725</v>
      </c>
      <c r="C20" s="632">
        <v>3749</v>
      </c>
      <c r="D20" s="62">
        <v>24</v>
      </c>
      <c r="E20" s="446"/>
      <c r="F20" s="446"/>
      <c r="G20" s="446"/>
      <c r="H20" s="446"/>
    </row>
    <row r="21" spans="1:8" ht="11.25" customHeight="1">
      <c r="A21" s="82" t="s">
        <v>199</v>
      </c>
      <c r="B21" s="62">
        <v>7047</v>
      </c>
      <c r="C21" s="632">
        <v>6749</v>
      </c>
      <c r="D21" s="62">
        <v>-298</v>
      </c>
      <c r="E21" s="446"/>
      <c r="F21" s="446"/>
      <c r="G21" s="446"/>
      <c r="H21" s="446"/>
    </row>
    <row r="22" spans="1:8" ht="11.25" customHeight="1">
      <c r="A22" s="90" t="s">
        <v>35</v>
      </c>
      <c r="B22" s="62">
        <v>2629</v>
      </c>
      <c r="C22" s="632">
        <v>2385</v>
      </c>
      <c r="D22" s="62">
        <v>-244</v>
      </c>
      <c r="E22" s="446"/>
      <c r="F22" s="446"/>
      <c r="G22" s="446"/>
      <c r="H22" s="446"/>
    </row>
    <row r="23" spans="1:8" ht="11.25" customHeight="1">
      <c r="A23" s="83" t="s">
        <v>126</v>
      </c>
      <c r="B23" s="62">
        <v>3139</v>
      </c>
      <c r="C23" s="632">
        <v>3451</v>
      </c>
      <c r="D23" s="62">
        <v>313</v>
      </c>
      <c r="E23" s="446"/>
      <c r="F23" s="446"/>
      <c r="G23" s="446"/>
      <c r="H23" s="446"/>
    </row>
    <row r="24" spans="1:8" ht="11.25" customHeight="1">
      <c r="A24" s="82" t="s">
        <v>335</v>
      </c>
      <c r="B24" s="62">
        <v>8495</v>
      </c>
      <c r="C24" s="632">
        <v>8407</v>
      </c>
      <c r="D24" s="62">
        <v>-89</v>
      </c>
      <c r="E24" s="446"/>
      <c r="F24" s="446"/>
      <c r="G24" s="446"/>
      <c r="H24" s="446"/>
    </row>
    <row r="25" spans="1:8" ht="11.25" customHeight="1">
      <c r="A25" s="82" t="s">
        <v>208</v>
      </c>
      <c r="B25" s="62"/>
      <c r="C25" s="632"/>
      <c r="D25" s="62"/>
      <c r="E25" s="446"/>
      <c r="F25" s="446"/>
      <c r="G25" s="446"/>
      <c r="H25" s="446"/>
    </row>
    <row r="26" spans="1:8" s="253" customFormat="1" ht="11.25" customHeight="1">
      <c r="A26" s="434" t="s">
        <v>200</v>
      </c>
      <c r="B26" s="62">
        <v>189</v>
      </c>
      <c r="C26" s="632">
        <v>188</v>
      </c>
      <c r="D26" s="62">
        <v>-1</v>
      </c>
      <c r="E26" s="446"/>
      <c r="F26" s="446"/>
      <c r="G26" s="446"/>
      <c r="H26" s="446"/>
    </row>
    <row r="27" spans="1:8" s="257" customFormat="1" ht="11.25" customHeight="1">
      <c r="A27" s="434" t="s">
        <v>74</v>
      </c>
      <c r="B27" s="62">
        <v>4064</v>
      </c>
      <c r="C27" s="632">
        <v>3879</v>
      </c>
      <c r="D27" s="62">
        <v>-185</v>
      </c>
      <c r="E27" s="446"/>
      <c r="F27" s="446"/>
      <c r="G27" s="446"/>
      <c r="H27" s="446"/>
    </row>
    <row r="28" spans="1:8" s="257" customFormat="1" ht="11.25" customHeight="1">
      <c r="A28" s="485" t="s">
        <v>28</v>
      </c>
      <c r="B28" s="62">
        <v>4656</v>
      </c>
      <c r="C28" s="632">
        <v>4404</v>
      </c>
      <c r="D28" s="62">
        <v>-251</v>
      </c>
      <c r="E28" s="446"/>
      <c r="F28" s="446"/>
      <c r="G28" s="446"/>
      <c r="H28" s="446"/>
    </row>
    <row r="29" spans="1:8" s="257" customFormat="1" ht="11.25" customHeight="1">
      <c r="A29" s="434" t="s">
        <v>201</v>
      </c>
      <c r="B29" s="62">
        <v>2355</v>
      </c>
      <c r="C29" s="632">
        <v>2367</v>
      </c>
      <c r="D29" s="62">
        <v>12</v>
      </c>
      <c r="E29" s="446"/>
      <c r="F29" s="446"/>
      <c r="G29" s="446"/>
      <c r="H29" s="446"/>
    </row>
    <row r="30" spans="1:8" ht="11.25" customHeight="1">
      <c r="A30" s="82" t="s">
        <v>32</v>
      </c>
      <c r="B30" s="62"/>
      <c r="C30" s="632"/>
      <c r="D30" s="62"/>
      <c r="E30" s="446"/>
      <c r="F30" s="446"/>
      <c r="G30" s="446"/>
      <c r="H30" s="446"/>
    </row>
    <row r="31" spans="1:8" s="256" customFormat="1" ht="11.25" customHeight="1">
      <c r="A31" s="434" t="s">
        <v>26</v>
      </c>
      <c r="B31" s="62">
        <v>13454</v>
      </c>
      <c r="C31" s="632">
        <v>13414</v>
      </c>
      <c r="D31" s="62">
        <v>-40</v>
      </c>
      <c r="E31" s="446"/>
      <c r="F31" s="446"/>
      <c r="G31" s="446"/>
      <c r="H31" s="446"/>
    </row>
    <row r="32" spans="1:8" s="256" customFormat="1" ht="11.25" customHeight="1">
      <c r="A32" s="434" t="s">
        <v>40</v>
      </c>
      <c r="B32" s="62">
        <v>8320</v>
      </c>
      <c r="C32" s="632">
        <v>8214</v>
      </c>
      <c r="D32" s="62">
        <v>-106</v>
      </c>
      <c r="E32" s="446"/>
      <c r="F32" s="446"/>
      <c r="G32" s="446"/>
      <c r="H32" s="446"/>
    </row>
    <row r="33" spans="1:10" s="256" customFormat="1" ht="11.25" customHeight="1">
      <c r="A33" s="434" t="s">
        <v>354</v>
      </c>
      <c r="B33" s="62">
        <v>53224</v>
      </c>
      <c r="C33" s="632">
        <v>53563</v>
      </c>
      <c r="D33" s="62">
        <v>339</v>
      </c>
      <c r="E33" s="446"/>
      <c r="F33" s="446"/>
      <c r="G33" s="446"/>
      <c r="H33" s="446"/>
    </row>
    <row r="34" spans="1:10" s="256" customFormat="1" ht="11.25" customHeight="1">
      <c r="A34" s="485" t="s">
        <v>202</v>
      </c>
      <c r="B34" s="435">
        <v>183</v>
      </c>
      <c r="C34" s="633">
        <v>377</v>
      </c>
      <c r="D34" s="435">
        <v>194</v>
      </c>
      <c r="E34" s="446"/>
      <c r="F34" s="446"/>
      <c r="G34" s="446"/>
      <c r="H34" s="446"/>
    </row>
    <row r="35" spans="1:10" s="256" customFormat="1" ht="11.25" customHeight="1">
      <c r="A35" s="436" t="s">
        <v>34</v>
      </c>
      <c r="B35" s="437">
        <v>-793</v>
      </c>
      <c r="C35" s="634">
        <v>0</v>
      </c>
      <c r="D35" s="437">
        <v>793</v>
      </c>
      <c r="E35" s="446"/>
      <c r="F35" s="446"/>
      <c r="G35" s="446"/>
      <c r="H35" s="446"/>
    </row>
    <row r="36" spans="1:10" s="65" customFormat="1" ht="11.25" customHeight="1">
      <c r="A36" s="64" t="s">
        <v>302</v>
      </c>
      <c r="B36" s="335">
        <v>415294</v>
      </c>
      <c r="C36" s="635">
        <v>413845</v>
      </c>
      <c r="D36" s="335">
        <v>-1449</v>
      </c>
      <c r="E36" s="498"/>
      <c r="F36" s="446"/>
      <c r="G36" s="446"/>
      <c r="H36" s="446"/>
      <c r="I36" s="499"/>
      <c r="J36" s="499"/>
    </row>
    <row r="37" spans="1:10" s="253" customFormat="1" ht="11.25" customHeight="1">
      <c r="A37" s="500"/>
      <c r="B37" s="625"/>
      <c r="C37" s="625"/>
      <c r="E37" s="495"/>
      <c r="F37" s="500"/>
      <c r="G37" s="500"/>
      <c r="H37" s="500"/>
      <c r="I37" s="500"/>
      <c r="J37" s="500"/>
    </row>
    <row r="38" spans="1:10" s="253" customFormat="1" ht="11.25" customHeight="1">
      <c r="A38" s="486"/>
      <c r="B38" s="500"/>
      <c r="C38" s="500"/>
      <c r="E38" s="679"/>
      <c r="F38" s="500"/>
      <c r="G38" s="500"/>
      <c r="H38" s="500"/>
    </row>
    <row r="39" spans="1:10" s="253" customFormat="1" ht="11.25" customHeight="1">
      <c r="A39" s="258"/>
      <c r="B39" s="336"/>
      <c r="E39" s="500"/>
      <c r="F39" s="500"/>
      <c r="G39" s="500"/>
      <c r="H39" s="500"/>
    </row>
    <row r="40" spans="1:10" s="253" customFormat="1" ht="11.25" customHeight="1">
      <c r="A40" s="258"/>
      <c r="B40" s="336"/>
      <c r="E40" s="500"/>
      <c r="F40" s="500"/>
      <c r="G40" s="500"/>
      <c r="H40" s="500"/>
    </row>
    <row r="41" spans="1:10" s="253" customFormat="1" ht="11.25" customHeight="1">
      <c r="A41" s="258"/>
      <c r="B41" s="336"/>
      <c r="E41" s="500"/>
      <c r="F41" s="500"/>
      <c r="G41" s="500"/>
      <c r="H41" s="500"/>
    </row>
    <row r="42" spans="1:10" s="253" customFormat="1" ht="11.25" customHeight="1">
      <c r="A42" s="258"/>
      <c r="B42" s="336"/>
    </row>
    <row r="43" spans="1:10" ht="11.25" customHeight="1">
      <c r="B43" s="259"/>
      <c r="C43" s="259"/>
    </row>
    <row r="44" spans="1:10" ht="11.25" customHeight="1">
      <c r="B44" s="259"/>
      <c r="C44" s="259"/>
    </row>
    <row r="45" spans="1:10" ht="11.25" customHeight="1">
      <c r="B45" s="260"/>
      <c r="C45" s="260"/>
    </row>
    <row r="46" spans="1:10" ht="11.25" customHeight="1">
      <c r="B46" s="259"/>
      <c r="C46" s="259"/>
    </row>
    <row r="104" spans="2:3" ht="11.25" customHeight="1">
      <c r="B104" s="337"/>
      <c r="C104" s="69"/>
    </row>
  </sheetData>
  <phoneticPr fontId="11" type="noConversion"/>
  <conditionalFormatting sqref="B43:C44 B46:C46">
    <cfRule type="cellIs" dxfId="8" priority="1" stopIfTrue="1" operator="notEqual">
      <formula>0</formula>
    </cfRule>
    <cfRule type="cellIs" dxfId="7" priority="2" stopIfTrue="1" operator="equal">
      <formula>0</formula>
    </cfRule>
  </conditionalFormatting>
  <pageMargins left="1.4566929133858268" right="1.4566929133858268" top="1.6929133858267718" bottom="1.6929133858267718" header="0.47244094488188981" footer="0.51181102362204722"/>
  <pageSetup paperSize="9" scale="99" orientation="portrait" horizontalDpi="4294967292" r:id="rId1"/>
  <headerFooter alignWithMargins="0">
    <oddHeader>&amp;L&amp;"Arial,Bold"&amp;D&amp;C&amp;"Arial,Bold"&amp;A&amp;R&amp;"Arial,Bold"&amp;T</oddHeader>
    <oddFooter>&amp;C&amp;"Arial,Bold"Protected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4">
    <pageSetUpPr fitToPage="1"/>
  </sheetPr>
  <dimension ref="A1:I26"/>
  <sheetViews>
    <sheetView showGridLines="0" zoomScaleNormal="100" workbookViewId="0"/>
  </sheetViews>
  <sheetFormatPr defaultRowHeight="11.25" customHeight="1"/>
  <cols>
    <col min="1" max="1" width="46.7109375" style="63" customWidth="1"/>
    <col min="2" max="2" width="11.42578125" style="61" customWidth="1"/>
    <col min="3" max="3" width="11.42578125" style="63" customWidth="1"/>
    <col min="4" max="4" width="11.42578125" style="61" customWidth="1"/>
    <col min="5" max="6" width="9.140625" style="63" customWidth="1"/>
    <col min="7" max="7" width="9.140625" style="557" customWidth="1"/>
    <col min="8" max="8" width="2.28515625" style="557" customWidth="1"/>
    <col min="9" max="9" width="9.140625" style="557"/>
    <col min="10" max="16384" width="9.140625" style="63"/>
  </cols>
  <sheetData>
    <row r="1" spans="1:9" s="253" customFormat="1" ht="11.25" customHeight="1">
      <c r="A1" s="88" t="s">
        <v>390</v>
      </c>
      <c r="B1" s="252"/>
      <c r="C1" s="252"/>
      <c r="D1" s="252"/>
      <c r="G1" s="500"/>
      <c r="H1" s="500"/>
      <c r="I1" s="500"/>
    </row>
    <row r="2" spans="1:9" s="255" customFormat="1" ht="11.25" customHeight="1">
      <c r="A2" s="254"/>
      <c r="B2" s="330" t="s">
        <v>433</v>
      </c>
      <c r="C2" s="627" t="s">
        <v>433</v>
      </c>
      <c r="D2" s="246" t="s">
        <v>176</v>
      </c>
      <c r="G2" s="554"/>
      <c r="H2" s="554"/>
      <c r="I2" s="554"/>
    </row>
    <row r="3" spans="1:9" s="255" customFormat="1" ht="11.25" customHeight="1">
      <c r="B3" s="331" t="s">
        <v>353</v>
      </c>
      <c r="C3" s="628" t="s">
        <v>352</v>
      </c>
      <c r="D3" s="678" t="s">
        <v>474</v>
      </c>
      <c r="G3" s="554"/>
      <c r="H3" s="554"/>
      <c r="I3" s="554"/>
    </row>
    <row r="4" spans="1:9" s="255" customFormat="1" ht="11.25" customHeight="1">
      <c r="B4" s="331" t="s">
        <v>474</v>
      </c>
      <c r="C4" s="628"/>
      <c r="D4" s="247" t="s">
        <v>93</v>
      </c>
      <c r="G4" s="554"/>
      <c r="H4" s="554"/>
      <c r="I4" s="554"/>
    </row>
    <row r="5" spans="1:9" s="255" customFormat="1" ht="11.25" customHeight="1">
      <c r="B5" s="332" t="s">
        <v>93</v>
      </c>
      <c r="C5" s="628"/>
      <c r="G5" s="554"/>
      <c r="H5" s="554"/>
      <c r="I5" s="554"/>
    </row>
    <row r="6" spans="1:9" s="255" customFormat="1" ht="11.25" customHeight="1">
      <c r="B6" s="333" t="s">
        <v>84</v>
      </c>
      <c r="C6" s="629" t="s">
        <v>84</v>
      </c>
      <c r="D6" s="333" t="s">
        <v>84</v>
      </c>
      <c r="G6" s="554"/>
      <c r="H6" s="554"/>
      <c r="I6" s="554"/>
    </row>
    <row r="7" spans="1:9" ht="11.25" customHeight="1">
      <c r="A7" s="67" t="s">
        <v>368</v>
      </c>
      <c r="B7" s="334">
        <v>546</v>
      </c>
      <c r="C7" s="630">
        <v>258</v>
      </c>
      <c r="D7" s="334">
        <v>-288</v>
      </c>
      <c r="E7" s="427"/>
      <c r="F7" s="427"/>
      <c r="G7" s="427"/>
      <c r="H7" s="427"/>
      <c r="I7" s="556"/>
    </row>
    <row r="8" spans="1:9" ht="11.25" customHeight="1">
      <c r="A8" s="108" t="s">
        <v>305</v>
      </c>
      <c r="B8" s="62">
        <v>2825</v>
      </c>
      <c r="C8" s="632">
        <v>3371</v>
      </c>
      <c r="D8" s="62">
        <v>546</v>
      </c>
      <c r="E8" s="427"/>
      <c r="F8" s="427"/>
      <c r="G8" s="427"/>
      <c r="H8" s="427"/>
      <c r="I8" s="556"/>
    </row>
    <row r="9" spans="1:9" ht="11.25" customHeight="1">
      <c r="A9" s="67" t="s">
        <v>369</v>
      </c>
      <c r="B9" s="62">
        <v>44</v>
      </c>
      <c r="C9" s="632">
        <v>29</v>
      </c>
      <c r="D9" s="62">
        <v>-16</v>
      </c>
      <c r="E9" s="427"/>
      <c r="F9" s="427"/>
      <c r="G9" s="427"/>
      <c r="H9" s="427"/>
      <c r="I9" s="556"/>
    </row>
    <row r="10" spans="1:9" ht="11.25" customHeight="1">
      <c r="A10" s="67" t="s">
        <v>306</v>
      </c>
      <c r="B10" s="62">
        <v>9</v>
      </c>
      <c r="C10" s="632">
        <v>10</v>
      </c>
      <c r="D10" s="62">
        <v>1</v>
      </c>
      <c r="E10" s="427"/>
      <c r="F10" s="427"/>
      <c r="G10" s="427"/>
      <c r="H10" s="427"/>
      <c r="I10" s="556"/>
    </row>
    <row r="11" spans="1:9" ht="11.25" customHeight="1">
      <c r="A11" s="67" t="s">
        <v>307</v>
      </c>
      <c r="B11" s="62">
        <v>-14</v>
      </c>
      <c r="C11" s="632">
        <v>-13</v>
      </c>
      <c r="D11" s="62">
        <v>1</v>
      </c>
      <c r="E11" s="427"/>
      <c r="F11" s="427"/>
      <c r="G11" s="427"/>
      <c r="H11" s="427"/>
      <c r="I11" s="556"/>
    </row>
    <row r="12" spans="1:9" ht="11.25" customHeight="1">
      <c r="A12" s="67" t="s">
        <v>161</v>
      </c>
      <c r="B12" s="62">
        <v>-22</v>
      </c>
      <c r="C12" s="632">
        <v>-77</v>
      </c>
      <c r="D12" s="62">
        <v>-54</v>
      </c>
      <c r="E12" s="427"/>
      <c r="F12" s="427"/>
      <c r="G12" s="427"/>
      <c r="H12" s="427"/>
      <c r="I12" s="556"/>
    </row>
    <row r="13" spans="1:9" ht="11.25" customHeight="1">
      <c r="A13" s="67" t="s">
        <v>370</v>
      </c>
      <c r="B13" s="62">
        <v>96</v>
      </c>
      <c r="C13" s="632">
        <v>-26</v>
      </c>
      <c r="D13" s="62">
        <v>-123</v>
      </c>
      <c r="E13" s="427"/>
      <c r="F13" s="427"/>
      <c r="G13" s="427"/>
      <c r="H13" s="427"/>
      <c r="I13" s="556"/>
    </row>
    <row r="14" spans="1:9" ht="11.25" customHeight="1">
      <c r="A14" s="67" t="s">
        <v>371</v>
      </c>
      <c r="B14" s="62">
        <v>31</v>
      </c>
      <c r="C14" s="632">
        <v>-44</v>
      </c>
      <c r="D14" s="62">
        <v>-76</v>
      </c>
      <c r="E14" s="427"/>
      <c r="F14" s="427"/>
      <c r="G14" s="427"/>
      <c r="H14" s="427"/>
      <c r="I14" s="556"/>
    </row>
    <row r="15" spans="1:9" ht="11.25" customHeight="1">
      <c r="A15" s="67" t="s">
        <v>199</v>
      </c>
      <c r="B15" s="62">
        <v>-1</v>
      </c>
      <c r="C15" s="632">
        <v>1</v>
      </c>
      <c r="D15" s="62">
        <v>2</v>
      </c>
      <c r="E15" s="427"/>
      <c r="F15" s="427"/>
      <c r="G15" s="427"/>
      <c r="H15" s="427"/>
      <c r="I15" s="556"/>
    </row>
    <row r="16" spans="1:9" ht="11.25" customHeight="1">
      <c r="A16" s="67" t="s">
        <v>35</v>
      </c>
      <c r="B16" s="62">
        <v>78</v>
      </c>
      <c r="C16" s="632">
        <v>65</v>
      </c>
      <c r="D16" s="62">
        <v>-13</v>
      </c>
      <c r="E16" s="427"/>
      <c r="F16" s="427"/>
      <c r="G16" s="427"/>
      <c r="H16" s="427"/>
      <c r="I16" s="556"/>
    </row>
    <row r="17" spans="1:9" ht="11.25" customHeight="1">
      <c r="A17" s="68" t="s">
        <v>126</v>
      </c>
      <c r="B17" s="62">
        <v>4</v>
      </c>
      <c r="C17" s="632">
        <v>3</v>
      </c>
      <c r="D17" s="62">
        <v>-1</v>
      </c>
      <c r="E17" s="427"/>
      <c r="F17" s="427"/>
      <c r="G17" s="427"/>
      <c r="H17" s="427"/>
      <c r="I17" s="556"/>
    </row>
    <row r="18" spans="1:9" ht="11.25" customHeight="1">
      <c r="A18" s="67" t="s">
        <v>335</v>
      </c>
      <c r="B18" s="62">
        <v>-1</v>
      </c>
      <c r="C18" s="632">
        <v>-7</v>
      </c>
      <c r="D18" s="62">
        <v>-6</v>
      </c>
      <c r="E18" s="427"/>
      <c r="F18" s="427"/>
      <c r="G18" s="427"/>
      <c r="H18" s="427"/>
      <c r="I18" s="556"/>
    </row>
    <row r="19" spans="1:9" ht="11.25" customHeight="1">
      <c r="A19" s="67" t="s">
        <v>208</v>
      </c>
      <c r="B19" s="62">
        <v>452</v>
      </c>
      <c r="C19" s="632">
        <v>280</v>
      </c>
      <c r="D19" s="62">
        <v>-173</v>
      </c>
      <c r="E19" s="427"/>
      <c r="F19" s="427"/>
      <c r="G19" s="427"/>
      <c r="H19" s="427"/>
      <c r="I19" s="556"/>
    </row>
    <row r="20" spans="1:9" ht="11.25" customHeight="1">
      <c r="A20" s="67" t="s">
        <v>32</v>
      </c>
      <c r="B20" s="338">
        <v>-22</v>
      </c>
      <c r="C20" s="636">
        <v>0</v>
      </c>
      <c r="D20" s="338">
        <v>22</v>
      </c>
      <c r="E20" s="427"/>
      <c r="F20" s="427"/>
      <c r="G20" s="427"/>
      <c r="H20" s="427"/>
      <c r="I20" s="556"/>
    </row>
    <row r="21" spans="1:9" s="65" customFormat="1" ht="11.25" customHeight="1">
      <c r="A21" s="64" t="s">
        <v>37</v>
      </c>
      <c r="B21" s="464">
        <v>4027</v>
      </c>
      <c r="C21" s="635">
        <v>3850</v>
      </c>
      <c r="D21" s="464">
        <v>-177</v>
      </c>
      <c r="E21" s="546"/>
      <c r="F21" s="427"/>
      <c r="G21" s="427"/>
      <c r="H21" s="427"/>
      <c r="I21" s="556"/>
    </row>
    <row r="22" spans="1:9" s="65" customFormat="1" ht="11.25" customHeight="1">
      <c r="A22" s="82"/>
      <c r="B22" s="106"/>
      <c r="C22" s="106"/>
      <c r="D22" s="106"/>
      <c r="E22" s="547"/>
      <c r="G22" s="499"/>
      <c r="H22" s="499"/>
      <c r="I22" s="499"/>
    </row>
    <row r="23" spans="1:9" ht="11.25" customHeight="1">
      <c r="B23" s="259"/>
      <c r="C23" s="259"/>
      <c r="D23" s="259"/>
      <c r="E23" s="259"/>
    </row>
    <row r="24" spans="1:9" ht="11.25" customHeight="1">
      <c r="E24" s="61"/>
    </row>
    <row r="25" spans="1:9" ht="11.25" customHeight="1">
      <c r="E25" s="61"/>
    </row>
    <row r="26" spans="1:9" ht="11.25" customHeight="1">
      <c r="E26" s="61"/>
    </row>
  </sheetData>
  <phoneticPr fontId="11" type="noConversion"/>
  <conditionalFormatting sqref="B23:E23">
    <cfRule type="cellIs" dxfId="6" priority="1" stopIfTrue="1" operator="notEqual">
      <formula>0</formula>
    </cfRule>
    <cfRule type="cellIs" dxfId="5" priority="2" stopIfTrue="1" operator="equal">
      <formula>0</formula>
    </cfRule>
  </conditionalFormatting>
  <pageMargins left="1.4566929133858268" right="1.4566929133858268" top="1.6929133858267718" bottom="1.6929133858267718" header="0.47244094488188981" footer="0.51181102362204722"/>
  <pageSetup paperSize="9" scale="99" orientation="portrait" horizontalDpi="4294967292" r:id="rId1"/>
  <headerFooter alignWithMargins="0">
    <oddHeader>&amp;L&amp;"Arial,Bold"&amp;D&amp;C&amp;"Arial,Bold"&amp;A&amp;R&amp;"Arial,Bold"&amp;T</oddHeader>
    <oddFooter>&amp;C&amp;"Arial,Bold"Protected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5" enableFormatConditionsCalculation="0">
    <pageSetUpPr fitToPage="1"/>
  </sheetPr>
  <dimension ref="A1:J24"/>
  <sheetViews>
    <sheetView showGridLines="0" zoomScaleNormal="100" workbookViewId="0"/>
  </sheetViews>
  <sheetFormatPr defaultRowHeight="11.25" customHeight="1"/>
  <cols>
    <col min="1" max="1" width="46.7109375" style="63" customWidth="1"/>
    <col min="2" max="2" width="11.42578125" style="61" customWidth="1"/>
    <col min="3" max="4" width="11.42578125" style="63" customWidth="1"/>
    <col min="5" max="5" width="4.140625" style="63" bestFit="1" customWidth="1"/>
    <col min="6" max="6" width="9.140625" style="63"/>
    <col min="7" max="7" width="12.42578125" style="557" customWidth="1"/>
    <col min="8" max="10" width="9.140625" style="557"/>
    <col min="11" max="16384" width="9.140625" style="63"/>
  </cols>
  <sheetData>
    <row r="1" spans="1:10" s="253" customFormat="1" ht="11.25" customHeight="1">
      <c r="A1" s="88" t="s">
        <v>453</v>
      </c>
      <c r="B1" s="252"/>
      <c r="C1" s="252"/>
      <c r="G1" s="500"/>
      <c r="H1" s="500"/>
      <c r="I1" s="500"/>
      <c r="J1" s="500"/>
    </row>
    <row r="2" spans="1:10" s="253" customFormat="1" ht="11.25" customHeight="1">
      <c r="A2" s="316" t="s">
        <v>135</v>
      </c>
      <c r="B2" s="252"/>
      <c r="C2" s="252"/>
      <c r="D2" s="315"/>
      <c r="G2" s="500"/>
      <c r="H2" s="500"/>
      <c r="I2" s="500"/>
      <c r="J2" s="500"/>
    </row>
    <row r="3" spans="1:10" s="255" customFormat="1" ht="11.25" customHeight="1">
      <c r="A3" s="254"/>
      <c r="B3" s="371" t="s">
        <v>433</v>
      </c>
      <c r="C3" s="615" t="s">
        <v>433</v>
      </c>
      <c r="D3" s="371" t="s">
        <v>176</v>
      </c>
      <c r="G3" s="554"/>
      <c r="H3" s="554"/>
      <c r="I3" s="554"/>
      <c r="J3" s="554"/>
    </row>
    <row r="4" spans="1:10" s="255" customFormat="1" ht="11.25" customHeight="1">
      <c r="B4" s="323" t="s">
        <v>353</v>
      </c>
      <c r="C4" s="573" t="s">
        <v>352</v>
      </c>
      <c r="D4" s="323" t="s">
        <v>474</v>
      </c>
      <c r="G4" s="554"/>
      <c r="H4" s="554"/>
      <c r="I4" s="554"/>
      <c r="J4" s="554"/>
    </row>
    <row r="5" spans="1:10" s="255" customFormat="1" ht="11.25" customHeight="1">
      <c r="B5" s="231" t="s">
        <v>474</v>
      </c>
      <c r="C5" s="607"/>
      <c r="D5" s="231" t="s">
        <v>93</v>
      </c>
      <c r="G5" s="554"/>
      <c r="H5" s="554"/>
      <c r="I5" s="554"/>
      <c r="J5" s="554"/>
    </row>
    <row r="6" spans="1:10" s="255" customFormat="1" ht="11.25" customHeight="1">
      <c r="B6" s="231" t="s">
        <v>93</v>
      </c>
      <c r="C6" s="607"/>
      <c r="D6" s="231"/>
      <c r="G6" s="554"/>
      <c r="H6" s="554"/>
      <c r="I6" s="554"/>
      <c r="J6" s="554"/>
    </row>
    <row r="7" spans="1:10" s="255" customFormat="1" ht="11.25" customHeight="1">
      <c r="B7" s="372" t="s">
        <v>84</v>
      </c>
      <c r="C7" s="616" t="s">
        <v>84</v>
      </c>
      <c r="D7" s="372" t="s">
        <v>84</v>
      </c>
      <c r="G7" s="554"/>
      <c r="H7" s="554"/>
      <c r="I7" s="554"/>
      <c r="J7" s="554"/>
    </row>
    <row r="8" spans="1:10" ht="11.25" customHeight="1">
      <c r="A8" s="67" t="s">
        <v>368</v>
      </c>
      <c r="B8" s="334">
        <v>1220</v>
      </c>
      <c r="C8" s="630">
        <v>914</v>
      </c>
      <c r="D8" s="334">
        <v>-306</v>
      </c>
      <c r="E8" s="427"/>
      <c r="F8" s="427"/>
      <c r="G8" s="427"/>
      <c r="H8" s="427"/>
      <c r="I8" s="555"/>
    </row>
    <row r="9" spans="1:10" ht="11.25" customHeight="1">
      <c r="A9" s="108" t="s">
        <v>305</v>
      </c>
      <c r="B9" s="62">
        <v>6640</v>
      </c>
      <c r="C9" s="632">
        <v>6711</v>
      </c>
      <c r="D9" s="62">
        <v>70</v>
      </c>
      <c r="E9" s="427"/>
      <c r="F9" s="427"/>
      <c r="G9" s="427"/>
      <c r="H9" s="427"/>
      <c r="I9" s="555"/>
    </row>
    <row r="10" spans="1:10" ht="11.25" customHeight="1">
      <c r="A10" s="67" t="s">
        <v>369</v>
      </c>
      <c r="B10" s="62">
        <v>384</v>
      </c>
      <c r="C10" s="632">
        <v>379</v>
      </c>
      <c r="D10" s="62">
        <v>-5</v>
      </c>
      <c r="E10" s="427"/>
      <c r="F10" s="427"/>
      <c r="G10" s="427"/>
      <c r="H10" s="427"/>
      <c r="I10" s="555"/>
    </row>
    <row r="11" spans="1:10" ht="11.25" customHeight="1">
      <c r="A11" s="67" t="s">
        <v>306</v>
      </c>
      <c r="B11" s="62">
        <v>29</v>
      </c>
      <c r="C11" s="632">
        <v>32</v>
      </c>
      <c r="D11" s="62">
        <v>3</v>
      </c>
      <c r="E11" s="427"/>
      <c r="F11" s="427"/>
      <c r="G11" s="427"/>
      <c r="H11" s="427"/>
      <c r="I11" s="555"/>
    </row>
    <row r="12" spans="1:10" ht="11.25" customHeight="1">
      <c r="A12" s="67" t="s">
        <v>307</v>
      </c>
      <c r="B12" s="62">
        <v>74</v>
      </c>
      <c r="C12" s="632">
        <v>62</v>
      </c>
      <c r="D12" s="62">
        <v>-12</v>
      </c>
      <c r="E12" s="427"/>
      <c r="F12" s="427"/>
      <c r="G12" s="427"/>
      <c r="H12" s="427"/>
      <c r="I12" s="555"/>
    </row>
    <row r="13" spans="1:10" ht="11.25" customHeight="1">
      <c r="A13" s="67" t="s">
        <v>161</v>
      </c>
      <c r="B13" s="62">
        <v>306</v>
      </c>
      <c r="C13" s="632">
        <v>287</v>
      </c>
      <c r="D13" s="62">
        <v>-19</v>
      </c>
      <c r="E13" s="427"/>
      <c r="F13" s="427"/>
      <c r="G13" s="427"/>
      <c r="H13" s="427"/>
      <c r="I13" s="555"/>
    </row>
    <row r="14" spans="1:10" ht="11.25" customHeight="1">
      <c r="A14" s="67" t="s">
        <v>370</v>
      </c>
      <c r="B14" s="62">
        <v>184</v>
      </c>
      <c r="C14" s="632">
        <v>55</v>
      </c>
      <c r="D14" s="62">
        <v>-129</v>
      </c>
      <c r="E14" s="427"/>
      <c r="F14" s="427"/>
      <c r="G14" s="427"/>
      <c r="H14" s="427"/>
      <c r="I14" s="555"/>
    </row>
    <row r="15" spans="1:10" ht="11.25" customHeight="1">
      <c r="A15" s="67" t="s">
        <v>371</v>
      </c>
      <c r="B15" s="62">
        <v>305</v>
      </c>
      <c r="C15" s="632">
        <v>271</v>
      </c>
      <c r="D15" s="62">
        <v>-34</v>
      </c>
      <c r="E15" s="427"/>
      <c r="F15" s="427"/>
      <c r="G15" s="427"/>
      <c r="H15" s="427"/>
      <c r="I15" s="555"/>
    </row>
    <row r="16" spans="1:10" ht="11.25" customHeight="1">
      <c r="A16" s="67" t="s">
        <v>199</v>
      </c>
      <c r="B16" s="62">
        <v>3</v>
      </c>
      <c r="C16" s="632">
        <v>11</v>
      </c>
      <c r="D16" s="62">
        <v>9</v>
      </c>
      <c r="E16" s="427"/>
      <c r="F16" s="427"/>
      <c r="G16" s="427"/>
      <c r="H16" s="427"/>
      <c r="I16" s="555"/>
    </row>
    <row r="17" spans="1:10" ht="11.25" customHeight="1">
      <c r="A17" s="67" t="s">
        <v>35</v>
      </c>
      <c r="B17" s="62">
        <v>105</v>
      </c>
      <c r="C17" s="632">
        <v>94</v>
      </c>
      <c r="D17" s="62">
        <v>-11</v>
      </c>
      <c r="E17" s="427"/>
      <c r="F17" s="427"/>
      <c r="G17" s="427"/>
      <c r="H17" s="427"/>
      <c r="I17" s="555"/>
    </row>
    <row r="18" spans="1:10" ht="11.25" customHeight="1">
      <c r="A18" s="68" t="s">
        <v>126</v>
      </c>
      <c r="B18" s="62">
        <v>10</v>
      </c>
      <c r="C18" s="632">
        <v>9</v>
      </c>
      <c r="D18" s="62">
        <v>-1</v>
      </c>
      <c r="E18" s="427"/>
      <c r="F18" s="427"/>
      <c r="G18" s="427"/>
      <c r="H18" s="427"/>
      <c r="I18" s="555"/>
    </row>
    <row r="19" spans="1:10" ht="11.25" customHeight="1">
      <c r="A19" s="67" t="s">
        <v>335</v>
      </c>
      <c r="B19" s="62">
        <v>65</v>
      </c>
      <c r="C19" s="632">
        <v>55</v>
      </c>
      <c r="D19" s="62">
        <v>-10</v>
      </c>
      <c r="E19" s="427"/>
      <c r="F19" s="427"/>
      <c r="G19" s="427"/>
      <c r="H19" s="427"/>
      <c r="I19" s="555"/>
    </row>
    <row r="20" spans="1:10" ht="11.25" customHeight="1">
      <c r="A20" s="67" t="s">
        <v>208</v>
      </c>
      <c r="B20" s="62">
        <v>897</v>
      </c>
      <c r="C20" s="632">
        <v>734</v>
      </c>
      <c r="D20" s="62">
        <v>-164</v>
      </c>
      <c r="E20" s="427"/>
      <c r="F20" s="427"/>
      <c r="G20" s="427"/>
      <c r="H20" s="427"/>
      <c r="I20" s="555"/>
    </row>
    <row r="21" spans="1:10" ht="11.25" customHeight="1">
      <c r="A21" s="67" t="s">
        <v>32</v>
      </c>
      <c r="B21" s="338">
        <v>17</v>
      </c>
      <c r="C21" s="636">
        <v>0</v>
      </c>
      <c r="D21" s="338">
        <v>-17</v>
      </c>
      <c r="E21" s="427"/>
      <c r="F21" s="427"/>
      <c r="G21" s="427"/>
      <c r="H21" s="427"/>
      <c r="I21" s="555"/>
    </row>
    <row r="22" spans="1:10" s="65" customFormat="1" ht="11.25" customHeight="1">
      <c r="A22" s="64" t="s">
        <v>373</v>
      </c>
      <c r="B22" s="465">
        <v>10240</v>
      </c>
      <c r="C22" s="635">
        <v>9613</v>
      </c>
      <c r="D22" s="465">
        <v>-626</v>
      </c>
      <c r="E22" s="427"/>
      <c r="F22" s="427"/>
      <c r="G22" s="427"/>
      <c r="H22" s="427"/>
      <c r="I22" s="555"/>
      <c r="J22" s="499"/>
    </row>
    <row r="23" spans="1:10" s="65" customFormat="1" ht="11.25" customHeight="1">
      <c r="A23" s="82"/>
      <c r="B23" s="106"/>
      <c r="C23" s="106"/>
      <c r="G23" s="499"/>
      <c r="H23" s="499"/>
      <c r="I23" s="499"/>
      <c r="J23" s="499"/>
    </row>
    <row r="24" spans="1:10" ht="11.25" customHeight="1">
      <c r="B24" s="259"/>
      <c r="C24" s="259"/>
      <c r="D24" s="259"/>
    </row>
  </sheetData>
  <phoneticPr fontId="11" type="noConversion"/>
  <conditionalFormatting sqref="B24:E24">
    <cfRule type="cellIs" dxfId="4" priority="3" stopIfTrue="1" operator="notEqual">
      <formula>0</formula>
    </cfRule>
    <cfRule type="cellIs" dxfId="3" priority="4" stopIfTrue="1" operator="equal">
      <formula>0</formula>
    </cfRule>
  </conditionalFormatting>
  <pageMargins left="1.4566929133858268" right="1.4566929133858268" top="1.6929133858267718" bottom="1.6929133858267718" header="0.51181102362204722" footer="0.51181102362204722"/>
  <pageSetup paperSize="9" scale="99" orientation="portrait" horizontalDpi="4294967292" r:id="rId1"/>
  <headerFooter alignWithMargins="0">
    <oddHeader>&amp;L&amp;"Arial,Bold"&amp;D&amp;C&amp;"Arial,Bold"&amp;A&amp;R&amp;"Arial,Bold"&amp;T</oddHeader>
    <oddFooter>&amp;C&amp;"Arial,Bold"Protected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Checks</vt:lpstr>
      <vt:lpstr>Table 1</vt:lpstr>
      <vt:lpstr>Table 1 Aggregates</vt:lpstr>
      <vt:lpstr>Table 2</vt:lpstr>
      <vt:lpstr>Table 3</vt:lpstr>
      <vt:lpstr>Table 4</vt:lpstr>
      <vt:lpstr>Table 5</vt:lpstr>
      <vt:lpstr>Table 6</vt:lpstr>
      <vt:lpstr>Table 7</vt:lpstr>
      <vt:lpstr>Table 8</vt:lpstr>
      <vt:lpstr>Table 9</vt:lpstr>
      <vt:lpstr>Table 10</vt:lpstr>
      <vt:lpstr>Table 11</vt:lpstr>
      <vt:lpstr>Table 12</vt:lpstr>
      <vt:lpstr>Note 13drop </vt:lpstr>
      <vt:lpstr>Checks!Print_Area</vt:lpstr>
      <vt:lpstr>'Note 13drop '!Print_Area</vt:lpstr>
      <vt:lpstr>'Table 1'!Print_Area</vt:lpstr>
      <vt:lpstr>'Table 1 Aggregates'!Print_Area</vt:lpstr>
      <vt:lpstr>'Table 10'!Print_Area</vt:lpstr>
      <vt:lpstr>'Table 11'!Print_Area</vt:lpstr>
      <vt:lpstr>'Table 12'!Print_Area</vt:lpstr>
      <vt:lpstr>'Table 2'!Print_Area</vt:lpstr>
      <vt:lpstr>'Table 3'!Print_Area</vt:lpstr>
      <vt:lpstr>'Table 4'!Print_Area</vt:lpstr>
      <vt:lpstr>'Table 5'!Print_Area</vt:lpstr>
      <vt:lpstr>'Table 6'!Print_Area</vt:lpstr>
      <vt:lpstr>'Table 7'!Print_Area</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Fornasiero</dc:creator>
  <cp:lastModifiedBy>Bourne, Naomi</cp:lastModifiedBy>
  <cp:lastPrinted>2011-09-23T03:51:43Z</cp:lastPrinted>
  <dcterms:created xsi:type="dcterms:W3CDTF">1999-09-14T07:07:49Z</dcterms:created>
  <dcterms:modified xsi:type="dcterms:W3CDTF">2014-10-03T05:23:51Z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-768821380</vt:i4>
  </property>
  <property fmtid="{D5CDD505-2E9C-101B-9397-08002B2CF9AE}" pid="3" name="_EmailSubject">
    <vt:lpwstr>BP1 Tables Budget 2005-061.xls</vt:lpwstr>
  </property>
  <property fmtid="{D5CDD505-2E9C-101B-9397-08002B2CF9AE}" pid="4" name="_AuthorEmail">
    <vt:lpwstr>RPreston@TREASURY.GOV.AU</vt:lpwstr>
  </property>
  <property fmtid="{D5CDD505-2E9C-101B-9397-08002B2CF9AE}" pid="5" name="_AuthorEmailDisplayName">
    <vt:lpwstr>Preston, Robb</vt:lpwstr>
  </property>
  <property fmtid="{D5CDD505-2E9C-101B-9397-08002B2CF9AE}" pid="6" name="_ReviewingToolsShownOnce">
    <vt:lpwstr/>
  </property>
</Properties>
</file>